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7068" tabRatio="195" activeTab="1"/>
  </bookViews>
  <sheets>
    <sheet name="2" sheetId="1" r:id="rId1"/>
    <sheet name="3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'3'!$A$1:$AE$30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<sst xmlns="http://schemas.openxmlformats.org/spreadsheetml/2006/main" count="84" uniqueCount="62">
  <si>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</si>
  <si>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</si>
  <si>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</si>
  <si>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</si>
  <si>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</si>
  <si>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</si>
  <si>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</si>
  <si>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</si>
  <si>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</si>
  <si>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</si>
  <si>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</si>
  <si>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</si>
  <si>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</si>
  <si>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</si>
  <si>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</si>
  <si>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</si>
  <si>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</si>
  <si>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</si>
  <si>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t>Запорізька область</t>
  </si>
  <si>
    <t>Запорізький МЦЗ</t>
  </si>
  <si>
    <t xml:space="preserve">                                                              </t>
  </si>
  <si>
    <t>Мали статус село</t>
  </si>
  <si>
    <t>прац облік село</t>
  </si>
  <si>
    <t>прац безр село</t>
  </si>
  <si>
    <t xml:space="preserve">навч село </t>
  </si>
  <si>
    <t xml:space="preserve">ГР +ТР село </t>
  </si>
  <si>
    <t>Отрим ДБ село</t>
  </si>
  <si>
    <t xml:space="preserve">Статус на КЗП село </t>
  </si>
  <si>
    <t xml:space="preserve">всего прац село </t>
  </si>
  <si>
    <t xml:space="preserve">Село </t>
  </si>
  <si>
    <t>Скрыть серые колонки и сохранить как значение!!!</t>
  </si>
  <si>
    <t>ГР+ТР как безработные, так и обликовые.</t>
  </si>
  <si>
    <t>Інформація про надання послуг службою зайнятості Запорізької області</t>
  </si>
  <si>
    <r>
      <t xml:space="preserve">Всього отримали роботу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</si>
  <si>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К-Дніпровська філія</t>
  </si>
  <si>
    <t>Токмацька філія</t>
  </si>
  <si>
    <t>Пологівська філія</t>
  </si>
  <si>
    <t>Енергодарська філія</t>
  </si>
  <si>
    <t>Василівська філія</t>
  </si>
  <si>
    <t>Вільнянська філія</t>
  </si>
  <si>
    <t>Михайлівська філія</t>
  </si>
  <si>
    <t>Оріхівська філія</t>
  </si>
  <si>
    <t>Чернігівська філія</t>
  </si>
  <si>
    <t>Веселівська філія</t>
  </si>
  <si>
    <t>Гуляйпільська філія</t>
  </si>
  <si>
    <t>Запорізька філія</t>
  </si>
  <si>
    <t>Більмацька філія</t>
  </si>
  <si>
    <t>Новомиколаївська філія</t>
  </si>
  <si>
    <t>Приазовська філія</t>
  </si>
  <si>
    <t>Приморська філія</t>
  </si>
  <si>
    <t>Якимівська філія</t>
  </si>
  <si>
    <t>Бердянський МРЦЗ</t>
  </si>
  <si>
    <t>Мелітопольський МРЦЗ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</si>
  <si>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</si>
  <si>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</si>
  <si>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</si>
  <si>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</si>
  <si>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</si>
  <si>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Отримували допомогу по безробіттю</t>
  </si>
  <si>
    <t>у  січні 2019 року</t>
  </si>
  <si>
    <t>станом на 1 лютого 2019 року:</t>
  </si>
  <si>
    <t>Надання послуг службою зайнятості Запорізької області у січні  2019 року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</si>
</sst>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 Cyr"/>
      <family val="0"/>
    </font>
    <font>
      <b/>
      <sz val="20"/>
      <name val="Times New Roman Cyr"/>
      <family val="0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6"/>
      <name val="Times New Roman Cyr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2"/>
      <color indexed="22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i/>
      <sz val="12"/>
      <color theme="0" tint="-0.04997999966144562"/>
      <name val="Times New Roman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9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0" fillId="27" borderId="0" applyNumberFormat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28" borderId="6" applyNumberFormat="0" applyAlignment="0" applyProtection="0"/>
    <xf numFmtId="0" fontId="56" fillId="0" borderId="0" applyNumberFormat="0" applyFill="0" applyBorder="0" applyAlignment="0" applyProtection="0"/>
    <xf numFmtId="0" fontId="57" fillId="29" borderId="1" applyNumberFormat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8" fillId="0" borderId="7" applyNumberFormat="0" applyFill="0" applyAlignment="0" applyProtection="0"/>
    <xf numFmtId="0" fontId="59" fillId="30" borderId="0" applyNumberFormat="0" applyBorder="0" applyAlignment="0" applyProtection="0"/>
    <xf numFmtId="0" fontId="1" fillId="31" borderId="8" applyNumberFormat="0" applyFont="0" applyAlignment="0" applyProtection="0"/>
    <xf numFmtId="0" fontId="60" fillId="29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8" fillId="0" borderId="0" xfId="56" applyFont="1">
      <alignment/>
      <protection/>
    </xf>
    <xf numFmtId="0" fontId="8" fillId="0" borderId="0" xfId="58" applyFont="1" applyAlignment="1">
      <alignment vertical="center" wrapText="1"/>
      <protection/>
    </xf>
    <xf numFmtId="0" fontId="14" fillId="0" borderId="10" xfId="58" applyFont="1" applyBorder="1" applyAlignment="1">
      <alignment horizontal="center" vertical="center" wrapText="1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4" fillId="0" borderId="0" xfId="58" applyFont="1" applyAlignment="1">
      <alignment vertical="center" wrapText="1"/>
      <protection/>
    </xf>
    <xf numFmtId="3" fontId="8" fillId="0" borderId="0" xfId="58" applyNumberFormat="1" applyFont="1" applyAlignment="1">
      <alignment vertical="center" wrapText="1"/>
      <protection/>
    </xf>
    <xf numFmtId="0" fontId="12" fillId="0" borderId="10" xfId="58" applyFont="1" applyBorder="1" applyAlignment="1">
      <alignment vertical="center" wrapText="1"/>
      <protection/>
    </xf>
    <xf numFmtId="0" fontId="12" fillId="0" borderId="10" xfId="53" applyFont="1" applyBorder="1" applyAlignment="1">
      <alignment vertical="center" wrapText="1"/>
      <protection/>
    </xf>
    <xf numFmtId="3" fontId="26" fillId="0" borderId="0" xfId="56" applyNumberFormat="1" applyFont="1" applyFill="1">
      <alignment/>
      <protection/>
    </xf>
    <xf numFmtId="0" fontId="26" fillId="0" borderId="0" xfId="56" applyFont="1" applyFill="1">
      <alignment/>
      <protection/>
    </xf>
    <xf numFmtId="0" fontId="17" fillId="0" borderId="0" xfId="59" applyFont="1" applyFill="1">
      <alignment/>
      <protection/>
    </xf>
    <xf numFmtId="0" fontId="3" fillId="0" borderId="0" xfId="59" applyFont="1" applyFill="1" applyAlignment="1">
      <alignment vertical="center" wrapText="1"/>
      <protection/>
    </xf>
    <xf numFmtId="0" fontId="18" fillId="0" borderId="0" xfId="59" applyFont="1" applyFill="1" applyAlignment="1">
      <alignment/>
      <protection/>
    </xf>
    <xf numFmtId="0" fontId="5" fillId="0" borderId="0" xfId="59" applyFont="1" applyFill="1" applyBorder="1" applyAlignment="1">
      <alignment horizontal="center" vertical="top"/>
      <protection/>
    </xf>
    <xf numFmtId="0" fontId="19" fillId="0" borderId="0" xfId="59" applyFont="1" applyFill="1" applyAlignment="1">
      <alignment vertical="top"/>
      <protection/>
    </xf>
    <xf numFmtId="0" fontId="17" fillId="0" borderId="0" xfId="59" applyFont="1" applyFill="1" applyAlignment="1">
      <alignment horizontal="center" vertical="center" wrapText="1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21" fillId="0" borderId="0" xfId="59" applyFont="1" applyFill="1" applyAlignment="1">
      <alignment horizontal="center" vertical="center" wrapText="1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0" fontId="9" fillId="0" borderId="0" xfId="59" applyFont="1" applyFill="1" applyAlignment="1">
      <alignment vertical="center" wrapText="1"/>
      <protection/>
    </xf>
    <xf numFmtId="188" fontId="17" fillId="0" borderId="10" xfId="59" applyNumberFormat="1" applyFont="1" applyFill="1" applyBorder="1" applyAlignment="1">
      <alignment horizontal="center" vertical="center"/>
      <protection/>
    </xf>
    <xf numFmtId="3" fontId="17" fillId="0" borderId="10" xfId="59" applyNumberFormat="1" applyFont="1" applyFill="1" applyBorder="1" applyAlignment="1">
      <alignment horizontal="center" vertical="center"/>
      <protection/>
    </xf>
    <xf numFmtId="188" fontId="23" fillId="33" borderId="10" xfId="54" applyNumberFormat="1" applyFont="1" applyFill="1" applyBorder="1" applyAlignment="1" applyProtection="1">
      <alignment horizontal="center" vertical="center"/>
      <protection/>
    </xf>
    <xf numFmtId="0" fontId="21" fillId="0" borderId="0" xfId="59" applyFont="1" applyFill="1" applyAlignment="1">
      <alignment vertical="center"/>
      <protection/>
    </xf>
    <xf numFmtId="0" fontId="7" fillId="0" borderId="0" xfId="59" applyFont="1" applyFill="1">
      <alignment/>
      <protection/>
    </xf>
    <xf numFmtId="0" fontId="7" fillId="0" borderId="0" xfId="59" applyFont="1" applyFill="1" applyAlignment="1">
      <alignment horizontal="center" vertical="top"/>
      <protection/>
    </xf>
    <xf numFmtId="0" fontId="19" fillId="0" borderId="0" xfId="59" applyFont="1" applyFill="1">
      <alignment/>
      <protection/>
    </xf>
    <xf numFmtId="0" fontId="21" fillId="0" borderId="0" xfId="59" applyFont="1" applyFill="1">
      <alignment/>
      <protection/>
    </xf>
    <xf numFmtId="0" fontId="7" fillId="0" borderId="0" xfId="57" applyFont="1" applyFill="1">
      <alignment/>
      <protection/>
    </xf>
    <xf numFmtId="1" fontId="20" fillId="0" borderId="10" xfId="55" applyNumberFormat="1" applyFont="1" applyFill="1" applyBorder="1" applyProtection="1">
      <alignment/>
      <protection locked="0"/>
    </xf>
    <xf numFmtId="1" fontId="20" fillId="0" borderId="10" xfId="55" applyNumberFormat="1" applyFont="1" applyFill="1" applyBorder="1" applyAlignment="1" applyProtection="1">
      <alignment vertical="center"/>
      <protection locked="0"/>
    </xf>
    <xf numFmtId="1" fontId="20" fillId="0" borderId="10" xfId="55" applyNumberFormat="1" applyFont="1" applyFill="1" applyBorder="1" applyAlignment="1" applyProtection="1">
      <alignment horizontal="left"/>
      <protection locked="0"/>
    </xf>
    <xf numFmtId="1" fontId="22" fillId="0" borderId="10" xfId="55" applyNumberFormat="1" applyFont="1" applyFill="1" applyBorder="1" applyAlignment="1" applyProtection="1">
      <alignment horizontal="left" vertical="center"/>
      <protection locked="0"/>
    </xf>
    <xf numFmtId="0" fontId="6" fillId="34" borderId="10" xfId="59" applyFont="1" applyFill="1" applyBorder="1" applyAlignment="1">
      <alignment horizontal="center" vertical="center" wrapText="1"/>
      <protection/>
    </xf>
    <xf numFmtId="0" fontId="9" fillId="34" borderId="10" xfId="59" applyFont="1" applyFill="1" applyBorder="1" applyAlignment="1">
      <alignment horizontal="center" vertical="center" wrapText="1"/>
      <protection/>
    </xf>
    <xf numFmtId="0" fontId="7" fillId="34" borderId="10" xfId="59" applyFont="1" applyFill="1" applyBorder="1" applyAlignment="1">
      <alignment horizontal="center" vertical="center" wrapText="1"/>
      <protection/>
    </xf>
    <xf numFmtId="3" fontId="17" fillId="34" borderId="10" xfId="59" applyNumberFormat="1" applyFont="1" applyFill="1" applyBorder="1" applyAlignment="1">
      <alignment horizontal="center" vertical="center"/>
      <protection/>
    </xf>
    <xf numFmtId="3" fontId="4" fillId="34" borderId="10" xfId="59" applyNumberFormat="1" applyFont="1" applyFill="1" applyBorder="1" applyAlignment="1">
      <alignment horizontal="center" vertical="center"/>
      <protection/>
    </xf>
    <xf numFmtId="1" fontId="20" fillId="34" borderId="10" xfId="0" applyNumberFormat="1" applyFont="1" applyFill="1" applyBorder="1" applyAlignment="1" applyProtection="1">
      <alignment horizontal="center" vertical="center"/>
      <protection locked="0"/>
    </xf>
    <xf numFmtId="1" fontId="20" fillId="34" borderId="10" xfId="0" applyNumberFormat="1" applyFont="1" applyFill="1" applyBorder="1" applyAlignment="1" applyProtection="1">
      <alignment horizontal="center"/>
      <protection locked="0"/>
    </xf>
    <xf numFmtId="188" fontId="5" fillId="0" borderId="10" xfId="59" applyNumberFormat="1" applyFont="1" applyFill="1" applyBorder="1" applyAlignment="1">
      <alignment horizontal="center" vertical="center"/>
      <protection/>
    </xf>
    <xf numFmtId="188" fontId="24" fillId="0" borderId="10" xfId="59" applyNumberFormat="1" applyFont="1" applyFill="1" applyBorder="1" applyAlignment="1">
      <alignment horizontal="center" vertical="center"/>
      <protection/>
    </xf>
    <xf numFmtId="0" fontId="27" fillId="0" borderId="10" xfId="0" applyFont="1" applyBorder="1" applyAlignment="1">
      <alignment horizontal="center" vertical="center"/>
    </xf>
    <xf numFmtId="0" fontId="25" fillId="0" borderId="0" xfId="59" applyFont="1" applyFill="1">
      <alignment/>
      <protection/>
    </xf>
    <xf numFmtId="0" fontId="27" fillId="0" borderId="10" xfId="0" applyFont="1" applyFill="1" applyBorder="1" applyAlignment="1">
      <alignment horizontal="center" vertical="center"/>
    </xf>
    <xf numFmtId="3" fontId="20" fillId="0" borderId="10" xfId="55" applyNumberFormat="1" applyFont="1" applyFill="1" applyBorder="1" applyAlignment="1" applyProtection="1">
      <alignment horizontal="center" vertical="center"/>
      <protection locked="0"/>
    </xf>
    <xf numFmtId="1" fontId="20" fillId="0" borderId="10" xfId="55" applyNumberFormat="1" applyFont="1" applyFill="1" applyBorder="1" applyAlignment="1" applyProtection="1">
      <alignment horizontal="center" vertical="center"/>
      <protection locked="0"/>
    </xf>
    <xf numFmtId="0" fontId="12" fillId="0" borderId="10" xfId="56" applyFont="1" applyFill="1" applyBorder="1" applyAlignment="1">
      <alignment horizontal="left" vertical="center" wrapText="1"/>
      <protection/>
    </xf>
    <xf numFmtId="0" fontId="12" fillId="0" borderId="10" xfId="58" applyFont="1" applyFill="1" applyBorder="1" applyAlignment="1">
      <alignment vertical="center" wrapText="1"/>
      <protection/>
    </xf>
    <xf numFmtId="3" fontId="17" fillId="35" borderId="10" xfId="59" applyNumberFormat="1" applyFont="1" applyFill="1" applyBorder="1" applyAlignment="1">
      <alignment horizontal="center" vertical="center"/>
      <protection/>
    </xf>
    <xf numFmtId="1" fontId="20" fillId="35" borderId="10" xfId="0" applyNumberFormat="1" applyFont="1" applyFill="1" applyBorder="1" applyAlignment="1" applyProtection="1">
      <alignment horizontal="center" vertical="center"/>
      <protection locked="0"/>
    </xf>
    <xf numFmtId="188" fontId="23" fillId="0" borderId="10" xfId="54" applyNumberFormat="1" applyFont="1" applyFill="1" applyBorder="1" applyAlignment="1" applyProtection="1">
      <alignment horizontal="center" vertical="center"/>
      <protection/>
    </xf>
    <xf numFmtId="1" fontId="20" fillId="0" borderId="10" xfId="0" applyNumberFormat="1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>
      <alignment horizontal="center" vertical="center"/>
    </xf>
    <xf numFmtId="1" fontId="30" fillId="34" borderId="11" xfId="0" applyNumberFormat="1" applyFont="1" applyFill="1" applyBorder="1" applyAlignment="1" applyProtection="1">
      <alignment horizontal="center" vertical="center"/>
      <protection locked="0"/>
    </xf>
    <xf numFmtId="1" fontId="20" fillId="0" borderId="10" xfId="0" applyNumberFormat="1" applyFont="1" applyFill="1" applyBorder="1" applyAlignment="1" applyProtection="1">
      <alignment horizontal="center" vertical="center"/>
      <protection locked="0"/>
    </xf>
    <xf numFmtId="3" fontId="8" fillId="0" borderId="10" xfId="55" applyNumberFormat="1" applyFont="1" applyFill="1" applyBorder="1" applyAlignment="1" applyProtection="1">
      <alignment horizontal="center" vertical="center"/>
      <protection locked="0"/>
    </xf>
    <xf numFmtId="1" fontId="30" fillId="34" borderId="10" xfId="0" applyNumberFormat="1" applyFont="1" applyFill="1" applyBorder="1" applyAlignment="1" applyProtection="1">
      <alignment horizontal="center" vertical="center"/>
      <protection locked="0"/>
    </xf>
    <xf numFmtId="3" fontId="12" fillId="0" borderId="10" xfId="58" applyNumberFormat="1" applyFont="1" applyFill="1" applyBorder="1" applyAlignment="1">
      <alignment horizontal="center" vertical="center" wrapText="1"/>
      <protection/>
    </xf>
    <xf numFmtId="3" fontId="12" fillId="0" borderId="10" xfId="56" applyNumberFormat="1" applyFont="1" applyFill="1" applyBorder="1" applyAlignment="1">
      <alignment horizontal="center" vertical="center" wrapText="1"/>
      <protection/>
    </xf>
    <xf numFmtId="188" fontId="15" fillId="0" borderId="10" xfId="56" applyNumberFormat="1" applyFont="1" applyFill="1" applyBorder="1" applyAlignment="1">
      <alignment horizontal="center" vertical="center" wrapText="1"/>
      <protection/>
    </xf>
    <xf numFmtId="3" fontId="12" fillId="33" borderId="10" xfId="58" applyNumberFormat="1" applyFont="1" applyFill="1" applyBorder="1" applyAlignment="1">
      <alignment horizontal="center" vertical="center" wrapText="1"/>
      <protection/>
    </xf>
    <xf numFmtId="3" fontId="12" fillId="0" borderId="10" xfId="53" applyNumberFormat="1" applyFont="1" applyFill="1" applyBorder="1" applyAlignment="1">
      <alignment horizontal="center" vertical="center" wrapText="1"/>
      <protection/>
    </xf>
    <xf numFmtId="188" fontId="15" fillId="0" borderId="10" xfId="53" applyNumberFormat="1" applyFont="1" applyFill="1" applyBorder="1" applyAlignment="1">
      <alignment horizontal="center" vertical="center" wrapText="1"/>
      <protection/>
    </xf>
    <xf numFmtId="188" fontId="15" fillId="0" borderId="10" xfId="53" applyNumberFormat="1" applyFont="1" applyFill="1" applyBorder="1" applyAlignment="1">
      <alignment horizontal="center" vertical="center"/>
      <protection/>
    </xf>
    <xf numFmtId="0" fontId="29" fillId="0" borderId="0" xfId="59" applyFont="1" applyFill="1" applyAlignment="1">
      <alignment vertical="center" wrapText="1"/>
      <protection/>
    </xf>
    <xf numFmtId="0" fontId="12" fillId="0" borderId="12" xfId="58" applyFont="1" applyBorder="1" applyAlignment="1">
      <alignment vertical="center" wrapText="1"/>
      <protection/>
    </xf>
    <xf numFmtId="0" fontId="8" fillId="0" borderId="0" xfId="56" applyFont="1" applyBorder="1">
      <alignment/>
      <protection/>
    </xf>
    <xf numFmtId="0" fontId="8" fillId="0" borderId="0" xfId="58" applyFont="1" applyBorder="1" applyAlignment="1">
      <alignment vertical="center" wrapText="1"/>
      <protection/>
    </xf>
    <xf numFmtId="0" fontId="14" fillId="0" borderId="0" xfId="58" applyFont="1" applyBorder="1" applyAlignment="1">
      <alignment vertical="center" wrapText="1"/>
      <protection/>
    </xf>
    <xf numFmtId="3" fontId="8" fillId="0" borderId="0" xfId="58" applyNumberFormat="1" applyFont="1" applyBorder="1" applyAlignment="1">
      <alignment vertical="center" wrapText="1"/>
      <protection/>
    </xf>
    <xf numFmtId="0" fontId="12" fillId="0" borderId="0" xfId="58" applyFont="1" applyBorder="1" applyAlignment="1">
      <alignment vertical="center" wrapText="1"/>
      <protection/>
    </xf>
    <xf numFmtId="0" fontId="12" fillId="0" borderId="12" xfId="58" applyFont="1" applyBorder="1" applyAlignment="1">
      <alignment horizontal="center" vertical="center" wrapText="1"/>
      <protection/>
    </xf>
    <xf numFmtId="0" fontId="12" fillId="0" borderId="13" xfId="58" applyFont="1" applyBorder="1" applyAlignment="1">
      <alignment horizontal="center" vertical="center" wrapText="1"/>
      <protection/>
    </xf>
    <xf numFmtId="0" fontId="12" fillId="0" borderId="14" xfId="58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12" fillId="0" borderId="10" xfId="56" applyFont="1" applyBorder="1" applyAlignment="1">
      <alignment horizontal="center" vertical="center" wrapText="1"/>
      <protection/>
    </xf>
    <xf numFmtId="0" fontId="13" fillId="0" borderId="11" xfId="56" applyFont="1" applyBorder="1" applyAlignment="1">
      <alignment horizontal="center" vertical="center" wrapText="1"/>
      <protection/>
    </xf>
    <xf numFmtId="0" fontId="13" fillId="0" borderId="15" xfId="56" applyFont="1" applyBorder="1" applyAlignment="1">
      <alignment horizontal="center" vertical="center" wrapText="1"/>
      <protection/>
    </xf>
    <xf numFmtId="0" fontId="10" fillId="0" borderId="0" xfId="56" applyFont="1" applyFill="1" applyAlignment="1">
      <alignment horizontal="right" vertical="top"/>
      <protection/>
    </xf>
    <xf numFmtId="0" fontId="11" fillId="0" borderId="0" xfId="56" applyFont="1" applyAlignment="1">
      <alignment horizontal="center" vertical="top" wrapText="1"/>
      <protection/>
    </xf>
    <xf numFmtId="0" fontId="11" fillId="0" borderId="0" xfId="58" applyFont="1" applyFill="1" applyAlignment="1">
      <alignment horizontal="center" vertical="top" wrapText="1"/>
      <protection/>
    </xf>
    <xf numFmtId="0" fontId="15" fillId="0" borderId="0" xfId="58" applyFont="1" applyFill="1" applyAlignment="1">
      <alignment horizontal="center" vertical="top" wrapText="1"/>
      <protection/>
    </xf>
    <xf numFmtId="1" fontId="22" fillId="0" borderId="16" xfId="55" applyNumberFormat="1" applyFont="1" applyFill="1" applyBorder="1" applyAlignment="1" applyProtection="1">
      <alignment horizontal="center" vertical="center" wrapText="1"/>
      <protection/>
    </xf>
    <xf numFmtId="1" fontId="22" fillId="0" borderId="17" xfId="55" applyNumberFormat="1" applyFont="1" applyFill="1" applyBorder="1" applyAlignment="1" applyProtection="1">
      <alignment horizontal="center" vertical="center" wrapText="1"/>
      <protection/>
    </xf>
    <xf numFmtId="1" fontId="22" fillId="0" borderId="18" xfId="55" applyNumberFormat="1" applyFont="1" applyFill="1" applyBorder="1" applyAlignment="1" applyProtection="1">
      <alignment horizontal="center" vertical="center" wrapText="1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0" fontId="17" fillId="0" borderId="10" xfId="59" applyFont="1" applyFill="1" applyBorder="1" applyAlignment="1">
      <alignment horizontal="center" vertical="center" wrapText="1"/>
      <protection/>
    </xf>
    <xf numFmtId="1" fontId="22" fillId="0" borderId="16" xfId="54" applyNumberFormat="1" applyFont="1" applyFill="1" applyBorder="1" applyAlignment="1" applyProtection="1">
      <alignment horizontal="center" vertical="center" wrapText="1"/>
      <protection locked="0"/>
    </xf>
    <xf numFmtId="1" fontId="22" fillId="0" borderId="17" xfId="54" applyNumberFormat="1" applyFont="1" applyFill="1" applyBorder="1" applyAlignment="1" applyProtection="1">
      <alignment horizontal="center" vertical="center" wrapText="1"/>
      <protection locked="0"/>
    </xf>
    <xf numFmtId="1" fontId="22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Alignment="1">
      <alignment horizontal="center" vertical="center" wrapText="1"/>
      <protection/>
    </xf>
    <xf numFmtId="1" fontId="11" fillId="0" borderId="0" xfId="54" applyNumberFormat="1" applyFont="1" applyFill="1" applyBorder="1" applyAlignment="1" applyProtection="1">
      <alignment horizontal="left" wrapText="1" shrinkToFit="1"/>
      <protection locked="0"/>
    </xf>
    <xf numFmtId="0" fontId="3" fillId="0" borderId="0" xfId="59" applyFont="1" applyFill="1" applyAlignment="1">
      <alignment horizontal="center" vertical="center" wrapText="1"/>
      <protection/>
    </xf>
    <xf numFmtId="188" fontId="64" fillId="0" borderId="10" xfId="59" applyNumberFormat="1" applyFont="1" applyFill="1" applyBorder="1" applyAlignment="1">
      <alignment horizontal="center" vertical="center"/>
      <protection/>
    </xf>
  </cellXfs>
  <cellStyles count="55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АктЗах_5%квот Оксана" xfId="57"/>
    <cellStyle name="Обычный_Перевірка_Молодь_до 18 років" xfId="58"/>
    <cellStyle name="Обычный_Табл. 3.15" xfId="59"/>
    <cellStyle name="Підсумок" xfId="60"/>
    <cellStyle name="Поганий" xfId="61"/>
    <cellStyle name="Примітка" xfId="62"/>
    <cellStyle name="Результат" xfId="63"/>
    <cellStyle name="Середній" xfId="64"/>
    <cellStyle name="Текст попередження" xfId="65"/>
    <cellStyle name="Текст пояснення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="75" zoomScaleNormal="75" zoomScalePageLayoutView="0" workbookViewId="0" topLeftCell="A1">
      <selection activeCell="I15" sqref="I15"/>
    </sheetView>
  </sheetViews>
  <sheetFormatPr defaultColWidth="8.00390625" defaultRowHeight="15"/>
  <cols>
    <col min="1" max="1" width="67.57421875" style="1" customWidth="1"/>
    <col min="2" max="2" width="12.421875" style="1" customWidth="1"/>
    <col min="3" max="3" width="17.28125" style="10" customWidth="1"/>
    <col min="4" max="4" width="13.00390625" style="10" customWidth="1"/>
    <col min="5" max="5" width="18.28125" style="10" customWidth="1"/>
    <col min="6" max="6" width="12.7109375" style="1" customWidth="1"/>
    <col min="7" max="7" width="8.00390625" style="69" customWidth="1"/>
    <col min="8" max="16384" width="8.00390625" style="1" customWidth="1"/>
  </cols>
  <sheetData>
    <row r="1" spans="3:6" ht="8.25" customHeight="1">
      <c r="C1" s="83"/>
      <c r="D1" s="83"/>
      <c r="E1" s="83"/>
      <c r="F1" s="83"/>
    </row>
    <row r="2" spans="1:6" ht="27" customHeight="1">
      <c r="A2" s="84" t="s">
        <v>32</v>
      </c>
      <c r="B2" s="84"/>
      <c r="C2" s="84"/>
      <c r="D2" s="84"/>
      <c r="E2" s="84"/>
      <c r="F2" s="84"/>
    </row>
    <row r="3" spans="1:6" ht="23.25" customHeight="1">
      <c r="A3" s="85" t="s">
        <v>59</v>
      </c>
      <c r="B3" s="85"/>
      <c r="C3" s="85"/>
      <c r="D3" s="85"/>
      <c r="E3" s="85"/>
      <c r="F3" s="85"/>
    </row>
    <row r="4" spans="1:7" s="2" customFormat="1" ht="21.75" customHeight="1">
      <c r="A4" s="86" t="s">
        <v>0</v>
      </c>
      <c r="B4" s="86"/>
      <c r="C4" s="86"/>
      <c r="D4" s="86"/>
      <c r="E4" s="86"/>
      <c r="F4" s="86"/>
      <c r="G4" s="70"/>
    </row>
    <row r="5" spans="1:7" s="2" customFormat="1" ht="42.75" customHeight="1">
      <c r="A5" s="77" t="s">
        <v>1</v>
      </c>
      <c r="B5" s="78" t="s">
        <v>2</v>
      </c>
      <c r="C5" s="80" t="s">
        <v>3</v>
      </c>
      <c r="D5" s="81" t="s">
        <v>4</v>
      </c>
      <c r="E5" s="80" t="s">
        <v>5</v>
      </c>
      <c r="F5" s="81" t="s">
        <v>6</v>
      </c>
      <c r="G5" s="70"/>
    </row>
    <row r="6" spans="1:7" s="2" customFormat="1" ht="37.5" customHeight="1">
      <c r="A6" s="77"/>
      <c r="B6" s="79"/>
      <c r="C6" s="80" t="s">
        <v>3</v>
      </c>
      <c r="D6" s="82"/>
      <c r="E6" s="80" t="s">
        <v>5</v>
      </c>
      <c r="F6" s="82"/>
      <c r="G6" s="70"/>
    </row>
    <row r="7" spans="1:7" s="5" customFormat="1" ht="15.75" customHeight="1">
      <c r="A7" s="3" t="s">
        <v>7</v>
      </c>
      <c r="B7" s="3">
        <v>1</v>
      </c>
      <c r="C7" s="4">
        <v>2</v>
      </c>
      <c r="D7" s="4">
        <v>3</v>
      </c>
      <c r="E7" s="4">
        <v>4</v>
      </c>
      <c r="F7" s="4">
        <v>5</v>
      </c>
      <c r="G7" s="71"/>
    </row>
    <row r="8" spans="1:7" s="2" customFormat="1" ht="39.75" customHeight="1">
      <c r="A8" s="50" t="s">
        <v>53</v>
      </c>
      <c r="B8" s="60">
        <v>25542</v>
      </c>
      <c r="C8" s="61">
        <f>B8-E8</f>
        <v>15562</v>
      </c>
      <c r="D8" s="62">
        <f>100-F8</f>
        <v>60.9</v>
      </c>
      <c r="E8" s="61">
        <v>9980</v>
      </c>
      <c r="F8" s="62">
        <f>ROUND(E8/B8*100,1)</f>
        <v>39.1</v>
      </c>
      <c r="G8" s="70"/>
    </row>
    <row r="9" spans="1:8" s="2" customFormat="1" ht="61.5" customHeight="1">
      <c r="A9" s="49" t="s">
        <v>54</v>
      </c>
      <c r="B9" s="60">
        <v>2643</v>
      </c>
      <c r="C9" s="61">
        <f>B9-E9</f>
        <v>1993</v>
      </c>
      <c r="D9" s="62">
        <f>100-F9</f>
        <v>75.4</v>
      </c>
      <c r="E9" s="61">
        <v>650</v>
      </c>
      <c r="F9" s="62">
        <f>ROUND(E9/B9*100,1)</f>
        <v>24.6</v>
      </c>
      <c r="G9" s="70"/>
      <c r="H9" s="6"/>
    </row>
    <row r="10" spans="1:10" s="2" customFormat="1" ht="45" customHeight="1">
      <c r="A10" s="50" t="s">
        <v>55</v>
      </c>
      <c r="B10" s="60">
        <v>357</v>
      </c>
      <c r="C10" s="61">
        <f>B10-E10</f>
        <v>274</v>
      </c>
      <c r="D10" s="62">
        <f>100-F10</f>
        <v>76.8</v>
      </c>
      <c r="E10" s="61">
        <v>83</v>
      </c>
      <c r="F10" s="62">
        <f>ROUND(E10/B10*100,1)</f>
        <v>23.2</v>
      </c>
      <c r="G10" s="70"/>
      <c r="J10" s="6"/>
    </row>
    <row r="11" spans="1:7" s="2" customFormat="1" ht="63" customHeight="1">
      <c r="A11" s="50" t="s">
        <v>56</v>
      </c>
      <c r="B11" s="60">
        <v>511</v>
      </c>
      <c r="C11" s="61">
        <f>B11-E11</f>
        <v>220</v>
      </c>
      <c r="D11" s="62">
        <f>100-F11</f>
        <v>43.1</v>
      </c>
      <c r="E11" s="61">
        <v>291</v>
      </c>
      <c r="F11" s="62">
        <f>ROUND(E11/B11*100,1)</f>
        <v>56.9</v>
      </c>
      <c r="G11" s="70"/>
    </row>
    <row r="12" spans="1:7" s="2" customFormat="1" ht="67.5" customHeight="1">
      <c r="A12" s="50" t="s">
        <v>57</v>
      </c>
      <c r="B12" s="60">
        <v>23350</v>
      </c>
      <c r="C12" s="61">
        <f>B12-E12</f>
        <v>13931</v>
      </c>
      <c r="D12" s="62">
        <f>100-F12</f>
        <v>59.7</v>
      </c>
      <c r="E12" s="61">
        <v>9419</v>
      </c>
      <c r="F12" s="62">
        <f>ROUND(E12/B12*100,1)</f>
        <v>40.3</v>
      </c>
      <c r="G12" s="72"/>
    </row>
    <row r="13" spans="1:7" s="2" customFormat="1" ht="33" customHeight="1">
      <c r="A13" s="7"/>
      <c r="B13" s="68"/>
      <c r="C13" s="74" t="s">
        <v>60</v>
      </c>
      <c r="D13" s="75"/>
      <c r="E13" s="75"/>
      <c r="F13" s="76"/>
      <c r="G13" s="73"/>
    </row>
    <row r="14" spans="1:7" s="2" customFormat="1" ht="51.75" customHeight="1">
      <c r="A14" s="8" t="s">
        <v>8</v>
      </c>
      <c r="B14" s="63">
        <v>22741</v>
      </c>
      <c r="C14" s="64">
        <f>B14-E14</f>
        <v>13584</v>
      </c>
      <c r="D14" s="65">
        <f>100-F14</f>
        <v>59.7</v>
      </c>
      <c r="E14" s="64">
        <v>9157</v>
      </c>
      <c r="F14" s="66">
        <f>ROUND(E14/B14*100,1)</f>
        <v>40.3</v>
      </c>
      <c r="G14" s="72"/>
    </row>
    <row r="15" spans="1:7" s="2" customFormat="1" ht="39.75" customHeight="1">
      <c r="A15" s="8" t="s">
        <v>58</v>
      </c>
      <c r="B15" s="63">
        <v>17876</v>
      </c>
      <c r="C15" s="64">
        <f>B15-E15</f>
        <v>10393</v>
      </c>
      <c r="D15" s="65">
        <f>100-F15</f>
        <v>58.1</v>
      </c>
      <c r="E15" s="64">
        <v>7483</v>
      </c>
      <c r="F15" s="66">
        <f>ROUND(E15/B15*100,1)</f>
        <v>41.9</v>
      </c>
      <c r="G15" s="70"/>
    </row>
    <row r="16" spans="1:7" s="2" customFormat="1" ht="15.75" customHeight="1">
      <c r="A16" s="1"/>
      <c r="B16" s="1"/>
      <c r="C16" s="9"/>
      <c r="D16" s="9"/>
      <c r="E16" s="9"/>
      <c r="F16" s="1"/>
      <c r="G16" s="70"/>
    </row>
    <row r="17" ht="15" customHeight="1">
      <c r="E17" s="9"/>
    </row>
  </sheetData>
  <sheetProtection/>
  <mergeCells count="11">
    <mergeCell ref="C1:F1"/>
    <mergeCell ref="A2:F2"/>
    <mergeCell ref="A3:F3"/>
    <mergeCell ref="A4:F4"/>
    <mergeCell ref="C13:F13"/>
    <mergeCell ref="A5:A6"/>
    <mergeCell ref="B5:B6"/>
    <mergeCell ref="C5:C6"/>
    <mergeCell ref="D5:D6"/>
    <mergeCell ref="E5:E6"/>
    <mergeCell ref="F5:F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E81"/>
  <sheetViews>
    <sheetView tabSelected="1" view="pageBreakPreview" zoomScale="87" zoomScaleSheetLayoutView="87" zoomScalePageLayoutView="0" workbookViewId="0" topLeftCell="A7">
      <selection activeCell="K14" sqref="K14"/>
    </sheetView>
  </sheetViews>
  <sheetFormatPr defaultColWidth="9.140625" defaultRowHeight="15"/>
  <cols>
    <col min="1" max="1" width="25.8515625" style="28" customWidth="1"/>
    <col min="2" max="2" width="10.8515625" style="28" customWidth="1"/>
    <col min="3" max="3" width="11.140625" style="28" customWidth="1"/>
    <col min="4" max="4" width="11.140625" style="28" hidden="1" customWidth="1"/>
    <col min="5" max="5" width="12.7109375" style="28" customWidth="1"/>
    <col min="6" max="6" width="9.7109375" style="28" customWidth="1"/>
    <col min="7" max="7" width="11.140625" style="28" customWidth="1"/>
    <col min="8" max="8" width="10.421875" style="28" hidden="1" customWidth="1"/>
    <col min="9" max="9" width="11.140625" style="28" hidden="1" customWidth="1"/>
    <col min="10" max="10" width="10.7109375" style="28" hidden="1" customWidth="1"/>
    <col min="11" max="11" width="12.57421875" style="28" customWidth="1"/>
    <col min="12" max="12" width="9.28125" style="28" customWidth="1"/>
    <col min="13" max="13" width="11.57421875" style="28" customWidth="1"/>
    <col min="14" max="14" width="11.57421875" style="28" hidden="1" customWidth="1"/>
    <col min="15" max="15" width="11.57421875" style="28" customWidth="1"/>
    <col min="16" max="16" width="9.140625" style="28" customWidth="1"/>
    <col min="17" max="17" width="11.140625" style="28" customWidth="1"/>
    <col min="18" max="18" width="11.140625" style="28" hidden="1" customWidth="1"/>
    <col min="19" max="19" width="10.57421875" style="28" customWidth="1"/>
    <col min="20" max="20" width="11.140625" style="28" customWidth="1"/>
    <col min="21" max="21" width="10.7109375" style="28" hidden="1" customWidth="1"/>
    <col min="22" max="23" width="10.00390625" style="28" customWidth="1"/>
    <col min="24" max="24" width="12.7109375" style="28" customWidth="1"/>
    <col min="25" max="25" width="16.28125" style="28" customWidth="1"/>
    <col min="26" max="26" width="14.7109375" style="28" hidden="1" customWidth="1"/>
    <col min="27" max="27" width="15.8515625" style="28" customWidth="1"/>
    <col min="28" max="28" width="12.8515625" style="28" customWidth="1"/>
    <col min="29" max="29" width="17.140625" style="28" customWidth="1"/>
    <col min="30" max="30" width="13.00390625" style="28" hidden="1" customWidth="1"/>
    <col min="31" max="31" width="19.140625" style="28" customWidth="1"/>
    <col min="32" max="16384" width="9.140625" style="28" customWidth="1"/>
  </cols>
  <sheetData>
    <row r="1" spans="1:31" s="11" customFormat="1" ht="24.75" customHeight="1">
      <c r="A1" s="67"/>
      <c r="B1" s="95" t="s">
        <v>61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12"/>
      <c r="Y1" s="12"/>
      <c r="Z1" s="12"/>
      <c r="AA1" s="12"/>
      <c r="AB1" s="12"/>
      <c r="AC1" s="12"/>
      <c r="AD1" s="12"/>
      <c r="AE1" s="12"/>
    </row>
    <row r="2" spans="2:31" s="11" customFormat="1" ht="22.5" customHeight="1">
      <c r="B2" s="97" t="s">
        <v>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12"/>
      <c r="Y2" s="12"/>
      <c r="Z2" s="12"/>
      <c r="AA2" s="12"/>
      <c r="AB2" s="12"/>
      <c r="AC2" s="12"/>
      <c r="AD2" s="12"/>
      <c r="AE2" s="12"/>
    </row>
    <row r="3" spans="2:31" s="11" customFormat="1" ht="15.7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</row>
    <row r="4" spans="1:30" s="15" customFormat="1" ht="16.5" customHeight="1">
      <c r="A4" s="14"/>
      <c r="B4" s="14"/>
      <c r="C4" s="14"/>
      <c r="D4" s="14" t="s">
        <v>20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1" s="16" customFormat="1" ht="60" customHeight="1">
      <c r="A5" s="90"/>
      <c r="B5" s="91" t="s">
        <v>9</v>
      </c>
      <c r="C5" s="91"/>
      <c r="D5" s="91"/>
      <c r="E5" s="91"/>
      <c r="F5" s="91" t="s">
        <v>33</v>
      </c>
      <c r="G5" s="91"/>
      <c r="H5" s="91"/>
      <c r="I5" s="91"/>
      <c r="J5" s="91"/>
      <c r="K5" s="91"/>
      <c r="L5" s="91" t="s">
        <v>10</v>
      </c>
      <c r="M5" s="91"/>
      <c r="N5" s="91"/>
      <c r="O5" s="91"/>
      <c r="P5" s="91" t="s">
        <v>11</v>
      </c>
      <c r="Q5" s="91"/>
      <c r="R5" s="91"/>
      <c r="S5" s="91"/>
      <c r="T5" s="91" t="s">
        <v>12</v>
      </c>
      <c r="U5" s="91"/>
      <c r="V5" s="91"/>
      <c r="W5" s="91"/>
      <c r="X5" s="92" t="s">
        <v>13</v>
      </c>
      <c r="Y5" s="93"/>
      <c r="Z5" s="93"/>
      <c r="AA5" s="94"/>
      <c r="AB5" s="87" t="s">
        <v>14</v>
      </c>
      <c r="AC5" s="88"/>
      <c r="AD5" s="88"/>
      <c r="AE5" s="89"/>
    </row>
    <row r="6" spans="1:31" s="19" customFormat="1" ht="49.5" customHeight="1">
      <c r="A6" s="90"/>
      <c r="B6" s="17" t="s">
        <v>2</v>
      </c>
      <c r="C6" s="18" t="s">
        <v>15</v>
      </c>
      <c r="D6" s="35" t="s">
        <v>21</v>
      </c>
      <c r="E6" s="18" t="s">
        <v>16</v>
      </c>
      <c r="F6" s="17" t="s">
        <v>2</v>
      </c>
      <c r="G6" s="18" t="s">
        <v>15</v>
      </c>
      <c r="H6" s="18" t="s">
        <v>28</v>
      </c>
      <c r="I6" s="18" t="s">
        <v>22</v>
      </c>
      <c r="J6" s="18" t="s">
        <v>23</v>
      </c>
      <c r="K6" s="18" t="s">
        <v>16</v>
      </c>
      <c r="L6" s="18" t="s">
        <v>2</v>
      </c>
      <c r="M6" s="18" t="s">
        <v>15</v>
      </c>
      <c r="N6" s="18" t="s">
        <v>24</v>
      </c>
      <c r="O6" s="18" t="s">
        <v>16</v>
      </c>
      <c r="P6" s="18" t="s">
        <v>2</v>
      </c>
      <c r="Q6" s="18" t="s">
        <v>15</v>
      </c>
      <c r="R6" s="35" t="s">
        <v>25</v>
      </c>
      <c r="S6" s="18" t="s">
        <v>16</v>
      </c>
      <c r="T6" s="17" t="s">
        <v>2</v>
      </c>
      <c r="U6" s="37" t="s">
        <v>29</v>
      </c>
      <c r="V6" s="18" t="s">
        <v>15</v>
      </c>
      <c r="W6" s="18" t="s">
        <v>16</v>
      </c>
      <c r="X6" s="17" t="s">
        <v>2</v>
      </c>
      <c r="Y6" s="18" t="s">
        <v>15</v>
      </c>
      <c r="Z6" s="35" t="s">
        <v>27</v>
      </c>
      <c r="AA6" s="18" t="s">
        <v>16</v>
      </c>
      <c r="AB6" s="17" t="s">
        <v>2</v>
      </c>
      <c r="AC6" s="18" t="s">
        <v>15</v>
      </c>
      <c r="AD6" s="35" t="s">
        <v>26</v>
      </c>
      <c r="AE6" s="18" t="s">
        <v>16</v>
      </c>
    </row>
    <row r="7" spans="1:31" s="21" customFormat="1" ht="13.5" customHeight="1">
      <c r="A7" s="20" t="s">
        <v>17</v>
      </c>
      <c r="B7" s="20">
        <v>1</v>
      </c>
      <c r="C7" s="20">
        <v>2</v>
      </c>
      <c r="D7" s="36"/>
      <c r="E7" s="20">
        <v>3</v>
      </c>
      <c r="F7" s="20">
        <v>4</v>
      </c>
      <c r="G7" s="20">
        <v>5</v>
      </c>
      <c r="H7" s="20"/>
      <c r="I7" s="20"/>
      <c r="J7" s="20"/>
      <c r="K7" s="20">
        <v>6</v>
      </c>
      <c r="L7" s="20">
        <v>7</v>
      </c>
      <c r="M7" s="20">
        <v>8</v>
      </c>
      <c r="N7" s="36"/>
      <c r="O7" s="20">
        <v>9</v>
      </c>
      <c r="P7" s="20">
        <v>10</v>
      </c>
      <c r="Q7" s="20">
        <v>11</v>
      </c>
      <c r="R7" s="36"/>
      <c r="S7" s="20">
        <v>12</v>
      </c>
      <c r="T7" s="20">
        <v>13</v>
      </c>
      <c r="U7" s="36"/>
      <c r="V7" s="20">
        <v>14</v>
      </c>
      <c r="W7" s="20">
        <v>15</v>
      </c>
      <c r="X7" s="20">
        <v>16</v>
      </c>
      <c r="Y7" s="20">
        <v>17</v>
      </c>
      <c r="Z7" s="36"/>
      <c r="AA7" s="20">
        <v>18</v>
      </c>
      <c r="AB7" s="20">
        <v>19</v>
      </c>
      <c r="AC7" s="20">
        <v>20</v>
      </c>
      <c r="AD7" s="36"/>
      <c r="AE7" s="20">
        <v>21</v>
      </c>
    </row>
    <row r="8" spans="1:31" s="25" customFormat="1" ht="23.25" customHeight="1">
      <c r="A8" s="34" t="s">
        <v>18</v>
      </c>
      <c r="B8" s="23">
        <f>SUM(B9:B28)</f>
        <v>25542</v>
      </c>
      <c r="C8" s="22">
        <f>100-E8</f>
        <v>60.92710046198418</v>
      </c>
      <c r="D8" s="38">
        <f>SUM(D9:D28)</f>
        <v>9980</v>
      </c>
      <c r="E8" s="22">
        <f>D8/B8*100</f>
        <v>39.07289953801582</v>
      </c>
      <c r="F8" s="23">
        <f>SUM(F9:F28)</f>
        <v>2643</v>
      </c>
      <c r="G8" s="42">
        <f>100-K8</f>
        <v>75.40673477109345</v>
      </c>
      <c r="H8" s="51">
        <f>I8+J8</f>
        <v>650</v>
      </c>
      <c r="I8" s="51">
        <f>SUM(I9:I28)</f>
        <v>318</v>
      </c>
      <c r="J8" s="51">
        <f>SUM(J9:J28)</f>
        <v>332</v>
      </c>
      <c r="K8" s="42">
        <f>H8/F8*100</f>
        <v>24.593265228906546</v>
      </c>
      <c r="L8" s="23">
        <f>SUM(L9:L28)</f>
        <v>357</v>
      </c>
      <c r="M8" s="42">
        <f>100-O8</f>
        <v>76.75070028011204</v>
      </c>
      <c r="N8" s="38">
        <f>SUM(N9:N28)</f>
        <v>83</v>
      </c>
      <c r="O8" s="42">
        <f>N8/L8*100</f>
        <v>23.249299719887954</v>
      </c>
      <c r="P8" s="23">
        <f>SUM(P9:P28)</f>
        <v>511</v>
      </c>
      <c r="Q8" s="42">
        <f>100-S8</f>
        <v>43.05283757338552</v>
      </c>
      <c r="R8" s="38">
        <f>SUM(R9:R28)</f>
        <v>291</v>
      </c>
      <c r="S8" s="42">
        <f>R8/P8*100</f>
        <v>56.94716242661448</v>
      </c>
      <c r="T8" s="23">
        <f>SUM(T9:T28)</f>
        <v>23350</v>
      </c>
      <c r="U8" s="38">
        <f>SUM(U9:U28)</f>
        <v>9419</v>
      </c>
      <c r="V8" s="42">
        <f>100-W8</f>
        <v>59.66167023554604</v>
      </c>
      <c r="W8" s="42">
        <f>U8/T8*100</f>
        <v>40.33832976445396</v>
      </c>
      <c r="X8" s="23">
        <f>SUM(X9:X28)</f>
        <v>22741</v>
      </c>
      <c r="Y8" s="24">
        <f>100-AA8</f>
        <v>59.73352095334418</v>
      </c>
      <c r="Z8" s="38">
        <f>SUM(Z9:Z28)</f>
        <v>9157</v>
      </c>
      <c r="AA8" s="24">
        <f>Z8/X8*100</f>
        <v>40.26647904665582</v>
      </c>
      <c r="AB8" s="23">
        <f>SUM(AB9:AB28)</f>
        <v>17876</v>
      </c>
      <c r="AC8" s="24">
        <f>100-AE8</f>
        <v>58.139404788543295</v>
      </c>
      <c r="AD8" s="38">
        <f>SUM(AD9:AD28)</f>
        <v>7483</v>
      </c>
      <c r="AE8" s="24">
        <f>AD8/AB8*100</f>
        <v>41.860595211456705</v>
      </c>
    </row>
    <row r="9" spans="1:31" s="27" customFormat="1" ht="24.75" customHeight="1">
      <c r="A9" s="31" t="s">
        <v>19</v>
      </c>
      <c r="B9" s="47">
        <v>4926</v>
      </c>
      <c r="C9" s="22">
        <f aca="true" t="shared" si="0" ref="C9:C28">100-E9</f>
        <v>95.51360129922858</v>
      </c>
      <c r="D9" s="39">
        <v>221</v>
      </c>
      <c r="E9" s="22">
        <f aca="true" t="shared" si="1" ref="E9:E28">D9/B9*100</f>
        <v>4.486398700771417</v>
      </c>
      <c r="F9" s="47">
        <v>793</v>
      </c>
      <c r="G9" s="43">
        <f aca="true" t="shared" si="2" ref="G9:G28">100-K9</f>
        <v>93.94703656998739</v>
      </c>
      <c r="H9" s="51">
        <f aca="true" t="shared" si="3" ref="H9:H28">I9+J9</f>
        <v>48</v>
      </c>
      <c r="I9" s="57">
        <v>32</v>
      </c>
      <c r="J9" s="52">
        <v>16</v>
      </c>
      <c r="K9" s="43">
        <f aca="true" t="shared" si="4" ref="K9:K28">H9/F9*100</f>
        <v>6.0529634300126105</v>
      </c>
      <c r="L9" s="48">
        <v>121</v>
      </c>
      <c r="M9" s="43">
        <f aca="true" t="shared" si="5" ref="M9:M28">100-O9</f>
        <v>91.73553719008264</v>
      </c>
      <c r="N9" s="40">
        <v>10</v>
      </c>
      <c r="O9" s="43">
        <f aca="true" t="shared" si="6" ref="O9:O28">N9/L9*100</f>
        <v>8.264462809917356</v>
      </c>
      <c r="P9" s="58">
        <v>27</v>
      </c>
      <c r="Q9" s="43">
        <f aca="true" t="shared" si="7" ref="Q9:Q28">100-S9</f>
        <v>88.88888888888889</v>
      </c>
      <c r="R9" s="39">
        <v>3</v>
      </c>
      <c r="S9" s="43">
        <f aca="true" t="shared" si="8" ref="S9:S28">R9/P9*100</f>
        <v>11.11111111111111</v>
      </c>
      <c r="T9" s="46">
        <v>4083</v>
      </c>
      <c r="U9" s="40">
        <v>175</v>
      </c>
      <c r="V9" s="43">
        <f aca="true" t="shared" si="9" ref="V9:V28">100-W9</f>
        <v>95.71393583149644</v>
      </c>
      <c r="W9" s="43">
        <f aca="true" t="shared" si="10" ref="W9:W28">U9/T9*100</f>
        <v>4.286064168503551</v>
      </c>
      <c r="X9" s="47">
        <v>4128</v>
      </c>
      <c r="Y9" s="24">
        <f aca="true" t="shared" si="11" ref="Y9:Y28">100-AA9</f>
        <v>95.85755813953489</v>
      </c>
      <c r="Z9" s="40">
        <v>171</v>
      </c>
      <c r="AA9" s="24">
        <f aca="true" t="shared" si="12" ref="AA9:AA28">Z9/X9*100</f>
        <v>4.142441860465116</v>
      </c>
      <c r="AB9" s="47">
        <v>3248</v>
      </c>
      <c r="AC9" s="24">
        <f aca="true" t="shared" si="13" ref="AC9:AC28">100-AE9</f>
        <v>95.7204433497537</v>
      </c>
      <c r="AD9" s="40">
        <v>139</v>
      </c>
      <c r="AE9" s="24">
        <f aca="true" t="shared" si="14" ref="AE9:AE28">AD9/AB9*100</f>
        <v>4.279556650246306</v>
      </c>
    </row>
    <row r="10" spans="1:31" s="26" customFormat="1" ht="24.75" customHeight="1">
      <c r="A10" s="31" t="s">
        <v>51</v>
      </c>
      <c r="B10" s="47">
        <v>2431</v>
      </c>
      <c r="C10" s="22">
        <f t="shared" si="0"/>
        <v>76.38831756478815</v>
      </c>
      <c r="D10" s="39">
        <v>574</v>
      </c>
      <c r="E10" s="22">
        <f t="shared" si="1"/>
        <v>23.611682435211847</v>
      </c>
      <c r="F10" s="47">
        <v>276</v>
      </c>
      <c r="G10" s="43">
        <f t="shared" si="2"/>
        <v>91.66666666666667</v>
      </c>
      <c r="H10" s="38">
        <f t="shared" si="3"/>
        <v>23</v>
      </c>
      <c r="I10" s="57">
        <v>5</v>
      </c>
      <c r="J10" s="41">
        <v>18</v>
      </c>
      <c r="K10" s="43">
        <f t="shared" si="4"/>
        <v>8.333333333333332</v>
      </c>
      <c r="L10" s="48">
        <v>13</v>
      </c>
      <c r="M10" s="43">
        <f t="shared" si="5"/>
        <v>84.61538461538461</v>
      </c>
      <c r="N10" s="41">
        <v>2</v>
      </c>
      <c r="O10" s="43">
        <f t="shared" si="6"/>
        <v>15.384615384615385</v>
      </c>
      <c r="P10" s="58">
        <v>100</v>
      </c>
      <c r="Q10" s="43">
        <f t="shared" si="7"/>
        <v>55</v>
      </c>
      <c r="R10" s="39">
        <v>45</v>
      </c>
      <c r="S10" s="43">
        <f t="shared" si="8"/>
        <v>45</v>
      </c>
      <c r="T10" s="46">
        <v>2248</v>
      </c>
      <c r="U10" s="41">
        <v>531</v>
      </c>
      <c r="V10" s="43">
        <f t="shared" si="9"/>
        <v>76.37900355871886</v>
      </c>
      <c r="W10" s="43">
        <f t="shared" si="10"/>
        <v>23.62099644128114</v>
      </c>
      <c r="X10" s="47">
        <v>2187</v>
      </c>
      <c r="Y10" s="53">
        <f t="shared" si="11"/>
        <v>75.81161408321903</v>
      </c>
      <c r="Z10" s="41">
        <v>529</v>
      </c>
      <c r="AA10" s="53">
        <f t="shared" si="12"/>
        <v>24.188385916780977</v>
      </c>
      <c r="AB10" s="47">
        <v>1787</v>
      </c>
      <c r="AC10" s="53">
        <f t="shared" si="13"/>
        <v>74.76217123670958</v>
      </c>
      <c r="AD10" s="41">
        <v>451</v>
      </c>
      <c r="AE10" s="53">
        <f t="shared" si="14"/>
        <v>25.23782876329043</v>
      </c>
    </row>
    <row r="11" spans="1:31" s="26" customFormat="1" ht="24.75" customHeight="1">
      <c r="A11" s="31" t="s">
        <v>52</v>
      </c>
      <c r="B11" s="47">
        <v>1652</v>
      </c>
      <c r="C11" s="22">
        <f t="shared" si="0"/>
        <v>63.7409200968523</v>
      </c>
      <c r="D11" s="39">
        <v>599</v>
      </c>
      <c r="E11" s="22">
        <f t="shared" si="1"/>
        <v>36.2590799031477</v>
      </c>
      <c r="F11" s="47">
        <v>291</v>
      </c>
      <c r="G11" s="43">
        <f t="shared" si="2"/>
        <v>75.25773195876289</v>
      </c>
      <c r="H11" s="38">
        <f t="shared" si="3"/>
        <v>72</v>
      </c>
      <c r="I11" s="57">
        <v>34</v>
      </c>
      <c r="J11" s="41">
        <v>38</v>
      </c>
      <c r="K11" s="43">
        <f t="shared" si="4"/>
        <v>24.742268041237114</v>
      </c>
      <c r="L11" s="48">
        <v>24</v>
      </c>
      <c r="M11" s="43">
        <f t="shared" si="5"/>
        <v>95.83333333333333</v>
      </c>
      <c r="N11" s="41">
        <v>1</v>
      </c>
      <c r="O11" s="43">
        <f t="shared" si="6"/>
        <v>4.166666666666666</v>
      </c>
      <c r="P11" s="58">
        <v>29</v>
      </c>
      <c r="Q11" s="43">
        <f t="shared" si="7"/>
        <v>51.724137931034484</v>
      </c>
      <c r="R11" s="39">
        <v>14</v>
      </c>
      <c r="S11" s="43">
        <f t="shared" si="8"/>
        <v>48.275862068965516</v>
      </c>
      <c r="T11" s="55">
        <v>1472</v>
      </c>
      <c r="U11" s="41">
        <v>516</v>
      </c>
      <c r="V11" s="43">
        <f t="shared" si="9"/>
        <v>64.94565217391305</v>
      </c>
      <c r="W11" s="43">
        <f t="shared" si="10"/>
        <v>35.05434782608695</v>
      </c>
      <c r="X11" s="47">
        <v>1390</v>
      </c>
      <c r="Y11" s="53">
        <f t="shared" si="11"/>
        <v>62.589928057553955</v>
      </c>
      <c r="Z11" s="41">
        <v>520</v>
      </c>
      <c r="AA11" s="53">
        <f t="shared" si="12"/>
        <v>37.410071942446045</v>
      </c>
      <c r="AB11" s="47">
        <v>1196</v>
      </c>
      <c r="AC11" s="53">
        <f t="shared" si="13"/>
        <v>61.37123745819398</v>
      </c>
      <c r="AD11" s="41">
        <v>462</v>
      </c>
      <c r="AE11" s="53">
        <f t="shared" si="14"/>
        <v>38.62876254180602</v>
      </c>
    </row>
    <row r="12" spans="1:31" s="26" customFormat="1" ht="24.75" customHeight="1">
      <c r="A12" s="31" t="s">
        <v>35</v>
      </c>
      <c r="B12" s="47">
        <v>2124</v>
      </c>
      <c r="C12" s="22">
        <f t="shared" si="0"/>
        <v>68.31450094161958</v>
      </c>
      <c r="D12" s="39">
        <v>673</v>
      </c>
      <c r="E12" s="22">
        <f t="shared" si="1"/>
        <v>31.68549905838041</v>
      </c>
      <c r="F12" s="47">
        <v>90</v>
      </c>
      <c r="G12" s="43">
        <f t="shared" si="2"/>
        <v>66.66666666666667</v>
      </c>
      <c r="H12" s="38">
        <f t="shared" si="3"/>
        <v>30</v>
      </c>
      <c r="I12" s="57">
        <v>12</v>
      </c>
      <c r="J12" s="41">
        <v>18</v>
      </c>
      <c r="K12" s="43">
        <f t="shared" si="4"/>
        <v>33.33333333333333</v>
      </c>
      <c r="L12" s="48">
        <v>12</v>
      </c>
      <c r="M12" s="43">
        <f t="shared" si="5"/>
        <v>75</v>
      </c>
      <c r="N12" s="41">
        <v>3</v>
      </c>
      <c r="O12" s="43">
        <f t="shared" si="6"/>
        <v>25</v>
      </c>
      <c r="P12" s="58">
        <v>46</v>
      </c>
      <c r="Q12" s="43">
        <f t="shared" si="7"/>
        <v>91.30434782608695</v>
      </c>
      <c r="R12" s="39">
        <v>4</v>
      </c>
      <c r="S12" s="43">
        <f t="shared" si="8"/>
        <v>8.695652173913043</v>
      </c>
      <c r="T12" s="46">
        <v>1881</v>
      </c>
      <c r="U12" s="41">
        <v>606</v>
      </c>
      <c r="V12" s="43">
        <f t="shared" si="9"/>
        <v>67.78309409888357</v>
      </c>
      <c r="W12" s="43">
        <f t="shared" si="10"/>
        <v>32.21690590111643</v>
      </c>
      <c r="X12" s="47">
        <v>1929</v>
      </c>
      <c r="Y12" s="53">
        <f t="shared" si="11"/>
        <v>68.42923794712286</v>
      </c>
      <c r="Z12" s="41">
        <v>609</v>
      </c>
      <c r="AA12" s="53">
        <f t="shared" si="12"/>
        <v>31.57076205287714</v>
      </c>
      <c r="AB12" s="47">
        <v>1538</v>
      </c>
      <c r="AC12" s="53">
        <f t="shared" si="13"/>
        <v>65.9297789336801</v>
      </c>
      <c r="AD12" s="41">
        <v>524</v>
      </c>
      <c r="AE12" s="53">
        <f t="shared" si="14"/>
        <v>34.070221066319895</v>
      </c>
    </row>
    <row r="13" spans="1:31" s="26" customFormat="1" ht="24.75" customHeight="1">
      <c r="A13" s="31" t="s">
        <v>37</v>
      </c>
      <c r="B13" s="47">
        <v>475</v>
      </c>
      <c r="C13" s="22">
        <f t="shared" si="0"/>
        <v>87.57894736842105</v>
      </c>
      <c r="D13" s="39">
        <v>59</v>
      </c>
      <c r="E13" s="22">
        <f t="shared" si="1"/>
        <v>12.421052631578949</v>
      </c>
      <c r="F13" s="47">
        <v>137</v>
      </c>
      <c r="G13" s="43">
        <f t="shared" si="2"/>
        <v>78.10218978102189</v>
      </c>
      <c r="H13" s="38">
        <f t="shared" si="3"/>
        <v>30</v>
      </c>
      <c r="I13" s="57">
        <v>23</v>
      </c>
      <c r="J13" s="41">
        <v>7</v>
      </c>
      <c r="K13" s="43">
        <f t="shared" si="4"/>
        <v>21.897810218978105</v>
      </c>
      <c r="L13" s="48">
        <v>9</v>
      </c>
      <c r="M13" s="43">
        <f t="shared" si="5"/>
        <v>100</v>
      </c>
      <c r="N13" s="41">
        <v>0</v>
      </c>
      <c r="O13" s="43">
        <f t="shared" si="6"/>
        <v>0</v>
      </c>
      <c r="P13" s="58">
        <v>0</v>
      </c>
      <c r="Q13" s="98" t="e">
        <f t="shared" si="7"/>
        <v>#DIV/0!</v>
      </c>
      <c r="R13" s="39">
        <v>0</v>
      </c>
      <c r="S13" s="98" t="e">
        <f t="shared" si="8"/>
        <v>#DIV/0!</v>
      </c>
      <c r="T13" s="46">
        <v>418</v>
      </c>
      <c r="U13" s="41">
        <v>50</v>
      </c>
      <c r="V13" s="43">
        <f t="shared" si="9"/>
        <v>88.03827751196172</v>
      </c>
      <c r="W13" s="43">
        <f t="shared" si="10"/>
        <v>11.961722488038278</v>
      </c>
      <c r="X13" s="47">
        <v>400</v>
      </c>
      <c r="Y13" s="53">
        <f t="shared" si="11"/>
        <v>88.5</v>
      </c>
      <c r="Z13" s="41">
        <v>46</v>
      </c>
      <c r="AA13" s="53">
        <f t="shared" si="12"/>
        <v>11.5</v>
      </c>
      <c r="AB13" s="47">
        <v>287</v>
      </c>
      <c r="AC13" s="53">
        <f t="shared" si="13"/>
        <v>88.50174216027875</v>
      </c>
      <c r="AD13" s="41">
        <v>33</v>
      </c>
      <c r="AE13" s="53">
        <f t="shared" si="14"/>
        <v>11.498257839721255</v>
      </c>
    </row>
    <row r="14" spans="1:31" s="26" customFormat="1" ht="24.75" customHeight="1">
      <c r="A14" s="31" t="s">
        <v>38</v>
      </c>
      <c r="B14" s="47">
        <v>909</v>
      </c>
      <c r="C14" s="22">
        <f t="shared" si="0"/>
        <v>56.215621562156215</v>
      </c>
      <c r="D14" s="39">
        <v>398</v>
      </c>
      <c r="E14" s="22">
        <f t="shared" si="1"/>
        <v>43.784378437843785</v>
      </c>
      <c r="F14" s="47">
        <v>135</v>
      </c>
      <c r="G14" s="43">
        <f t="shared" si="2"/>
        <v>64.44444444444444</v>
      </c>
      <c r="H14" s="38">
        <f t="shared" si="3"/>
        <v>48</v>
      </c>
      <c r="I14" s="57">
        <v>28</v>
      </c>
      <c r="J14" s="41">
        <v>20</v>
      </c>
      <c r="K14" s="43">
        <f t="shared" si="4"/>
        <v>35.55555555555556</v>
      </c>
      <c r="L14" s="48">
        <v>29</v>
      </c>
      <c r="M14" s="43">
        <f t="shared" si="5"/>
        <v>86.20689655172414</v>
      </c>
      <c r="N14" s="41">
        <v>4</v>
      </c>
      <c r="O14" s="43">
        <f t="shared" si="6"/>
        <v>13.793103448275861</v>
      </c>
      <c r="P14" s="58">
        <v>14</v>
      </c>
      <c r="Q14" s="43">
        <f t="shared" si="7"/>
        <v>7.142857142857139</v>
      </c>
      <c r="R14" s="39">
        <v>13</v>
      </c>
      <c r="S14" s="43">
        <f t="shared" si="8"/>
        <v>92.85714285714286</v>
      </c>
      <c r="T14" s="46">
        <v>845</v>
      </c>
      <c r="U14" s="41">
        <v>379</v>
      </c>
      <c r="V14" s="43">
        <f t="shared" si="9"/>
        <v>55.14792899408284</v>
      </c>
      <c r="W14" s="43">
        <f t="shared" si="10"/>
        <v>44.85207100591716</v>
      </c>
      <c r="X14" s="47">
        <v>779</v>
      </c>
      <c r="Y14" s="53">
        <f t="shared" si="11"/>
        <v>54.685494223363285</v>
      </c>
      <c r="Z14" s="41">
        <v>353</v>
      </c>
      <c r="AA14" s="53">
        <f t="shared" si="12"/>
        <v>45.314505776636715</v>
      </c>
      <c r="AB14" s="47">
        <v>632</v>
      </c>
      <c r="AC14" s="53">
        <f t="shared" si="13"/>
        <v>52.05696202531646</v>
      </c>
      <c r="AD14" s="41">
        <v>303</v>
      </c>
      <c r="AE14" s="53">
        <f t="shared" si="14"/>
        <v>47.94303797468354</v>
      </c>
    </row>
    <row r="15" spans="1:31" s="26" customFormat="1" ht="24.75" customHeight="1">
      <c r="A15" s="31" t="s">
        <v>43</v>
      </c>
      <c r="B15" s="47">
        <v>560</v>
      </c>
      <c r="C15" s="22">
        <f t="shared" si="0"/>
        <v>43.92857142857143</v>
      </c>
      <c r="D15" s="39">
        <v>314</v>
      </c>
      <c r="E15" s="22">
        <f t="shared" si="1"/>
        <v>56.07142857142857</v>
      </c>
      <c r="F15" s="47">
        <v>54</v>
      </c>
      <c r="G15" s="43">
        <f t="shared" si="2"/>
        <v>75.92592592592592</v>
      </c>
      <c r="H15" s="38">
        <f t="shared" si="3"/>
        <v>13</v>
      </c>
      <c r="I15" s="57">
        <v>1</v>
      </c>
      <c r="J15" s="41">
        <v>12</v>
      </c>
      <c r="K15" s="43">
        <f t="shared" si="4"/>
        <v>24.074074074074073</v>
      </c>
      <c r="L15" s="48">
        <v>8</v>
      </c>
      <c r="M15" s="43">
        <f t="shared" si="5"/>
        <v>62.5</v>
      </c>
      <c r="N15" s="41">
        <v>3</v>
      </c>
      <c r="O15" s="43">
        <f t="shared" si="6"/>
        <v>37.5</v>
      </c>
      <c r="P15" s="58">
        <v>16</v>
      </c>
      <c r="Q15" s="43">
        <f t="shared" si="7"/>
        <v>12.5</v>
      </c>
      <c r="R15" s="39">
        <v>14</v>
      </c>
      <c r="S15" s="43">
        <f t="shared" si="8"/>
        <v>87.5</v>
      </c>
      <c r="T15" s="46">
        <v>545</v>
      </c>
      <c r="U15" s="41">
        <v>306</v>
      </c>
      <c r="V15" s="43">
        <f t="shared" si="9"/>
        <v>43.85321100917431</v>
      </c>
      <c r="W15" s="43">
        <f t="shared" si="10"/>
        <v>56.14678899082569</v>
      </c>
      <c r="X15" s="47">
        <v>520</v>
      </c>
      <c r="Y15" s="53">
        <f t="shared" si="11"/>
        <v>43.46153846153846</v>
      </c>
      <c r="Z15" s="41">
        <v>294</v>
      </c>
      <c r="AA15" s="53">
        <f t="shared" si="12"/>
        <v>56.53846153846154</v>
      </c>
      <c r="AB15" s="47">
        <v>455</v>
      </c>
      <c r="AC15" s="53">
        <f t="shared" si="13"/>
        <v>41.53846153846153</v>
      </c>
      <c r="AD15" s="41">
        <v>266</v>
      </c>
      <c r="AE15" s="53">
        <f t="shared" si="14"/>
        <v>58.46153846153847</v>
      </c>
    </row>
    <row r="16" spans="1:31" s="26" customFormat="1" ht="24.75" customHeight="1">
      <c r="A16" s="31" t="s">
        <v>39</v>
      </c>
      <c r="B16" s="47">
        <v>632</v>
      </c>
      <c r="C16" s="22">
        <f t="shared" si="0"/>
        <v>36.23417721518988</v>
      </c>
      <c r="D16" s="39">
        <v>403</v>
      </c>
      <c r="E16" s="22">
        <f t="shared" si="1"/>
        <v>63.76582278481012</v>
      </c>
      <c r="F16" s="47">
        <v>41</v>
      </c>
      <c r="G16" s="43">
        <f t="shared" si="2"/>
        <v>51.21951219512195</v>
      </c>
      <c r="H16" s="38">
        <f t="shared" si="3"/>
        <v>20</v>
      </c>
      <c r="I16" s="57">
        <v>12</v>
      </c>
      <c r="J16" s="41">
        <v>8</v>
      </c>
      <c r="K16" s="43">
        <f t="shared" si="4"/>
        <v>48.78048780487805</v>
      </c>
      <c r="L16" s="48">
        <v>11</v>
      </c>
      <c r="M16" s="43">
        <f t="shared" si="5"/>
        <v>81.81818181818181</v>
      </c>
      <c r="N16" s="41">
        <v>2</v>
      </c>
      <c r="O16" s="43">
        <f t="shared" si="6"/>
        <v>18.181818181818183</v>
      </c>
      <c r="P16" s="58">
        <v>12</v>
      </c>
      <c r="Q16" s="43">
        <f t="shared" si="7"/>
        <v>66.66666666666667</v>
      </c>
      <c r="R16" s="39">
        <v>4</v>
      </c>
      <c r="S16" s="43">
        <f t="shared" si="8"/>
        <v>33.33333333333333</v>
      </c>
      <c r="T16" s="46">
        <v>600</v>
      </c>
      <c r="U16" s="41">
        <v>390</v>
      </c>
      <c r="V16" s="43">
        <f t="shared" si="9"/>
        <v>35</v>
      </c>
      <c r="W16" s="43">
        <f t="shared" si="10"/>
        <v>65</v>
      </c>
      <c r="X16" s="47">
        <v>579</v>
      </c>
      <c r="Y16" s="53">
        <f t="shared" si="11"/>
        <v>33.85146804835925</v>
      </c>
      <c r="Z16" s="41">
        <v>383</v>
      </c>
      <c r="AA16" s="53">
        <f t="shared" si="12"/>
        <v>66.14853195164075</v>
      </c>
      <c r="AB16" s="47">
        <v>479</v>
      </c>
      <c r="AC16" s="53">
        <f t="shared" si="13"/>
        <v>31.94154488517745</v>
      </c>
      <c r="AD16" s="41">
        <v>326</v>
      </c>
      <c r="AE16" s="53">
        <f t="shared" si="14"/>
        <v>68.05845511482255</v>
      </c>
    </row>
    <row r="17" spans="1:31" s="26" customFormat="1" ht="24.75" customHeight="1">
      <c r="A17" s="32" t="s">
        <v>44</v>
      </c>
      <c r="B17" s="47">
        <v>952</v>
      </c>
      <c r="C17" s="22">
        <f t="shared" si="0"/>
        <v>55.98739495798319</v>
      </c>
      <c r="D17" s="39">
        <v>419</v>
      </c>
      <c r="E17" s="22">
        <f t="shared" si="1"/>
        <v>44.01260504201681</v>
      </c>
      <c r="F17" s="47">
        <v>74</v>
      </c>
      <c r="G17" s="43">
        <f t="shared" si="2"/>
        <v>62.16216216216216</v>
      </c>
      <c r="H17" s="38">
        <f t="shared" si="3"/>
        <v>28</v>
      </c>
      <c r="I17" s="57">
        <v>21</v>
      </c>
      <c r="J17" s="41">
        <v>7</v>
      </c>
      <c r="K17" s="43">
        <f t="shared" si="4"/>
        <v>37.83783783783784</v>
      </c>
      <c r="L17" s="48">
        <v>13</v>
      </c>
      <c r="M17" s="43">
        <f t="shared" si="5"/>
        <v>69.23076923076923</v>
      </c>
      <c r="N17" s="41">
        <v>4</v>
      </c>
      <c r="O17" s="43">
        <f t="shared" si="6"/>
        <v>30.76923076923077</v>
      </c>
      <c r="P17" s="58">
        <v>15</v>
      </c>
      <c r="Q17" s="43">
        <f t="shared" si="7"/>
        <v>40</v>
      </c>
      <c r="R17" s="39">
        <v>9</v>
      </c>
      <c r="S17" s="43">
        <f t="shared" si="8"/>
        <v>60</v>
      </c>
      <c r="T17" s="46">
        <v>858</v>
      </c>
      <c r="U17" s="41">
        <v>375</v>
      </c>
      <c r="V17" s="43">
        <f t="shared" si="9"/>
        <v>56.29370629370629</v>
      </c>
      <c r="W17" s="43">
        <f t="shared" si="10"/>
        <v>43.70629370629371</v>
      </c>
      <c r="X17" s="47">
        <v>880</v>
      </c>
      <c r="Y17" s="53">
        <f t="shared" si="11"/>
        <v>55.56818181818181</v>
      </c>
      <c r="Z17" s="41">
        <v>391</v>
      </c>
      <c r="AA17" s="53">
        <f t="shared" si="12"/>
        <v>44.43181818181819</v>
      </c>
      <c r="AB17" s="47">
        <v>606</v>
      </c>
      <c r="AC17" s="53">
        <f t="shared" si="13"/>
        <v>51.81518151815182</v>
      </c>
      <c r="AD17" s="41">
        <v>292</v>
      </c>
      <c r="AE17" s="53">
        <f t="shared" si="14"/>
        <v>48.18481848184818</v>
      </c>
    </row>
    <row r="18" spans="1:31" s="26" customFormat="1" ht="24.75" customHeight="1">
      <c r="A18" s="31" t="s">
        <v>45</v>
      </c>
      <c r="B18" s="47">
        <v>394</v>
      </c>
      <c r="C18" s="22">
        <f>100-E18</f>
        <v>44.16243654822335</v>
      </c>
      <c r="D18" s="39">
        <v>220</v>
      </c>
      <c r="E18" s="22">
        <f>D18/B18*100</f>
        <v>55.83756345177665</v>
      </c>
      <c r="F18" s="47">
        <v>57</v>
      </c>
      <c r="G18" s="43">
        <f>100-K18</f>
        <v>57.89473684210527</v>
      </c>
      <c r="H18" s="38">
        <f t="shared" si="3"/>
        <v>24</v>
      </c>
      <c r="I18" s="57">
        <v>14</v>
      </c>
      <c r="J18" s="41">
        <v>10</v>
      </c>
      <c r="K18" s="43">
        <f>H18/F18*100</f>
        <v>42.10526315789473</v>
      </c>
      <c r="L18" s="48">
        <v>28</v>
      </c>
      <c r="M18" s="43">
        <f>100-O18</f>
        <v>57.142857142857146</v>
      </c>
      <c r="N18" s="41">
        <v>12</v>
      </c>
      <c r="O18" s="43">
        <f>N18/L18*100</f>
        <v>42.857142857142854</v>
      </c>
      <c r="P18" s="58">
        <v>23</v>
      </c>
      <c r="Q18" s="43">
        <f>100-S18</f>
        <v>17.391304347826093</v>
      </c>
      <c r="R18" s="39">
        <v>19</v>
      </c>
      <c r="S18" s="43">
        <f>R18/P18*100</f>
        <v>82.6086956521739</v>
      </c>
      <c r="T18" s="46">
        <v>359</v>
      </c>
      <c r="U18" s="41">
        <v>203</v>
      </c>
      <c r="V18" s="43">
        <f>100-W18</f>
        <v>43.45403899721448</v>
      </c>
      <c r="W18" s="43">
        <f>U18/T18*100</f>
        <v>56.54596100278552</v>
      </c>
      <c r="X18" s="47">
        <v>344</v>
      </c>
      <c r="Y18" s="53">
        <f>100-AA18</f>
        <v>44.76744186046512</v>
      </c>
      <c r="Z18" s="41">
        <v>190</v>
      </c>
      <c r="AA18" s="53">
        <f>Z18/X18*100</f>
        <v>55.23255813953488</v>
      </c>
      <c r="AB18" s="47">
        <v>284</v>
      </c>
      <c r="AC18" s="53">
        <f>100-AE18</f>
        <v>42.25352112676056</v>
      </c>
      <c r="AD18" s="41">
        <v>164</v>
      </c>
      <c r="AE18" s="53">
        <f>AD18/AB18*100</f>
        <v>57.74647887323944</v>
      </c>
    </row>
    <row r="19" spans="1:31" s="26" customFormat="1" ht="24.75" customHeight="1">
      <c r="A19" s="31" t="s">
        <v>34</v>
      </c>
      <c r="B19" s="47">
        <v>1110</v>
      </c>
      <c r="C19" s="22">
        <f t="shared" si="0"/>
        <v>33.24324324324324</v>
      </c>
      <c r="D19" s="39">
        <v>741</v>
      </c>
      <c r="E19" s="22">
        <f t="shared" si="1"/>
        <v>66.75675675675676</v>
      </c>
      <c r="F19" s="47">
        <v>72</v>
      </c>
      <c r="G19" s="43">
        <f t="shared" si="2"/>
        <v>55.55555555555556</v>
      </c>
      <c r="H19" s="38">
        <f t="shared" si="3"/>
        <v>32</v>
      </c>
      <c r="I19" s="57">
        <v>9</v>
      </c>
      <c r="J19" s="41">
        <v>23</v>
      </c>
      <c r="K19" s="43">
        <f t="shared" si="4"/>
        <v>44.44444444444444</v>
      </c>
      <c r="L19" s="48">
        <v>11</v>
      </c>
      <c r="M19" s="43">
        <f t="shared" si="5"/>
        <v>45.45454545454546</v>
      </c>
      <c r="N19" s="41">
        <v>6</v>
      </c>
      <c r="O19" s="43">
        <f t="shared" si="6"/>
        <v>54.54545454545454</v>
      </c>
      <c r="P19" s="58">
        <v>48</v>
      </c>
      <c r="Q19" s="43">
        <f t="shared" si="7"/>
        <v>12.5</v>
      </c>
      <c r="R19" s="39">
        <v>42</v>
      </c>
      <c r="S19" s="43">
        <f t="shared" si="8"/>
        <v>87.5</v>
      </c>
      <c r="T19" s="54">
        <v>1069</v>
      </c>
      <c r="U19" s="41">
        <v>716</v>
      </c>
      <c r="V19" s="43">
        <f t="shared" si="9"/>
        <v>33.02151543498597</v>
      </c>
      <c r="W19" s="43">
        <f t="shared" si="10"/>
        <v>66.97848456501403</v>
      </c>
      <c r="X19" s="47">
        <v>1004</v>
      </c>
      <c r="Y19" s="53">
        <f t="shared" si="11"/>
        <v>32.96812749003985</v>
      </c>
      <c r="Z19" s="41">
        <v>673</v>
      </c>
      <c r="AA19" s="53">
        <f t="shared" si="12"/>
        <v>67.03187250996015</v>
      </c>
      <c r="AB19" s="47">
        <v>669</v>
      </c>
      <c r="AC19" s="53">
        <f t="shared" si="13"/>
        <v>31.390134529147986</v>
      </c>
      <c r="AD19" s="41">
        <v>459</v>
      </c>
      <c r="AE19" s="53">
        <f t="shared" si="14"/>
        <v>68.60986547085201</v>
      </c>
    </row>
    <row r="20" spans="1:31" s="26" customFormat="1" ht="24.75" customHeight="1">
      <c r="A20" s="31" t="s">
        <v>46</v>
      </c>
      <c r="B20" s="47">
        <v>1507</v>
      </c>
      <c r="C20" s="22">
        <f t="shared" si="0"/>
        <v>34.70471134704711</v>
      </c>
      <c r="D20" s="39">
        <v>984</v>
      </c>
      <c r="E20" s="22">
        <f t="shared" si="1"/>
        <v>65.29528865295289</v>
      </c>
      <c r="F20" s="47">
        <v>110</v>
      </c>
      <c r="G20" s="43">
        <f t="shared" si="2"/>
        <v>39.090909090909086</v>
      </c>
      <c r="H20" s="38">
        <f t="shared" si="3"/>
        <v>67</v>
      </c>
      <c r="I20" s="57">
        <v>22</v>
      </c>
      <c r="J20" s="41">
        <v>45</v>
      </c>
      <c r="K20" s="43">
        <f t="shared" si="4"/>
        <v>60.909090909090914</v>
      </c>
      <c r="L20" s="48">
        <v>11</v>
      </c>
      <c r="M20" s="43">
        <f t="shared" si="5"/>
        <v>72.72727272727273</v>
      </c>
      <c r="N20" s="41">
        <v>3</v>
      </c>
      <c r="O20" s="43">
        <f t="shared" si="6"/>
        <v>27.27272727272727</v>
      </c>
      <c r="P20" s="58">
        <v>29</v>
      </c>
      <c r="Q20" s="43">
        <f t="shared" si="7"/>
        <v>31.034482758620683</v>
      </c>
      <c r="R20" s="39">
        <v>20</v>
      </c>
      <c r="S20" s="43">
        <f t="shared" si="8"/>
        <v>68.96551724137932</v>
      </c>
      <c r="T20" s="54">
        <v>1454</v>
      </c>
      <c r="U20" s="41">
        <v>961</v>
      </c>
      <c r="V20" s="43">
        <f t="shared" si="9"/>
        <v>33.906464924346636</v>
      </c>
      <c r="W20" s="43">
        <f t="shared" si="10"/>
        <v>66.09353507565336</v>
      </c>
      <c r="X20" s="47">
        <v>1370</v>
      </c>
      <c r="Y20" s="53">
        <f t="shared" si="11"/>
        <v>33.64963503649635</v>
      </c>
      <c r="Z20" s="41">
        <v>909</v>
      </c>
      <c r="AA20" s="53">
        <f t="shared" si="12"/>
        <v>66.35036496350365</v>
      </c>
      <c r="AB20" s="47">
        <v>1065</v>
      </c>
      <c r="AC20" s="53">
        <f t="shared" si="13"/>
        <v>30.985915492957744</v>
      </c>
      <c r="AD20" s="41">
        <v>735</v>
      </c>
      <c r="AE20" s="53">
        <f t="shared" si="14"/>
        <v>69.01408450704226</v>
      </c>
    </row>
    <row r="21" spans="1:31" s="26" customFormat="1" ht="24.75" customHeight="1">
      <c r="A21" s="31" t="s">
        <v>40</v>
      </c>
      <c r="B21" s="47">
        <v>682</v>
      </c>
      <c r="C21" s="22">
        <f t="shared" si="0"/>
        <v>55.86510263929619</v>
      </c>
      <c r="D21" s="39">
        <v>301</v>
      </c>
      <c r="E21" s="22">
        <f t="shared" si="1"/>
        <v>44.13489736070381</v>
      </c>
      <c r="F21" s="47">
        <v>55</v>
      </c>
      <c r="G21" s="43">
        <f t="shared" si="2"/>
        <v>65.45454545454545</v>
      </c>
      <c r="H21" s="38">
        <f t="shared" si="3"/>
        <v>19</v>
      </c>
      <c r="I21" s="57">
        <v>17</v>
      </c>
      <c r="J21" s="41">
        <v>2</v>
      </c>
      <c r="K21" s="43">
        <f t="shared" si="4"/>
        <v>34.54545454545455</v>
      </c>
      <c r="L21" s="48">
        <v>6</v>
      </c>
      <c r="M21" s="43">
        <f t="shared" si="5"/>
        <v>50</v>
      </c>
      <c r="N21" s="41">
        <v>3</v>
      </c>
      <c r="O21" s="43">
        <f t="shared" si="6"/>
        <v>50</v>
      </c>
      <c r="P21" s="58">
        <v>33</v>
      </c>
      <c r="Q21" s="43">
        <f t="shared" si="7"/>
        <v>93.93939393939394</v>
      </c>
      <c r="R21" s="56">
        <v>2</v>
      </c>
      <c r="S21" s="43">
        <f t="shared" si="8"/>
        <v>6.0606060606060606</v>
      </c>
      <c r="T21" s="44">
        <v>661</v>
      </c>
      <c r="U21" s="41">
        <v>295</v>
      </c>
      <c r="V21" s="43">
        <f t="shared" si="9"/>
        <v>55.37065052950076</v>
      </c>
      <c r="W21" s="43">
        <f t="shared" si="10"/>
        <v>44.62934947049924</v>
      </c>
      <c r="X21" s="47">
        <v>629</v>
      </c>
      <c r="Y21" s="24">
        <f t="shared" si="11"/>
        <v>53.73608903020668</v>
      </c>
      <c r="Z21" s="41">
        <v>291</v>
      </c>
      <c r="AA21" s="24">
        <f t="shared" si="12"/>
        <v>46.26391096979332</v>
      </c>
      <c r="AB21" s="47">
        <v>512</v>
      </c>
      <c r="AC21" s="24">
        <f t="shared" si="13"/>
        <v>49.609375</v>
      </c>
      <c r="AD21" s="41">
        <v>258</v>
      </c>
      <c r="AE21" s="24">
        <f t="shared" si="14"/>
        <v>50.390625</v>
      </c>
    </row>
    <row r="22" spans="1:31" s="26" customFormat="1" ht="24.75" customHeight="1">
      <c r="A22" s="31" t="s">
        <v>47</v>
      </c>
      <c r="B22" s="47">
        <v>803</v>
      </c>
      <c r="C22" s="22">
        <f t="shared" si="0"/>
        <v>45.45454545454546</v>
      </c>
      <c r="D22" s="39">
        <v>438</v>
      </c>
      <c r="E22" s="22">
        <f t="shared" si="1"/>
        <v>54.54545454545454</v>
      </c>
      <c r="F22" s="47">
        <v>39</v>
      </c>
      <c r="G22" s="43">
        <f t="shared" si="2"/>
        <v>69.23076923076923</v>
      </c>
      <c r="H22" s="38">
        <f t="shared" si="3"/>
        <v>12</v>
      </c>
      <c r="I22" s="57">
        <v>8</v>
      </c>
      <c r="J22" s="41">
        <v>4</v>
      </c>
      <c r="K22" s="43">
        <f t="shared" si="4"/>
        <v>30.76923076923077</v>
      </c>
      <c r="L22" s="48">
        <v>4</v>
      </c>
      <c r="M22" s="43">
        <f t="shared" si="5"/>
        <v>25</v>
      </c>
      <c r="N22" s="41">
        <v>3</v>
      </c>
      <c r="O22" s="43">
        <f t="shared" si="6"/>
        <v>75</v>
      </c>
      <c r="P22" s="58">
        <v>3</v>
      </c>
      <c r="Q22" s="43">
        <f t="shared" si="7"/>
        <v>0</v>
      </c>
      <c r="R22" s="56">
        <v>3</v>
      </c>
      <c r="S22" s="43">
        <f t="shared" si="8"/>
        <v>100</v>
      </c>
      <c r="T22" s="44">
        <v>766</v>
      </c>
      <c r="U22" s="41">
        <v>416</v>
      </c>
      <c r="V22" s="43">
        <f t="shared" si="9"/>
        <v>45.691906005221924</v>
      </c>
      <c r="W22" s="43">
        <f t="shared" si="10"/>
        <v>54.308093994778076</v>
      </c>
      <c r="X22" s="47">
        <v>751</v>
      </c>
      <c r="Y22" s="24">
        <f t="shared" si="11"/>
        <v>45.27296937416777</v>
      </c>
      <c r="Z22" s="41">
        <v>411</v>
      </c>
      <c r="AA22" s="24">
        <f t="shared" si="12"/>
        <v>54.72703062583223</v>
      </c>
      <c r="AB22" s="47">
        <v>430</v>
      </c>
      <c r="AC22" s="24">
        <f t="shared" si="13"/>
        <v>40.93023255813954</v>
      </c>
      <c r="AD22" s="41">
        <v>254</v>
      </c>
      <c r="AE22" s="24">
        <f t="shared" si="14"/>
        <v>59.06976744186046</v>
      </c>
    </row>
    <row r="23" spans="1:31" s="26" customFormat="1" ht="24.75" customHeight="1">
      <c r="A23" s="31" t="s">
        <v>41</v>
      </c>
      <c r="B23" s="47">
        <v>919</v>
      </c>
      <c r="C23" s="22">
        <f t="shared" si="0"/>
        <v>45.26659412404788</v>
      </c>
      <c r="D23" s="39">
        <v>503</v>
      </c>
      <c r="E23" s="22">
        <f t="shared" si="1"/>
        <v>54.73340587595212</v>
      </c>
      <c r="F23" s="47">
        <v>79</v>
      </c>
      <c r="G23" s="43">
        <f t="shared" si="2"/>
        <v>54.43037974683544</v>
      </c>
      <c r="H23" s="38">
        <f t="shared" si="3"/>
        <v>36</v>
      </c>
      <c r="I23" s="57">
        <v>17</v>
      </c>
      <c r="J23" s="41">
        <v>19</v>
      </c>
      <c r="K23" s="43">
        <f t="shared" si="4"/>
        <v>45.56962025316456</v>
      </c>
      <c r="L23" s="48">
        <v>7</v>
      </c>
      <c r="M23" s="43">
        <f t="shared" si="5"/>
        <v>57.142857142857146</v>
      </c>
      <c r="N23" s="41">
        <v>3</v>
      </c>
      <c r="O23" s="43">
        <f t="shared" si="6"/>
        <v>42.857142857142854</v>
      </c>
      <c r="P23" s="58">
        <v>27</v>
      </c>
      <c r="Q23" s="43">
        <f t="shared" si="7"/>
        <v>25.925925925925924</v>
      </c>
      <c r="R23" s="56">
        <v>20</v>
      </c>
      <c r="S23" s="43">
        <f t="shared" si="8"/>
        <v>74.07407407407408</v>
      </c>
      <c r="T23" s="44">
        <v>878</v>
      </c>
      <c r="U23" s="41">
        <v>489</v>
      </c>
      <c r="V23" s="43">
        <f t="shared" si="9"/>
        <v>44.305239179954434</v>
      </c>
      <c r="W23" s="43">
        <f t="shared" si="10"/>
        <v>55.694760820045566</v>
      </c>
      <c r="X23" s="47">
        <v>845</v>
      </c>
      <c r="Y23" s="24">
        <f t="shared" si="11"/>
        <v>44.61538461538461</v>
      </c>
      <c r="Z23" s="41">
        <v>468</v>
      </c>
      <c r="AA23" s="24">
        <f t="shared" si="12"/>
        <v>55.38461538461539</v>
      </c>
      <c r="AB23" s="47">
        <v>691</v>
      </c>
      <c r="AC23" s="24">
        <f t="shared" si="13"/>
        <v>43.41534008683068</v>
      </c>
      <c r="AD23" s="41">
        <v>391</v>
      </c>
      <c r="AE23" s="24">
        <f t="shared" si="14"/>
        <v>56.58465991316932</v>
      </c>
    </row>
    <row r="24" spans="1:31" s="26" customFormat="1" ht="24.75" customHeight="1">
      <c r="A24" s="31" t="s">
        <v>36</v>
      </c>
      <c r="B24" s="47">
        <v>1204</v>
      </c>
      <c r="C24" s="22">
        <f t="shared" si="0"/>
        <v>47.34219269102991</v>
      </c>
      <c r="D24" s="39">
        <v>634</v>
      </c>
      <c r="E24" s="22">
        <f t="shared" si="1"/>
        <v>52.65780730897009</v>
      </c>
      <c r="F24" s="47">
        <v>109</v>
      </c>
      <c r="G24" s="43">
        <f t="shared" si="2"/>
        <v>64.22018348623854</v>
      </c>
      <c r="H24" s="38">
        <f t="shared" si="3"/>
        <v>39</v>
      </c>
      <c r="I24" s="57">
        <v>15</v>
      </c>
      <c r="J24" s="41">
        <v>24</v>
      </c>
      <c r="K24" s="43">
        <f t="shared" si="4"/>
        <v>35.77981651376147</v>
      </c>
      <c r="L24" s="48">
        <v>17</v>
      </c>
      <c r="M24" s="43">
        <f t="shared" si="5"/>
        <v>70.58823529411765</v>
      </c>
      <c r="N24" s="41">
        <v>5</v>
      </c>
      <c r="O24" s="43">
        <f t="shared" si="6"/>
        <v>29.411764705882355</v>
      </c>
      <c r="P24" s="58">
        <v>15</v>
      </c>
      <c r="Q24" s="43">
        <f t="shared" si="7"/>
        <v>6.666666666666671</v>
      </c>
      <c r="R24" s="56">
        <v>14</v>
      </c>
      <c r="S24" s="43">
        <f t="shared" si="8"/>
        <v>93.33333333333333</v>
      </c>
      <c r="T24" s="44">
        <v>1043</v>
      </c>
      <c r="U24" s="41">
        <v>557</v>
      </c>
      <c r="V24" s="43">
        <f t="shared" si="9"/>
        <v>46.596356663470765</v>
      </c>
      <c r="W24" s="43">
        <f t="shared" si="10"/>
        <v>53.403643336529235</v>
      </c>
      <c r="X24" s="47">
        <v>1043</v>
      </c>
      <c r="Y24" s="24">
        <f t="shared" si="11"/>
        <v>44.29530201342282</v>
      </c>
      <c r="Z24" s="41">
        <v>581</v>
      </c>
      <c r="AA24" s="24">
        <f t="shared" si="12"/>
        <v>55.70469798657718</v>
      </c>
      <c r="AB24" s="47">
        <v>663</v>
      </c>
      <c r="AC24" s="24">
        <f t="shared" si="13"/>
        <v>38.46153846153846</v>
      </c>
      <c r="AD24" s="41">
        <v>408</v>
      </c>
      <c r="AE24" s="24">
        <f t="shared" si="14"/>
        <v>61.53846153846154</v>
      </c>
    </row>
    <row r="25" spans="1:31" s="26" customFormat="1" ht="24.75" customHeight="1">
      <c r="A25" s="31" t="s">
        <v>48</v>
      </c>
      <c r="B25" s="47">
        <v>856</v>
      </c>
      <c r="C25" s="22">
        <f t="shared" si="0"/>
        <v>26.05140186915888</v>
      </c>
      <c r="D25" s="39">
        <v>633</v>
      </c>
      <c r="E25" s="22">
        <f t="shared" si="1"/>
        <v>73.94859813084112</v>
      </c>
      <c r="F25" s="47">
        <v>64</v>
      </c>
      <c r="G25" s="43">
        <f t="shared" si="2"/>
        <v>37.5</v>
      </c>
      <c r="H25" s="38">
        <f t="shared" si="3"/>
        <v>40</v>
      </c>
      <c r="I25" s="57">
        <v>24</v>
      </c>
      <c r="J25" s="41">
        <v>16</v>
      </c>
      <c r="K25" s="43">
        <f t="shared" si="4"/>
        <v>62.5</v>
      </c>
      <c r="L25" s="48">
        <v>6</v>
      </c>
      <c r="M25" s="43">
        <f t="shared" si="5"/>
        <v>16.666666666666657</v>
      </c>
      <c r="N25" s="41">
        <v>5</v>
      </c>
      <c r="O25" s="43">
        <f t="shared" si="6"/>
        <v>83.33333333333334</v>
      </c>
      <c r="P25" s="58">
        <v>6</v>
      </c>
      <c r="Q25" s="43">
        <f t="shared" si="7"/>
        <v>0</v>
      </c>
      <c r="R25" s="56">
        <v>6</v>
      </c>
      <c r="S25" s="43">
        <f t="shared" si="8"/>
        <v>100</v>
      </c>
      <c r="T25" s="44">
        <v>837</v>
      </c>
      <c r="U25" s="41">
        <v>622</v>
      </c>
      <c r="V25" s="43">
        <f t="shared" si="9"/>
        <v>25.686977299880525</v>
      </c>
      <c r="W25" s="43">
        <f t="shared" si="10"/>
        <v>74.31302270011948</v>
      </c>
      <c r="X25" s="47">
        <v>815</v>
      </c>
      <c r="Y25" s="24">
        <f t="shared" si="11"/>
        <v>25.644171779141104</v>
      </c>
      <c r="Z25" s="41">
        <v>606</v>
      </c>
      <c r="AA25" s="24">
        <f t="shared" si="12"/>
        <v>74.3558282208589</v>
      </c>
      <c r="AB25" s="47">
        <v>760</v>
      </c>
      <c r="AC25" s="24">
        <f t="shared" si="13"/>
        <v>24.60526315789474</v>
      </c>
      <c r="AD25" s="41">
        <v>573</v>
      </c>
      <c r="AE25" s="24">
        <f t="shared" si="14"/>
        <v>75.39473684210526</v>
      </c>
    </row>
    <row r="26" spans="1:31" s="26" customFormat="1" ht="24.75" customHeight="1">
      <c r="A26" s="31" t="s">
        <v>49</v>
      </c>
      <c r="B26" s="47">
        <v>1728</v>
      </c>
      <c r="C26" s="22">
        <f t="shared" si="0"/>
        <v>48.263888888888886</v>
      </c>
      <c r="D26" s="39">
        <v>894</v>
      </c>
      <c r="E26" s="22">
        <f t="shared" si="1"/>
        <v>51.736111111111114</v>
      </c>
      <c r="F26" s="47">
        <v>87</v>
      </c>
      <c r="G26" s="43">
        <f t="shared" si="2"/>
        <v>60.91954022988506</v>
      </c>
      <c r="H26" s="38">
        <f t="shared" si="3"/>
        <v>34</v>
      </c>
      <c r="I26" s="57">
        <v>16</v>
      </c>
      <c r="J26" s="41">
        <v>18</v>
      </c>
      <c r="K26" s="43">
        <f t="shared" si="4"/>
        <v>39.08045977011494</v>
      </c>
      <c r="L26" s="48">
        <v>14</v>
      </c>
      <c r="M26" s="43">
        <f t="shared" si="5"/>
        <v>35.71428571428571</v>
      </c>
      <c r="N26" s="41">
        <v>9</v>
      </c>
      <c r="O26" s="43">
        <f t="shared" si="6"/>
        <v>64.28571428571429</v>
      </c>
      <c r="P26" s="58">
        <v>46</v>
      </c>
      <c r="Q26" s="43">
        <f t="shared" si="7"/>
        <v>17.391304347826093</v>
      </c>
      <c r="R26" s="56">
        <v>38</v>
      </c>
      <c r="S26" s="43">
        <f t="shared" si="8"/>
        <v>82.6086956521739</v>
      </c>
      <c r="T26" s="44">
        <v>1683</v>
      </c>
      <c r="U26" s="41">
        <v>873</v>
      </c>
      <c r="V26" s="43">
        <f t="shared" si="9"/>
        <v>48.12834224598931</v>
      </c>
      <c r="W26" s="43">
        <f t="shared" si="10"/>
        <v>51.87165775401069</v>
      </c>
      <c r="X26" s="47">
        <v>1630</v>
      </c>
      <c r="Y26" s="24">
        <f t="shared" si="11"/>
        <v>48.58895705521472</v>
      </c>
      <c r="Z26" s="41">
        <v>838</v>
      </c>
      <c r="AA26" s="24">
        <f t="shared" si="12"/>
        <v>51.41104294478528</v>
      </c>
      <c r="AB26" s="47">
        <v>1386</v>
      </c>
      <c r="AC26" s="24">
        <f t="shared" si="13"/>
        <v>48.26839826839827</v>
      </c>
      <c r="AD26" s="41">
        <v>717</v>
      </c>
      <c r="AE26" s="24">
        <f t="shared" si="14"/>
        <v>51.73160173160173</v>
      </c>
    </row>
    <row r="27" spans="1:31" s="26" customFormat="1" ht="24.75" customHeight="1">
      <c r="A27" s="31" t="s">
        <v>42</v>
      </c>
      <c r="B27" s="47">
        <v>564</v>
      </c>
      <c r="C27" s="22">
        <f t="shared" si="0"/>
        <v>27.836879432624116</v>
      </c>
      <c r="D27" s="39">
        <v>407</v>
      </c>
      <c r="E27" s="22">
        <f t="shared" si="1"/>
        <v>72.16312056737588</v>
      </c>
      <c r="F27" s="47">
        <v>27</v>
      </c>
      <c r="G27" s="43">
        <f t="shared" si="2"/>
        <v>18.51851851851852</v>
      </c>
      <c r="H27" s="38">
        <f t="shared" si="3"/>
        <v>22</v>
      </c>
      <c r="I27" s="57">
        <v>3</v>
      </c>
      <c r="J27" s="41">
        <v>19</v>
      </c>
      <c r="K27" s="43">
        <f t="shared" si="4"/>
        <v>81.48148148148148</v>
      </c>
      <c r="L27" s="48">
        <v>5</v>
      </c>
      <c r="M27" s="43">
        <f t="shared" si="5"/>
        <v>40</v>
      </c>
      <c r="N27" s="41">
        <v>3</v>
      </c>
      <c r="O27" s="43">
        <f t="shared" si="6"/>
        <v>60</v>
      </c>
      <c r="P27" s="58">
        <v>20</v>
      </c>
      <c r="Q27" s="43">
        <f t="shared" si="7"/>
        <v>5</v>
      </c>
      <c r="R27" s="56">
        <v>19</v>
      </c>
      <c r="S27" s="43">
        <f t="shared" si="8"/>
        <v>95</v>
      </c>
      <c r="T27" s="44">
        <v>559</v>
      </c>
      <c r="U27" s="41">
        <v>404</v>
      </c>
      <c r="V27" s="43">
        <f t="shared" si="9"/>
        <v>27.72808586762075</v>
      </c>
      <c r="W27" s="43">
        <f t="shared" si="10"/>
        <v>72.27191413237925</v>
      </c>
      <c r="X27" s="47">
        <v>510</v>
      </c>
      <c r="Y27" s="24">
        <f t="shared" si="11"/>
        <v>27.64705882352942</v>
      </c>
      <c r="Z27" s="41">
        <v>369</v>
      </c>
      <c r="AA27" s="24">
        <f t="shared" si="12"/>
        <v>72.35294117647058</v>
      </c>
      <c r="AB27" s="47">
        <v>437</v>
      </c>
      <c r="AC27" s="24">
        <f t="shared" si="13"/>
        <v>26.31578947368422</v>
      </c>
      <c r="AD27" s="41">
        <v>322</v>
      </c>
      <c r="AE27" s="24">
        <f t="shared" si="14"/>
        <v>73.68421052631578</v>
      </c>
    </row>
    <row r="28" spans="1:31" s="26" customFormat="1" ht="24.75" customHeight="1">
      <c r="A28" s="33" t="s">
        <v>50</v>
      </c>
      <c r="B28" s="47">
        <v>1114</v>
      </c>
      <c r="C28" s="22">
        <f t="shared" si="0"/>
        <v>49.2818671454219</v>
      </c>
      <c r="D28" s="39">
        <v>565</v>
      </c>
      <c r="E28" s="22">
        <f t="shared" si="1"/>
        <v>50.7181328545781</v>
      </c>
      <c r="F28" s="47">
        <v>53</v>
      </c>
      <c r="G28" s="43">
        <f t="shared" si="2"/>
        <v>75.47169811320755</v>
      </c>
      <c r="H28" s="38">
        <f t="shared" si="3"/>
        <v>13</v>
      </c>
      <c r="I28" s="57">
        <v>5</v>
      </c>
      <c r="J28" s="41">
        <v>8</v>
      </c>
      <c r="K28" s="43">
        <f t="shared" si="4"/>
        <v>24.528301886792452</v>
      </c>
      <c r="L28" s="48">
        <v>8</v>
      </c>
      <c r="M28" s="43">
        <f t="shared" si="5"/>
        <v>75</v>
      </c>
      <c r="N28" s="41">
        <v>2</v>
      </c>
      <c r="O28" s="43">
        <f t="shared" si="6"/>
        <v>25</v>
      </c>
      <c r="P28" s="58">
        <v>2</v>
      </c>
      <c r="Q28" s="43">
        <f t="shared" si="7"/>
        <v>0</v>
      </c>
      <c r="R28" s="59">
        <v>2</v>
      </c>
      <c r="S28" s="43">
        <f t="shared" si="8"/>
        <v>100</v>
      </c>
      <c r="T28" s="44">
        <v>1091</v>
      </c>
      <c r="U28" s="41">
        <v>555</v>
      </c>
      <c r="V28" s="43">
        <f t="shared" si="9"/>
        <v>49.12923923006416</v>
      </c>
      <c r="W28" s="43">
        <f t="shared" si="10"/>
        <v>50.87076076993584</v>
      </c>
      <c r="X28" s="47">
        <v>1008</v>
      </c>
      <c r="Y28" s="24">
        <f t="shared" si="11"/>
        <v>47.916666666666664</v>
      </c>
      <c r="Z28" s="41">
        <v>525</v>
      </c>
      <c r="AA28" s="24">
        <f t="shared" si="12"/>
        <v>52.083333333333336</v>
      </c>
      <c r="AB28" s="47">
        <v>751</v>
      </c>
      <c r="AC28" s="24">
        <f t="shared" si="13"/>
        <v>45.938748335552596</v>
      </c>
      <c r="AD28" s="41">
        <v>406</v>
      </c>
      <c r="AE28" s="24">
        <f t="shared" si="14"/>
        <v>54.061251664447404</v>
      </c>
    </row>
    <row r="29" spans="1:30" ht="13.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30"/>
      <c r="AB29" s="30"/>
      <c r="AC29" s="30"/>
      <c r="AD29" s="30"/>
    </row>
    <row r="30" spans="27:30" ht="13.5">
      <c r="AA30" s="30"/>
      <c r="AB30" s="30"/>
      <c r="AC30" s="30"/>
      <c r="AD30" s="30"/>
    </row>
    <row r="31" spans="2:30" ht="24">
      <c r="B31" s="45" t="s">
        <v>30</v>
      </c>
      <c r="AA31" s="30"/>
      <c r="AB31" s="30"/>
      <c r="AC31" s="30"/>
      <c r="AD31" s="30"/>
    </row>
    <row r="32" spans="2:30" ht="22.5">
      <c r="B32" s="96" t="s">
        <v>31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AA32" s="30"/>
      <c r="AB32" s="30"/>
      <c r="AC32" s="30"/>
      <c r="AD32" s="30"/>
    </row>
    <row r="33" spans="27:30" ht="13.5">
      <c r="AA33" s="30"/>
      <c r="AB33" s="30"/>
      <c r="AC33" s="30"/>
      <c r="AD33" s="30"/>
    </row>
    <row r="34" spans="27:30" ht="13.5">
      <c r="AA34" s="30"/>
      <c r="AB34" s="30"/>
      <c r="AC34" s="30"/>
      <c r="AD34" s="30"/>
    </row>
    <row r="35" spans="27:30" ht="13.5">
      <c r="AA35" s="30"/>
      <c r="AB35" s="30"/>
      <c r="AC35" s="30"/>
      <c r="AD35" s="30"/>
    </row>
    <row r="36" spans="27:30" ht="13.5">
      <c r="AA36" s="30"/>
      <c r="AB36" s="30"/>
      <c r="AC36" s="30"/>
      <c r="AD36" s="30"/>
    </row>
    <row r="37" spans="27:30" ht="13.5">
      <c r="AA37" s="30"/>
      <c r="AB37" s="30"/>
      <c r="AC37" s="30"/>
      <c r="AD37" s="30"/>
    </row>
    <row r="38" spans="27:30" ht="13.5">
      <c r="AA38" s="30"/>
      <c r="AB38" s="30"/>
      <c r="AC38" s="30"/>
      <c r="AD38" s="30"/>
    </row>
    <row r="39" spans="27:30" ht="13.5">
      <c r="AA39" s="30"/>
      <c r="AB39" s="30"/>
      <c r="AC39" s="30"/>
      <c r="AD39" s="30"/>
    </row>
    <row r="40" spans="27:30" ht="13.5">
      <c r="AA40" s="30"/>
      <c r="AB40" s="30"/>
      <c r="AC40" s="30"/>
      <c r="AD40" s="30"/>
    </row>
    <row r="41" spans="27:30" ht="13.5">
      <c r="AA41" s="30"/>
      <c r="AB41" s="30"/>
      <c r="AC41" s="30"/>
      <c r="AD41" s="30"/>
    </row>
    <row r="42" spans="27:30" ht="13.5">
      <c r="AA42" s="30"/>
      <c r="AB42" s="30"/>
      <c r="AC42" s="30"/>
      <c r="AD42" s="30"/>
    </row>
    <row r="43" spans="27:30" ht="13.5">
      <c r="AA43" s="30"/>
      <c r="AB43" s="30"/>
      <c r="AC43" s="30"/>
      <c r="AD43" s="30"/>
    </row>
    <row r="44" spans="27:30" ht="13.5">
      <c r="AA44" s="30"/>
      <c r="AB44" s="30"/>
      <c r="AC44" s="30"/>
      <c r="AD44" s="30"/>
    </row>
    <row r="45" spans="27:30" ht="13.5">
      <c r="AA45" s="30"/>
      <c r="AB45" s="30"/>
      <c r="AC45" s="30"/>
      <c r="AD45" s="30"/>
    </row>
    <row r="46" spans="27:30" ht="13.5">
      <c r="AA46" s="30"/>
      <c r="AB46" s="30"/>
      <c r="AC46" s="30"/>
      <c r="AD46" s="30"/>
    </row>
    <row r="47" spans="27:30" ht="13.5">
      <c r="AA47" s="30"/>
      <c r="AB47" s="30"/>
      <c r="AC47" s="30"/>
      <c r="AD47" s="30"/>
    </row>
    <row r="48" spans="27:30" ht="13.5">
      <c r="AA48" s="30"/>
      <c r="AB48" s="30"/>
      <c r="AC48" s="30"/>
      <c r="AD48" s="30"/>
    </row>
    <row r="49" spans="27:30" ht="13.5">
      <c r="AA49" s="30"/>
      <c r="AB49" s="30"/>
      <c r="AC49" s="30"/>
      <c r="AD49" s="30"/>
    </row>
    <row r="50" spans="27:30" ht="13.5">
      <c r="AA50" s="30"/>
      <c r="AB50" s="30"/>
      <c r="AC50" s="30"/>
      <c r="AD50" s="30"/>
    </row>
    <row r="51" spans="27:30" ht="13.5">
      <c r="AA51" s="30"/>
      <c r="AB51" s="30"/>
      <c r="AC51" s="30"/>
      <c r="AD51" s="30"/>
    </row>
    <row r="52" spans="27:30" ht="13.5">
      <c r="AA52" s="30"/>
      <c r="AB52" s="30"/>
      <c r="AC52" s="30"/>
      <c r="AD52" s="30"/>
    </row>
    <row r="53" spans="27:30" ht="13.5">
      <c r="AA53" s="30"/>
      <c r="AB53" s="30"/>
      <c r="AC53" s="30"/>
      <c r="AD53" s="30"/>
    </row>
    <row r="54" spans="27:30" ht="13.5">
      <c r="AA54" s="30"/>
      <c r="AB54" s="30"/>
      <c r="AC54" s="30"/>
      <c r="AD54" s="30"/>
    </row>
    <row r="55" spans="27:30" ht="13.5">
      <c r="AA55" s="30"/>
      <c r="AB55" s="30"/>
      <c r="AC55" s="30"/>
      <c r="AD55" s="30"/>
    </row>
    <row r="56" spans="27:30" ht="13.5">
      <c r="AA56" s="30"/>
      <c r="AB56" s="30"/>
      <c r="AC56" s="30"/>
      <c r="AD56" s="30"/>
    </row>
    <row r="57" spans="27:30" ht="13.5">
      <c r="AA57" s="30"/>
      <c r="AB57" s="30"/>
      <c r="AC57" s="30"/>
      <c r="AD57" s="30"/>
    </row>
    <row r="58" spans="27:30" ht="13.5">
      <c r="AA58" s="30"/>
      <c r="AB58" s="30"/>
      <c r="AC58" s="30"/>
      <c r="AD58" s="30"/>
    </row>
    <row r="59" spans="27:30" ht="13.5">
      <c r="AA59" s="30"/>
      <c r="AB59" s="30"/>
      <c r="AC59" s="30"/>
      <c r="AD59" s="30"/>
    </row>
    <row r="60" spans="27:30" ht="13.5">
      <c r="AA60" s="30"/>
      <c r="AB60" s="30"/>
      <c r="AC60" s="30"/>
      <c r="AD60" s="30"/>
    </row>
    <row r="61" spans="27:30" ht="13.5">
      <c r="AA61" s="30"/>
      <c r="AB61" s="30"/>
      <c r="AC61" s="30"/>
      <c r="AD61" s="30"/>
    </row>
    <row r="62" spans="27:30" ht="13.5">
      <c r="AA62" s="30"/>
      <c r="AB62" s="30"/>
      <c r="AC62" s="30"/>
      <c r="AD62" s="30"/>
    </row>
    <row r="63" spans="27:30" ht="13.5">
      <c r="AA63" s="30"/>
      <c r="AB63" s="30"/>
      <c r="AC63" s="30"/>
      <c r="AD63" s="30"/>
    </row>
    <row r="64" spans="27:30" ht="13.5">
      <c r="AA64" s="30"/>
      <c r="AB64" s="30"/>
      <c r="AC64" s="30"/>
      <c r="AD64" s="30"/>
    </row>
    <row r="65" spans="27:30" ht="13.5">
      <c r="AA65" s="30"/>
      <c r="AB65" s="30"/>
      <c r="AC65" s="30"/>
      <c r="AD65" s="30"/>
    </row>
    <row r="66" spans="27:30" ht="13.5">
      <c r="AA66" s="30"/>
      <c r="AB66" s="30"/>
      <c r="AC66" s="30"/>
      <c r="AD66" s="30"/>
    </row>
    <row r="67" spans="27:30" ht="13.5">
      <c r="AA67" s="30"/>
      <c r="AB67" s="30"/>
      <c r="AC67" s="30"/>
      <c r="AD67" s="30"/>
    </row>
    <row r="68" spans="27:30" ht="13.5">
      <c r="AA68" s="30"/>
      <c r="AB68" s="30"/>
      <c r="AC68" s="30"/>
      <c r="AD68" s="30"/>
    </row>
    <row r="69" spans="27:30" ht="13.5">
      <c r="AA69" s="30"/>
      <c r="AB69" s="30"/>
      <c r="AC69" s="30"/>
      <c r="AD69" s="30"/>
    </row>
    <row r="70" spans="27:30" ht="13.5">
      <c r="AA70" s="30"/>
      <c r="AB70" s="30"/>
      <c r="AC70" s="30"/>
      <c r="AD70" s="30"/>
    </row>
    <row r="71" spans="27:30" ht="13.5">
      <c r="AA71" s="30"/>
      <c r="AB71" s="30"/>
      <c r="AC71" s="30"/>
      <c r="AD71" s="30"/>
    </row>
    <row r="72" spans="27:30" ht="13.5">
      <c r="AA72" s="30"/>
      <c r="AB72" s="30"/>
      <c r="AC72" s="30"/>
      <c r="AD72" s="30"/>
    </row>
    <row r="73" spans="27:30" ht="13.5">
      <c r="AA73" s="30"/>
      <c r="AB73" s="30"/>
      <c r="AC73" s="30"/>
      <c r="AD73" s="30"/>
    </row>
    <row r="74" spans="27:30" ht="13.5">
      <c r="AA74" s="30"/>
      <c r="AB74" s="30"/>
      <c r="AC74" s="30"/>
      <c r="AD74" s="30"/>
    </row>
    <row r="75" spans="27:30" ht="13.5">
      <c r="AA75" s="30"/>
      <c r="AB75" s="30"/>
      <c r="AC75" s="30"/>
      <c r="AD75" s="30"/>
    </row>
    <row r="76" spans="27:30" ht="13.5">
      <c r="AA76" s="30"/>
      <c r="AB76" s="30"/>
      <c r="AC76" s="30"/>
      <c r="AD76" s="30"/>
    </row>
    <row r="77" spans="27:30" ht="13.5">
      <c r="AA77" s="30"/>
      <c r="AB77" s="30"/>
      <c r="AC77" s="30"/>
      <c r="AD77" s="30"/>
    </row>
    <row r="78" spans="27:30" ht="13.5">
      <c r="AA78" s="30"/>
      <c r="AB78" s="30"/>
      <c r="AC78" s="30"/>
      <c r="AD78" s="30"/>
    </row>
    <row r="79" spans="27:30" ht="13.5">
      <c r="AA79" s="30"/>
      <c r="AB79" s="30"/>
      <c r="AC79" s="30"/>
      <c r="AD79" s="30"/>
    </row>
    <row r="80" spans="27:30" ht="13.5">
      <c r="AA80" s="30"/>
      <c r="AB80" s="30"/>
      <c r="AC80" s="30"/>
      <c r="AD80" s="30"/>
    </row>
    <row r="81" spans="27:30" ht="13.5">
      <c r="AA81" s="30"/>
      <c r="AB81" s="30"/>
      <c r="AC81" s="30"/>
      <c r="AD81" s="30"/>
    </row>
  </sheetData>
  <sheetProtection/>
  <mergeCells count="11">
    <mergeCell ref="B32:Q32"/>
    <mergeCell ref="T5:W5"/>
    <mergeCell ref="P5:S5"/>
    <mergeCell ref="B1:W1"/>
    <mergeCell ref="B2:W2"/>
    <mergeCell ref="AB5:AE5"/>
    <mergeCell ref="A5:A6"/>
    <mergeCell ref="B5:E5"/>
    <mergeCell ref="F5:K5"/>
    <mergeCell ref="L5:O5"/>
    <mergeCell ref="X5:AA5"/>
  </mergeCells>
  <printOptions horizontalCentered="1"/>
  <pageMargins left="0.03937007874015748" right="0" top="0" bottom="0" header="0.2362204724409449" footer="0.1968503937007874"/>
  <pageSetup fitToWidth="2" fitToHeight="1" horizontalDpi="600" verticalDpi="600" orientation="landscape" paperSize="9" scale="75" r:id="rId1"/>
  <colBreaks count="2" manualBreakCount="2">
    <brk id="11" max="29" man="1"/>
    <brk id="23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Statist</cp:lastModifiedBy>
  <cp:lastPrinted>2019-02-21T07:15:00Z</cp:lastPrinted>
  <dcterms:created xsi:type="dcterms:W3CDTF">2017-12-13T08:08:22Z</dcterms:created>
  <dcterms:modified xsi:type="dcterms:W3CDTF">2019-02-21T07:15:57Z</dcterms:modified>
  <cp:category/>
  <cp:version/>
  <cp:contentType/>
  <cp:contentStatus/>
</cp:coreProperties>
</file>