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065" tabRatio="255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'3'!$A$1:$AE$28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<sst xmlns="http://schemas.openxmlformats.org/spreadsheetml/2006/main" count="84" uniqueCount="63">
  <si>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</si>
  <si>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</si>
  <si>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</si>
  <si>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</si>
  <si>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</si>
  <si>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</si>
  <si>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</si>
  <si>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</si>
  <si>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</si>
  <si>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Отримували допомогу по безробіттю, тис. осіб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</si>
  <si>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</si>
  <si>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</si>
  <si>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</si>
  <si>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</si>
  <si>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</si>
  <si>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</si>
  <si>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</si>
  <si>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</si>
  <si>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</si>
  <si>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Запорізька область</t>
  </si>
  <si>
    <t>Запорізький МЦЗ</t>
  </si>
  <si>
    <t>Бердянський МЦЗ</t>
  </si>
  <si>
    <t>Мелітопольський МЦЗ</t>
  </si>
  <si>
    <t xml:space="preserve">                                                              </t>
  </si>
  <si>
    <t>Мали статус село</t>
  </si>
  <si>
    <t>прац облік село</t>
  </si>
  <si>
    <t>прац безр село</t>
  </si>
  <si>
    <t xml:space="preserve">навч село </t>
  </si>
  <si>
    <t xml:space="preserve">ГР +ТР село </t>
  </si>
  <si>
    <t>Отрим ДБ село</t>
  </si>
  <si>
    <t xml:space="preserve">Статус на КЗП село </t>
  </si>
  <si>
    <t xml:space="preserve">всего прац село </t>
  </si>
  <si>
    <t xml:space="preserve">Село </t>
  </si>
  <si>
    <t>Скрыть серые колонки и сохранить как значение!!!</t>
  </si>
  <si>
    <t>ГР+ТР как безработные, так и обликовые.</t>
  </si>
  <si>
    <t>Інформація про надання послуг службою зайнятості Запорізької області</t>
  </si>
  <si>
    <t xml:space="preserve">                                            (за місцем проживання)</t>
  </si>
  <si>
    <r>
      <t xml:space="preserve">Всього отримали роботу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</si>
  <si>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К-Дніпровська філія</t>
  </si>
  <si>
    <t>Токмацька філія</t>
  </si>
  <si>
    <t>Пологівська філія</t>
  </si>
  <si>
    <t>Енергодарська філія</t>
  </si>
  <si>
    <t>Василівська філія</t>
  </si>
  <si>
    <t>Вільнянська філія</t>
  </si>
  <si>
    <t>Михайлівська філія</t>
  </si>
  <si>
    <t>Оріхівська філія</t>
  </si>
  <si>
    <t>Чернігівська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</si>
  <si>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</si>
  <si>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</si>
  <si>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</si>
  <si>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</si>
  <si>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</si>
  <si>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</si>
  <si>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</si>
  <si>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</si>
  <si>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 xml:space="preserve">Мали статус безробітного, 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</si>
  <si>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 xml:space="preserve">, </t>
    </r>
  </si>
  <si>
    <t xml:space="preserve">Проходили професійне навчання, </t>
  </si>
  <si>
    <t xml:space="preserve">Брали участь у громадських та інших роботах тимчасового характеру, </t>
  </si>
  <si>
    <t xml:space="preserve">Кількість безробітних, охоплених профорієнтаційними послугами, </t>
  </si>
  <si>
    <t>Надання послуг службою зайнятості Запорізької області у січні-жовтні 2018 року</t>
  </si>
  <si>
    <t>у  січні-жовтні 2018 року</t>
  </si>
  <si>
    <t>станом на 1 листопада 2018 року: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</si>
</sst>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</numFmts>
  <fonts count="46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0"/>
    </font>
    <font>
      <b/>
      <sz val="20"/>
      <name val="Times New Roman Cyr"/>
      <family val="0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30" fillId="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14" borderId="6" applyNumberFormat="0" applyAlignment="0" applyProtection="0"/>
    <xf numFmtId="0" fontId="37" fillId="0" borderId="0" applyNumberFormat="0" applyFill="0" applyBorder="0" applyAlignment="0" applyProtection="0"/>
    <xf numFmtId="0" fontId="38" fillId="9" borderId="1" applyNumberFormat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9" fillId="0" borderId="7" applyNumberFormat="0" applyFill="0" applyAlignment="0" applyProtection="0"/>
    <xf numFmtId="0" fontId="40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1" fillId="9" borderId="9" applyNumberFormat="0" applyAlignment="0" applyProtection="0"/>
    <xf numFmtId="0" fontId="42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7" applyFont="1" applyAlignment="1">
      <alignment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vertical="center" wrapText="1"/>
      <protection/>
    </xf>
    <xf numFmtId="3" fontId="7" fillId="0" borderId="0" xfId="57" applyNumberFormat="1" applyFont="1" applyAlignment="1">
      <alignment vertical="center" wrapText="1"/>
      <protection/>
    </xf>
    <xf numFmtId="0" fontId="11" fillId="0" borderId="10" xfId="57" applyFont="1" applyBorder="1" applyAlignment="1">
      <alignment vertical="center" wrapText="1"/>
      <protection/>
    </xf>
    <xf numFmtId="0" fontId="11" fillId="0" borderId="10" xfId="52" applyFont="1" applyBorder="1" applyAlignment="1">
      <alignment vertical="center" wrapText="1"/>
      <protection/>
    </xf>
    <xf numFmtId="188" fontId="14" fillId="0" borderId="10" xfId="52" applyNumberFormat="1" applyFont="1" applyFill="1" applyBorder="1" applyAlignment="1">
      <alignment horizontal="center" vertical="center" wrapText="1"/>
      <protection/>
    </xf>
    <xf numFmtId="188" fontId="14" fillId="0" borderId="10" xfId="52" applyNumberFormat="1" applyFont="1" applyFill="1" applyBorder="1" applyAlignment="1">
      <alignment horizontal="center" vertical="center"/>
      <protection/>
    </xf>
    <xf numFmtId="3" fontId="25" fillId="0" borderId="0" xfId="55" applyNumberFormat="1" applyFont="1" applyFill="1">
      <alignment/>
      <protection/>
    </xf>
    <xf numFmtId="0" fontId="25" fillId="0" borderId="0" xfId="55" applyFont="1" applyFill="1">
      <alignment/>
      <protection/>
    </xf>
    <xf numFmtId="0" fontId="16" fillId="0" borderId="0" xfId="58" applyFont="1" applyFill="1">
      <alignment/>
      <protection/>
    </xf>
    <xf numFmtId="0" fontId="2" fillId="0" borderId="0" xfId="58" applyFont="1" applyFill="1" applyAlignment="1">
      <alignment vertical="center" wrapText="1"/>
      <protection/>
    </xf>
    <xf numFmtId="0" fontId="17" fillId="0" borderId="0" xfId="58" applyFont="1" applyFill="1" applyAlignment="1">
      <alignment/>
      <protection/>
    </xf>
    <xf numFmtId="0" fontId="4" fillId="0" borderId="0" xfId="58" applyFont="1" applyFill="1" applyBorder="1" applyAlignment="1">
      <alignment horizontal="center" vertical="top"/>
      <protection/>
    </xf>
    <xf numFmtId="0" fontId="18" fillId="0" borderId="0" xfId="58" applyFont="1" applyFill="1" applyAlignment="1">
      <alignment vertical="top"/>
      <protection/>
    </xf>
    <xf numFmtId="0" fontId="16" fillId="0" borderId="0" xfId="58" applyFont="1" applyFill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20" fillId="0" borderId="0" xfId="58" applyFont="1" applyFill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vertical="center" wrapText="1"/>
      <protection/>
    </xf>
    <xf numFmtId="188" fontId="16" fillId="0" borderId="10" xfId="58" applyNumberFormat="1" applyFont="1" applyFill="1" applyBorder="1" applyAlignment="1">
      <alignment horizontal="center" vertical="center"/>
      <protection/>
    </xf>
    <xf numFmtId="3" fontId="16" fillId="0" borderId="10" xfId="58" applyNumberFormat="1" applyFont="1" applyFill="1" applyBorder="1" applyAlignment="1">
      <alignment horizontal="center" vertical="center"/>
      <protection/>
    </xf>
    <xf numFmtId="188" fontId="22" fillId="4" borderId="10" xfId="53" applyNumberFormat="1" applyFont="1" applyFill="1" applyBorder="1" applyAlignment="1" applyProtection="1">
      <alignment horizontal="center" vertical="center"/>
      <protection/>
    </xf>
    <xf numFmtId="0" fontId="20" fillId="0" borderId="0" xfId="58" applyFont="1" applyFill="1" applyAlignment="1">
      <alignment vertical="center"/>
      <protection/>
    </xf>
    <xf numFmtId="0" fontId="6" fillId="0" borderId="0" xfId="58" applyFont="1" applyFill="1">
      <alignment/>
      <protection/>
    </xf>
    <xf numFmtId="0" fontId="6" fillId="0" borderId="0" xfId="58" applyFont="1" applyFill="1" applyAlignment="1">
      <alignment horizontal="center" vertical="top"/>
      <protection/>
    </xf>
    <xf numFmtId="0" fontId="18" fillId="0" borderId="0" xfId="58" applyFont="1" applyFill="1">
      <alignment/>
      <protection/>
    </xf>
    <xf numFmtId="0" fontId="20" fillId="0" borderId="0" xfId="58" applyFont="1" applyFill="1">
      <alignment/>
      <protection/>
    </xf>
    <xf numFmtId="0" fontId="6" fillId="0" borderId="0" xfId="56" applyFont="1" applyFill="1">
      <alignment/>
      <protection/>
    </xf>
    <xf numFmtId="1" fontId="19" fillId="0" borderId="10" xfId="54" applyNumberFormat="1" applyFont="1" applyFill="1" applyBorder="1" applyProtection="1">
      <alignment/>
      <protection locked="0"/>
    </xf>
    <xf numFmtId="1" fontId="19" fillId="0" borderId="10" xfId="54" applyNumberFormat="1" applyFont="1" applyFill="1" applyBorder="1" applyAlignment="1" applyProtection="1">
      <alignment vertical="center"/>
      <protection locked="0"/>
    </xf>
    <xf numFmtId="1" fontId="19" fillId="0" borderId="10" xfId="54" applyNumberFormat="1" applyFont="1" applyFill="1" applyBorder="1" applyAlignment="1" applyProtection="1">
      <alignment horizontal="left"/>
      <protection locked="0"/>
    </xf>
    <xf numFmtId="1" fontId="21" fillId="0" borderId="10" xfId="54" applyNumberFormat="1" applyFont="1" applyFill="1" applyBorder="1" applyAlignment="1" applyProtection="1">
      <alignment horizontal="left" vertical="center"/>
      <protection locked="0"/>
    </xf>
    <xf numFmtId="0" fontId="5" fillId="9" borderId="10" xfId="58" applyFont="1" applyFill="1" applyBorder="1" applyAlignment="1">
      <alignment horizontal="center" vertical="center" wrapText="1"/>
      <protection/>
    </xf>
    <xf numFmtId="0" fontId="8" fillId="9" borderId="10" xfId="58" applyFont="1" applyFill="1" applyBorder="1" applyAlignment="1">
      <alignment horizontal="center" vertical="center" wrapText="1"/>
      <protection/>
    </xf>
    <xf numFmtId="0" fontId="6" fillId="9" borderId="10" xfId="58" applyFont="1" applyFill="1" applyBorder="1" applyAlignment="1">
      <alignment horizontal="center" vertical="center" wrapText="1"/>
      <protection/>
    </xf>
    <xf numFmtId="3" fontId="16" fillId="9" borderId="10" xfId="58" applyNumberFormat="1" applyFont="1" applyFill="1" applyBorder="1" applyAlignment="1">
      <alignment horizontal="center" vertical="center"/>
      <protection/>
    </xf>
    <xf numFmtId="3" fontId="3" fillId="9" borderId="10" xfId="58" applyNumberFormat="1" applyFont="1" applyFill="1" applyBorder="1" applyAlignment="1">
      <alignment horizontal="center" vertical="center"/>
      <protection/>
    </xf>
    <xf numFmtId="1" fontId="19" fillId="9" borderId="10" xfId="0" applyNumberFormat="1" applyFont="1" applyFill="1" applyBorder="1" applyAlignment="1" applyProtection="1">
      <alignment horizontal="center" vertical="center"/>
      <protection locked="0"/>
    </xf>
    <xf numFmtId="1" fontId="19" fillId="9" borderId="10" xfId="0" applyNumberFormat="1" applyFont="1" applyFill="1" applyBorder="1" applyAlignment="1" applyProtection="1">
      <alignment horizontal="center"/>
      <protection locked="0"/>
    </xf>
    <xf numFmtId="188" fontId="4" fillId="0" borderId="10" xfId="58" applyNumberFormat="1" applyFont="1" applyFill="1" applyBorder="1" applyAlignment="1">
      <alignment horizontal="center" vertical="center"/>
      <protection/>
    </xf>
    <xf numFmtId="188" fontId="23" fillId="0" borderId="10" xfId="58" applyNumberFormat="1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0" fontId="24" fillId="0" borderId="0" xfId="58" applyFont="1" applyFill="1">
      <alignment/>
      <protection/>
    </xf>
    <xf numFmtId="0" fontId="26" fillId="0" borderId="10" xfId="0" applyFont="1" applyFill="1" applyBorder="1" applyAlignment="1">
      <alignment horizontal="center" vertical="center"/>
    </xf>
    <xf numFmtId="3" fontId="11" fillId="4" borderId="10" xfId="57" applyNumberFormat="1" applyFont="1" applyFill="1" applyBorder="1" applyAlignment="1">
      <alignment horizontal="center" vertical="center" wrapText="1"/>
      <protection/>
    </xf>
    <xf numFmtId="3" fontId="11" fillId="0" borderId="10" xfId="52" applyNumberFormat="1" applyFont="1" applyFill="1" applyBorder="1" applyAlignment="1">
      <alignment horizontal="center" vertical="center" wrapText="1"/>
      <protection/>
    </xf>
    <xf numFmtId="3" fontId="19" fillId="0" borderId="10" xfId="54" applyNumberFormat="1" applyFont="1" applyFill="1" applyBorder="1" applyAlignment="1" applyProtection="1">
      <alignment horizontal="center" vertical="center"/>
      <protection locked="0"/>
    </xf>
    <xf numFmtId="1" fontId="19" fillId="0" borderId="10" xfId="54" applyNumberFormat="1" applyFont="1" applyFill="1" applyBorder="1" applyAlignment="1" applyProtection="1">
      <alignment horizontal="center" vertical="center"/>
      <protection locked="0"/>
    </xf>
    <xf numFmtId="0" fontId="11" fillId="0" borderId="10" xfId="55" applyFont="1" applyFill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vertical="center" wrapText="1"/>
      <protection/>
    </xf>
    <xf numFmtId="3" fontId="11" fillId="0" borderId="10" xfId="55" applyNumberFormat="1" applyFont="1" applyFill="1" applyBorder="1" applyAlignment="1">
      <alignment horizontal="center" vertical="center" wrapText="1"/>
      <protection/>
    </xf>
    <xf numFmtId="188" fontId="14" fillId="0" borderId="10" xfId="55" applyNumberFormat="1" applyFont="1" applyFill="1" applyBorder="1" applyAlignment="1">
      <alignment horizontal="center" vertical="center" wrapText="1"/>
      <protection/>
    </xf>
    <xf numFmtId="3" fontId="16" fillId="14" borderId="10" xfId="58" applyNumberFormat="1" applyFont="1" applyFill="1" applyBorder="1" applyAlignment="1">
      <alignment horizontal="center" vertical="center"/>
      <protection/>
    </xf>
    <xf numFmtId="1" fontId="19" fillId="14" borderId="10" xfId="0" applyNumberFormat="1" applyFont="1" applyFill="1" applyBorder="1" applyAlignment="1" applyProtection="1">
      <alignment horizontal="center"/>
      <protection locked="0"/>
    </xf>
    <xf numFmtId="1" fontId="19" fillId="14" borderId="10" xfId="0" applyNumberFormat="1" applyFont="1" applyFill="1" applyBorder="1" applyAlignment="1" applyProtection="1">
      <alignment horizontal="center" vertical="center"/>
      <protection locked="0"/>
    </xf>
    <xf numFmtId="188" fontId="22" fillId="0" borderId="10" xfId="53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horizontal="center" vertical="center"/>
    </xf>
    <xf numFmtId="1" fontId="45" fillId="9" borderId="11" xfId="0" applyNumberFormat="1" applyFont="1" applyFill="1" applyBorder="1" applyAlignment="1" applyProtection="1">
      <alignment horizontal="center" vertical="center"/>
      <protection locked="0"/>
    </xf>
    <xf numFmtId="3" fontId="11" fillId="0" borderId="10" xfId="57" applyNumberFormat="1" applyFont="1" applyFill="1" applyBorder="1" applyAlignment="1">
      <alignment horizontal="center" vertical="center" wrapText="1"/>
      <protection/>
    </xf>
    <xf numFmtId="0" fontId="11" fillId="0" borderId="12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1" fillId="0" borderId="14" xfId="57" applyFont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0" fontId="11" fillId="0" borderId="16" xfId="52" applyFont="1" applyFill="1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2" fillId="0" borderId="15" xfId="55" applyFont="1" applyBorder="1" applyAlignment="1">
      <alignment horizontal="center" vertical="center" wrapText="1"/>
      <protection/>
    </xf>
    <xf numFmtId="0" fontId="12" fillId="0" borderId="16" xfId="55" applyFont="1" applyBorder="1" applyAlignment="1">
      <alignment horizontal="center" vertical="center" wrapText="1"/>
      <protection/>
    </xf>
    <xf numFmtId="0" fontId="9" fillId="0" borderId="0" xfId="55" applyFont="1" applyFill="1" applyAlignment="1">
      <alignment horizontal="right" vertical="top"/>
      <protection/>
    </xf>
    <xf numFmtId="0" fontId="10" fillId="0" borderId="0" xfId="55" applyFont="1" applyAlignment="1">
      <alignment horizontal="center" vertical="top" wrapText="1"/>
      <protection/>
    </xf>
    <xf numFmtId="0" fontId="10" fillId="0" borderId="0" xfId="57" applyFont="1" applyFill="1" applyAlignment="1">
      <alignment horizontal="center" vertical="top" wrapText="1"/>
      <protection/>
    </xf>
    <xf numFmtId="0" fontId="14" fillId="0" borderId="0" xfId="57" applyFont="1" applyFill="1" applyAlignment="1">
      <alignment horizontal="center" vertical="top" wrapText="1"/>
      <protection/>
    </xf>
    <xf numFmtId="1" fontId="19" fillId="0" borderId="17" xfId="54" applyNumberFormat="1" applyFont="1" applyFill="1" applyBorder="1" applyAlignment="1" applyProtection="1">
      <alignment horizontal="center" vertical="center" wrapText="1"/>
      <protection/>
    </xf>
    <xf numFmtId="1" fontId="19" fillId="0" borderId="18" xfId="54" applyNumberFormat="1" applyFont="1" applyFill="1" applyBorder="1" applyAlignment="1" applyProtection="1">
      <alignment horizontal="center" vertical="center" wrapText="1"/>
      <protection/>
    </xf>
    <xf numFmtId="1" fontId="19" fillId="0" borderId="19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1" fontId="19" fillId="0" borderId="17" xfId="53" applyNumberFormat="1" applyFont="1" applyFill="1" applyBorder="1" applyAlignment="1" applyProtection="1">
      <alignment horizontal="center" vertical="center" wrapText="1"/>
      <protection locked="0"/>
    </xf>
    <xf numFmtId="1" fontId="19" fillId="0" borderId="18" xfId="53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53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53" applyNumberFormat="1" applyFont="1" applyFill="1" applyBorder="1" applyAlignment="1" applyProtection="1">
      <alignment horizontal="left" wrapText="1" shrinkToFit="1"/>
      <protection locked="0"/>
    </xf>
    <xf numFmtId="0" fontId="28" fillId="0" borderId="0" xfId="58" applyFont="1" applyFill="1" applyAlignment="1">
      <alignment horizontal="left" vertical="center" wrapText="1"/>
      <protection/>
    </xf>
    <xf numFmtId="0" fontId="2" fillId="0" borderId="0" xfId="58" applyFont="1" applyFill="1" applyAlignment="1">
      <alignment horizontal="left" vertical="center" wrapText="1"/>
      <protection/>
    </xf>
    <xf numFmtId="0" fontId="17" fillId="0" borderId="0" xfId="58" applyFont="1" applyFill="1" applyAlignment="1">
      <alignment horizontal="center"/>
      <protection/>
    </xf>
    <xf numFmtId="0" fontId="3" fillId="0" borderId="10" xfId="58" applyFont="1" applyFill="1" applyBorder="1" applyAlignment="1">
      <alignment horizontal="center" vertical="center" wrapText="1"/>
      <protection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 4" xfId="51"/>
    <cellStyle name="Обычный 6" xfId="52"/>
    <cellStyle name="Обычный 9" xfId="53"/>
    <cellStyle name="Обычный_06" xfId="54"/>
    <cellStyle name="Обычный_4 категории вмесмте СОЦ_УРАЗЛИВІ__ТАБО_4 категорії Квота!!!_2014 рік" xfId="55"/>
    <cellStyle name="Обычный_АктЗах_5%квот Оксана" xfId="56"/>
    <cellStyle name="Обычный_Перевірка_Молодь_до 18 років" xfId="57"/>
    <cellStyle name="Обычный_Табл. 3.15" xfId="58"/>
    <cellStyle name="Підсумок" xfId="59"/>
    <cellStyle name="Поганий" xfId="60"/>
    <cellStyle name="Примітка" xfId="61"/>
    <cellStyle name="Percent" xfId="62"/>
    <cellStyle name="Результат" xfId="63"/>
    <cellStyle name="Середній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50" zoomScaleNormal="50" zoomScalePageLayoutView="0" workbookViewId="0" topLeftCell="A1">
      <selection activeCell="I9" sqref="I9"/>
    </sheetView>
  </sheetViews>
  <sheetFormatPr defaultColWidth="8.00390625" defaultRowHeight="15"/>
  <cols>
    <col min="1" max="1" width="76.421875" style="1" customWidth="1"/>
    <col min="2" max="2" width="11.8515625" style="1" customWidth="1"/>
    <col min="3" max="3" width="17.28125" style="12" customWidth="1"/>
    <col min="4" max="4" width="13.00390625" style="12" customWidth="1"/>
    <col min="5" max="5" width="18.28125" style="12" customWidth="1"/>
    <col min="6" max="6" width="12.7109375" style="1" customWidth="1"/>
    <col min="7" max="16384" width="8.00390625" style="1" customWidth="1"/>
  </cols>
  <sheetData>
    <row r="1" spans="3:6" ht="8.25" customHeight="1">
      <c r="C1" s="74"/>
      <c r="D1" s="74"/>
      <c r="E1" s="74"/>
      <c r="F1" s="74"/>
    </row>
    <row r="2" spans="1:6" ht="27" customHeight="1">
      <c r="A2" s="75" t="s">
        <v>35</v>
      </c>
      <c r="B2" s="75"/>
      <c r="C2" s="75"/>
      <c r="D2" s="75"/>
      <c r="E2" s="75"/>
      <c r="F2" s="75"/>
    </row>
    <row r="3" spans="1:6" ht="23.25" customHeight="1">
      <c r="A3" s="76" t="s">
        <v>61</v>
      </c>
      <c r="B3" s="76"/>
      <c r="C3" s="76"/>
      <c r="D3" s="76"/>
      <c r="E3" s="76"/>
      <c r="F3" s="76"/>
    </row>
    <row r="4" spans="1:6" s="2" customFormat="1" ht="21.75" customHeight="1">
      <c r="A4" s="77" t="s">
        <v>0</v>
      </c>
      <c r="B4" s="77"/>
      <c r="C4" s="77"/>
      <c r="D4" s="77"/>
      <c r="E4" s="77"/>
      <c r="F4" s="77"/>
    </row>
    <row r="5" spans="1:6" s="2" customFormat="1" ht="42.75" customHeight="1">
      <c r="A5" s="68" t="s">
        <v>1</v>
      </c>
      <c r="B5" s="69" t="s">
        <v>2</v>
      </c>
      <c r="C5" s="71" t="s">
        <v>3</v>
      </c>
      <c r="D5" s="72" t="s">
        <v>4</v>
      </c>
      <c r="E5" s="71" t="s">
        <v>5</v>
      </c>
      <c r="F5" s="72" t="s">
        <v>6</v>
      </c>
    </row>
    <row r="6" spans="1:6" s="2" customFormat="1" ht="37.5" customHeight="1">
      <c r="A6" s="68"/>
      <c r="B6" s="70"/>
      <c r="C6" s="71" t="s">
        <v>3</v>
      </c>
      <c r="D6" s="73"/>
      <c r="E6" s="71" t="s">
        <v>5</v>
      </c>
      <c r="F6" s="73"/>
    </row>
    <row r="7" spans="1:6" s="5" customFormat="1" ht="15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39.75" customHeight="1">
      <c r="A8" s="54" t="s">
        <v>55</v>
      </c>
      <c r="B8" s="64">
        <v>55562</v>
      </c>
      <c r="C8" s="55">
        <f>B8-E8</f>
        <v>37821</v>
      </c>
      <c r="D8" s="56">
        <f>100-F8</f>
        <v>68.1</v>
      </c>
      <c r="E8" s="55">
        <v>17741</v>
      </c>
      <c r="F8" s="56">
        <f>ROUND(E8/B8*100,1)</f>
        <v>31.9</v>
      </c>
    </row>
    <row r="9" spans="1:8" s="2" customFormat="1" ht="61.5" customHeight="1">
      <c r="A9" s="53" t="s">
        <v>56</v>
      </c>
      <c r="B9" s="64">
        <v>39000</v>
      </c>
      <c r="C9" s="55">
        <f>B9-E9</f>
        <v>26790</v>
      </c>
      <c r="D9" s="56">
        <f>100-F9</f>
        <v>68.7</v>
      </c>
      <c r="E9" s="55">
        <v>12210</v>
      </c>
      <c r="F9" s="56">
        <f>ROUND(E9/B9*100,1)</f>
        <v>31.3</v>
      </c>
      <c r="H9" s="6"/>
    </row>
    <row r="10" spans="1:10" s="2" customFormat="1" ht="45" customHeight="1">
      <c r="A10" s="54" t="s">
        <v>57</v>
      </c>
      <c r="B10" s="64">
        <v>3225</v>
      </c>
      <c r="C10" s="55">
        <f>B10-E10</f>
        <v>1981</v>
      </c>
      <c r="D10" s="56">
        <f>100-F10</f>
        <v>61.4</v>
      </c>
      <c r="E10" s="55">
        <v>1244</v>
      </c>
      <c r="F10" s="56">
        <f>ROUND(E10/B10*100,1)</f>
        <v>38.6</v>
      </c>
      <c r="J10" s="6"/>
    </row>
    <row r="11" spans="1:6" s="2" customFormat="1" ht="63" customHeight="1">
      <c r="A11" s="54" t="s">
        <v>58</v>
      </c>
      <c r="B11" s="64">
        <v>11029</v>
      </c>
      <c r="C11" s="55">
        <f>B11-E11</f>
        <v>4809</v>
      </c>
      <c r="D11" s="56">
        <f>100-F11</f>
        <v>43.6</v>
      </c>
      <c r="E11" s="55">
        <v>6220</v>
      </c>
      <c r="F11" s="56">
        <f>ROUND(E11/B11*100,1)</f>
        <v>56.4</v>
      </c>
    </row>
    <row r="12" spans="1:7" s="2" customFormat="1" ht="67.5" customHeight="1">
      <c r="A12" s="54" t="s">
        <v>59</v>
      </c>
      <c r="B12" s="64">
        <v>54586</v>
      </c>
      <c r="C12" s="55">
        <f>B12-E12</f>
        <v>37094</v>
      </c>
      <c r="D12" s="56">
        <f>100-F12</f>
        <v>68</v>
      </c>
      <c r="E12" s="55">
        <v>17492</v>
      </c>
      <c r="F12" s="56">
        <f>ROUND(E12/B12*100,1)</f>
        <v>32</v>
      </c>
      <c r="G12" s="6"/>
    </row>
    <row r="13" spans="1:7" s="2" customFormat="1" ht="33" customHeight="1">
      <c r="A13" s="7"/>
      <c r="B13" s="65" t="s">
        <v>62</v>
      </c>
      <c r="C13" s="66"/>
      <c r="D13" s="66"/>
      <c r="E13" s="66"/>
      <c r="F13" s="67"/>
      <c r="G13" s="6"/>
    </row>
    <row r="14" spans="1:7" s="2" customFormat="1" ht="51.75" customHeight="1">
      <c r="A14" s="8" t="s">
        <v>8</v>
      </c>
      <c r="B14" s="49">
        <v>17785</v>
      </c>
      <c r="C14" s="50">
        <f>B14-E14</f>
        <v>12419</v>
      </c>
      <c r="D14" s="9">
        <f>100-F14</f>
        <v>69.8</v>
      </c>
      <c r="E14" s="50">
        <v>5366</v>
      </c>
      <c r="F14" s="10">
        <f>ROUND(E14/B14*100,1)</f>
        <v>30.2</v>
      </c>
      <c r="G14" s="6"/>
    </row>
    <row r="15" spans="1:6" s="2" customFormat="1" ht="39.75" customHeight="1">
      <c r="A15" s="8" t="s">
        <v>9</v>
      </c>
      <c r="B15" s="49">
        <v>12333</v>
      </c>
      <c r="C15" s="50">
        <f>B15-E15</f>
        <v>8871</v>
      </c>
      <c r="D15" s="9">
        <f>100-F15</f>
        <v>71.9</v>
      </c>
      <c r="E15" s="50">
        <v>3462</v>
      </c>
      <c r="F15" s="10">
        <f>ROUND(E15/B15*100,1)</f>
        <v>28.1</v>
      </c>
    </row>
    <row r="16" spans="1:6" s="2" customFormat="1" ht="15.75" customHeight="1">
      <c r="A16" s="1"/>
      <c r="B16" s="1"/>
      <c r="C16" s="11"/>
      <c r="D16" s="11"/>
      <c r="E16" s="11"/>
      <c r="F16" s="1"/>
    </row>
    <row r="17" ht="15" customHeight="1">
      <c r="E17" s="11"/>
    </row>
  </sheetData>
  <sheetProtection/>
  <mergeCells count="11">
    <mergeCell ref="C1:F1"/>
    <mergeCell ref="A2:F2"/>
    <mergeCell ref="A3:F3"/>
    <mergeCell ref="A4:F4"/>
    <mergeCell ref="B13:F13"/>
    <mergeCell ref="A5:A6"/>
    <mergeCell ref="B5:B6"/>
    <mergeCell ref="C5:C6"/>
    <mergeCell ref="D5:D6"/>
    <mergeCell ref="E5:E6"/>
    <mergeCell ref="F5:F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E81"/>
  <sheetViews>
    <sheetView view="pageBreakPreview" zoomScale="87" zoomScaleSheetLayoutView="87" zoomScalePageLayoutView="0" workbookViewId="0" topLeftCell="A1">
      <selection activeCell="B1" sqref="B1:V1"/>
    </sheetView>
  </sheetViews>
  <sheetFormatPr defaultColWidth="9.140625" defaultRowHeight="15"/>
  <cols>
    <col min="1" max="1" width="25.8515625" style="30" customWidth="1"/>
    <col min="2" max="2" width="10.8515625" style="30" customWidth="1"/>
    <col min="3" max="4" width="11.140625" style="30" customWidth="1"/>
    <col min="5" max="5" width="12.7109375" style="30" customWidth="1"/>
    <col min="6" max="6" width="10.00390625" style="30" customWidth="1"/>
    <col min="7" max="10" width="11.140625" style="30" customWidth="1"/>
    <col min="11" max="11" width="12.57421875" style="30" customWidth="1"/>
    <col min="12" max="12" width="9.28125" style="30" customWidth="1"/>
    <col min="13" max="15" width="11.57421875" style="30" customWidth="1"/>
    <col min="16" max="16" width="9.140625" style="30" customWidth="1"/>
    <col min="17" max="18" width="11.140625" style="30" customWidth="1"/>
    <col min="19" max="19" width="10.57421875" style="30" customWidth="1"/>
    <col min="20" max="20" width="11.28125" style="30" customWidth="1"/>
    <col min="21" max="21" width="11.421875" style="30" customWidth="1"/>
    <col min="22" max="23" width="10.00390625" style="30" customWidth="1"/>
    <col min="24" max="24" width="13.140625" style="30" customWidth="1"/>
    <col min="25" max="25" width="16.28125" style="30" customWidth="1"/>
    <col min="26" max="26" width="14.7109375" style="30" customWidth="1"/>
    <col min="27" max="27" width="15.8515625" style="30" customWidth="1"/>
    <col min="28" max="28" width="13.8515625" style="30" customWidth="1"/>
    <col min="29" max="29" width="17.140625" style="30" customWidth="1"/>
    <col min="30" max="30" width="13.00390625" style="30" customWidth="1"/>
    <col min="31" max="31" width="19.140625" style="30" customWidth="1"/>
    <col min="32" max="16384" width="9.140625" style="30" customWidth="1"/>
  </cols>
  <sheetData>
    <row r="1" spans="2:31" s="13" customFormat="1" ht="25.5" customHeight="1">
      <c r="B1" s="87" t="s">
        <v>60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14"/>
      <c r="X1" s="14"/>
      <c r="Y1" s="14"/>
      <c r="Z1" s="14"/>
      <c r="AA1" s="14"/>
      <c r="AB1" s="14"/>
      <c r="AC1" s="14"/>
      <c r="AD1" s="14"/>
      <c r="AE1" s="14"/>
    </row>
    <row r="2" spans="2:31" s="13" customFormat="1" ht="21" customHeight="1">
      <c r="B2" s="88" t="s">
        <v>36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14"/>
      <c r="X2" s="14"/>
      <c r="Y2" s="14"/>
      <c r="Z2" s="14"/>
      <c r="AA2" s="14"/>
      <c r="AB2" s="14"/>
      <c r="AC2" s="14"/>
      <c r="AD2" s="14"/>
      <c r="AE2" s="14"/>
    </row>
    <row r="3" spans="2:31" s="13" customFormat="1" ht="10.5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15"/>
      <c r="X3" s="15"/>
      <c r="Y3" s="15"/>
      <c r="Z3" s="15"/>
      <c r="AA3" s="15"/>
      <c r="AB3" s="15"/>
      <c r="AC3" s="15"/>
      <c r="AD3" s="15"/>
      <c r="AE3" s="15"/>
    </row>
    <row r="4" spans="1:30" s="17" customFormat="1" ht="8.25" customHeight="1">
      <c r="A4" s="16"/>
      <c r="B4" s="16"/>
      <c r="C4" s="16"/>
      <c r="D4" s="16" t="s">
        <v>23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1" s="18" customFormat="1" ht="38.25" customHeight="1">
      <c r="A5" s="81"/>
      <c r="B5" s="82" t="s">
        <v>10</v>
      </c>
      <c r="C5" s="82"/>
      <c r="D5" s="82"/>
      <c r="E5" s="82"/>
      <c r="F5" s="82" t="s">
        <v>37</v>
      </c>
      <c r="G5" s="82"/>
      <c r="H5" s="82"/>
      <c r="I5" s="82"/>
      <c r="J5" s="82"/>
      <c r="K5" s="82"/>
      <c r="L5" s="82" t="s">
        <v>11</v>
      </c>
      <c r="M5" s="82"/>
      <c r="N5" s="82"/>
      <c r="O5" s="82"/>
      <c r="P5" s="90" t="s">
        <v>12</v>
      </c>
      <c r="Q5" s="90"/>
      <c r="R5" s="90"/>
      <c r="S5" s="90"/>
      <c r="T5" s="90" t="s">
        <v>13</v>
      </c>
      <c r="U5" s="90"/>
      <c r="V5" s="90"/>
      <c r="W5" s="90"/>
      <c r="X5" s="83" t="s">
        <v>14</v>
      </c>
      <c r="Y5" s="84"/>
      <c r="Z5" s="84"/>
      <c r="AA5" s="85"/>
      <c r="AB5" s="78" t="s">
        <v>15</v>
      </c>
      <c r="AC5" s="79"/>
      <c r="AD5" s="79"/>
      <c r="AE5" s="80"/>
    </row>
    <row r="6" spans="1:31" s="21" customFormat="1" ht="47.25" customHeight="1">
      <c r="A6" s="81"/>
      <c r="B6" s="19" t="s">
        <v>2</v>
      </c>
      <c r="C6" s="20" t="s">
        <v>16</v>
      </c>
      <c r="D6" s="37" t="s">
        <v>24</v>
      </c>
      <c r="E6" s="20" t="s">
        <v>17</v>
      </c>
      <c r="F6" s="19" t="s">
        <v>2</v>
      </c>
      <c r="G6" s="20" t="s">
        <v>16</v>
      </c>
      <c r="H6" s="20" t="s">
        <v>31</v>
      </c>
      <c r="I6" s="20" t="s">
        <v>25</v>
      </c>
      <c r="J6" s="20" t="s">
        <v>26</v>
      </c>
      <c r="K6" s="20" t="s">
        <v>17</v>
      </c>
      <c r="L6" s="20" t="s">
        <v>2</v>
      </c>
      <c r="M6" s="20" t="s">
        <v>16</v>
      </c>
      <c r="N6" s="20" t="s">
        <v>27</v>
      </c>
      <c r="O6" s="20" t="s">
        <v>17</v>
      </c>
      <c r="P6" s="20" t="s">
        <v>2</v>
      </c>
      <c r="Q6" s="20" t="s">
        <v>16</v>
      </c>
      <c r="R6" s="37" t="s">
        <v>28</v>
      </c>
      <c r="S6" s="20" t="s">
        <v>17</v>
      </c>
      <c r="T6" s="19" t="s">
        <v>2</v>
      </c>
      <c r="U6" s="39" t="s">
        <v>32</v>
      </c>
      <c r="V6" s="20" t="s">
        <v>16</v>
      </c>
      <c r="W6" s="20" t="s">
        <v>17</v>
      </c>
      <c r="X6" s="19" t="s">
        <v>2</v>
      </c>
      <c r="Y6" s="20" t="s">
        <v>16</v>
      </c>
      <c r="Z6" s="37" t="s">
        <v>30</v>
      </c>
      <c r="AA6" s="20" t="s">
        <v>17</v>
      </c>
      <c r="AB6" s="19" t="s">
        <v>2</v>
      </c>
      <c r="AC6" s="20" t="s">
        <v>16</v>
      </c>
      <c r="AD6" s="37" t="s">
        <v>29</v>
      </c>
      <c r="AE6" s="20" t="s">
        <v>17</v>
      </c>
    </row>
    <row r="7" spans="1:31" s="23" customFormat="1" ht="11.25" customHeight="1">
      <c r="A7" s="22" t="s">
        <v>18</v>
      </c>
      <c r="B7" s="22">
        <v>1</v>
      </c>
      <c r="C7" s="22">
        <v>2</v>
      </c>
      <c r="D7" s="38"/>
      <c r="E7" s="22">
        <v>3</v>
      </c>
      <c r="F7" s="22">
        <v>4</v>
      </c>
      <c r="G7" s="22">
        <v>5</v>
      </c>
      <c r="H7" s="22"/>
      <c r="I7" s="22"/>
      <c r="J7" s="22"/>
      <c r="K7" s="22">
        <v>6</v>
      </c>
      <c r="L7" s="22">
        <v>7</v>
      </c>
      <c r="M7" s="22">
        <v>8</v>
      </c>
      <c r="N7" s="38"/>
      <c r="O7" s="22">
        <v>9</v>
      </c>
      <c r="P7" s="22">
        <v>10</v>
      </c>
      <c r="Q7" s="22">
        <v>11</v>
      </c>
      <c r="R7" s="38"/>
      <c r="S7" s="22">
        <v>12</v>
      </c>
      <c r="T7" s="22">
        <v>13</v>
      </c>
      <c r="U7" s="38"/>
      <c r="V7" s="22">
        <v>14</v>
      </c>
      <c r="W7" s="22">
        <v>15</v>
      </c>
      <c r="X7" s="22">
        <v>16</v>
      </c>
      <c r="Y7" s="22">
        <v>17</v>
      </c>
      <c r="Z7" s="38"/>
      <c r="AA7" s="22">
        <v>18</v>
      </c>
      <c r="AB7" s="22">
        <v>19</v>
      </c>
      <c r="AC7" s="22">
        <v>20</v>
      </c>
      <c r="AD7" s="38"/>
      <c r="AE7" s="22">
        <v>21</v>
      </c>
    </row>
    <row r="8" spans="1:31" s="27" customFormat="1" ht="25.5" customHeight="1">
      <c r="A8" s="36" t="s">
        <v>19</v>
      </c>
      <c r="B8" s="25">
        <f>SUM(B9:B28)</f>
        <v>55562</v>
      </c>
      <c r="C8" s="24">
        <f>100-E8</f>
        <v>68.06990389114863</v>
      </c>
      <c r="D8" s="40">
        <f>SUM(D9:D28)</f>
        <v>17741</v>
      </c>
      <c r="E8" s="24">
        <f>D8/B8*100</f>
        <v>31.930096108851373</v>
      </c>
      <c r="F8" s="25">
        <f>SUM(F9:F28)</f>
        <v>39000</v>
      </c>
      <c r="G8" s="44">
        <f>100-K8</f>
        <v>68.6923076923077</v>
      </c>
      <c r="H8" s="57">
        <f>I8+J8</f>
        <v>12210</v>
      </c>
      <c r="I8" s="57">
        <f>SUM(I9:I28)</f>
        <v>4983</v>
      </c>
      <c r="J8" s="57">
        <f>SUM(J9:J28)</f>
        <v>7227</v>
      </c>
      <c r="K8" s="44">
        <f>H8/F8*100</f>
        <v>31.30769230769231</v>
      </c>
      <c r="L8" s="25">
        <f>SUM(L9:L28)</f>
        <v>3225</v>
      </c>
      <c r="M8" s="44">
        <f>100-O8</f>
        <v>61.42635658914728</v>
      </c>
      <c r="N8" s="40">
        <f>SUM(N9:N28)</f>
        <v>1244</v>
      </c>
      <c r="O8" s="44">
        <f>N8/L8*100</f>
        <v>38.57364341085272</v>
      </c>
      <c r="P8" s="25">
        <f>SUM(P9:P28)</f>
        <v>11029</v>
      </c>
      <c r="Q8" s="44">
        <f>100-S8</f>
        <v>43.603227853839876</v>
      </c>
      <c r="R8" s="40">
        <f>SUM(R9:R28)</f>
        <v>6220</v>
      </c>
      <c r="S8" s="44">
        <f>R8/P8*100</f>
        <v>56.396772146160124</v>
      </c>
      <c r="T8" s="25">
        <f>SUM(T9:T28)</f>
        <v>54586</v>
      </c>
      <c r="U8" s="40">
        <f>SUM(U9:U28)</f>
        <v>17492</v>
      </c>
      <c r="V8" s="44">
        <f>100-W8</f>
        <v>67.95515333602023</v>
      </c>
      <c r="W8" s="44">
        <f>U8/T8*100</f>
        <v>32.044846663979776</v>
      </c>
      <c r="X8" s="25">
        <f>SUM(X9:X28)</f>
        <v>17785</v>
      </c>
      <c r="Y8" s="26">
        <f>100-AA8</f>
        <v>69.82850716896262</v>
      </c>
      <c r="Z8" s="40">
        <f>SUM(Z9:Z28)</f>
        <v>5366</v>
      </c>
      <c r="AA8" s="26">
        <f>Z8/X8*100</f>
        <v>30.171492831037387</v>
      </c>
      <c r="AB8" s="25">
        <f>SUM(AB9:AB28)</f>
        <v>12333</v>
      </c>
      <c r="AC8" s="26">
        <f>100-AE8</f>
        <v>71.92897105327171</v>
      </c>
      <c r="AD8" s="40">
        <f>SUM(AD9:AD28)</f>
        <v>3462</v>
      </c>
      <c r="AE8" s="26">
        <f>AD8/AB8*100</f>
        <v>28.071028946728287</v>
      </c>
    </row>
    <row r="9" spans="1:31" s="29" customFormat="1" ht="18.75" customHeight="1">
      <c r="A9" s="33" t="s">
        <v>20</v>
      </c>
      <c r="B9" s="51">
        <v>13760</v>
      </c>
      <c r="C9" s="24">
        <f aca="true" t="shared" si="0" ref="C9:C28">100-E9</f>
        <v>95.03633720930233</v>
      </c>
      <c r="D9" s="41">
        <v>683</v>
      </c>
      <c r="E9" s="24">
        <f aca="true" t="shared" si="1" ref="E9:E28">D9/B9*100</f>
        <v>4.963662790697675</v>
      </c>
      <c r="F9" s="51">
        <v>10581</v>
      </c>
      <c r="G9" s="45">
        <f aca="true" t="shared" si="2" ref="G9:G28">100-K9</f>
        <v>91.82496928456668</v>
      </c>
      <c r="H9" s="57">
        <f aca="true" t="shared" si="3" ref="H9:H28">I9+J9</f>
        <v>865</v>
      </c>
      <c r="I9" s="58">
        <v>596</v>
      </c>
      <c r="J9" s="59">
        <v>269</v>
      </c>
      <c r="K9" s="45">
        <f aca="true" t="shared" si="4" ref="K9:K28">H9/F9*100</f>
        <v>8.175030715433323</v>
      </c>
      <c r="L9" s="52">
        <v>588</v>
      </c>
      <c r="M9" s="45">
        <f aca="true" t="shared" si="5" ref="M9:M28">100-O9</f>
        <v>93.19727891156462</v>
      </c>
      <c r="N9" s="42">
        <v>40</v>
      </c>
      <c r="O9" s="45">
        <f aca="true" t="shared" si="6" ref="O9:O28">N9/L9*100</f>
        <v>6.802721088435375</v>
      </c>
      <c r="P9" s="51">
        <v>1007</v>
      </c>
      <c r="Q9" s="45">
        <f aca="true" t="shared" si="7" ref="Q9:Q28">100-S9</f>
        <v>96.62363455809334</v>
      </c>
      <c r="R9" s="41">
        <v>34</v>
      </c>
      <c r="S9" s="45">
        <f aca="true" t="shared" si="8" ref="S9:S28">R9/P9*100</f>
        <v>3.3763654419066533</v>
      </c>
      <c r="T9" s="48">
        <v>13461</v>
      </c>
      <c r="U9" s="42">
        <v>664</v>
      </c>
      <c r="V9" s="45">
        <f aca="true" t="shared" si="9" ref="V9:V28">100-W9</f>
        <v>95.067231260679</v>
      </c>
      <c r="W9" s="45">
        <f aca="true" t="shared" si="10" ref="W9:W28">U9/T9*100</f>
        <v>4.932768739321001</v>
      </c>
      <c r="X9" s="51">
        <v>4332</v>
      </c>
      <c r="Y9" s="26">
        <f aca="true" t="shared" si="11" ref="Y9:Y28">100-AA9</f>
        <v>95.70637119113573</v>
      </c>
      <c r="Z9" s="42">
        <v>186</v>
      </c>
      <c r="AA9" s="26">
        <f aca="true" t="shared" si="12" ref="AA9:AA28">Z9/X9*100</f>
        <v>4.293628808864266</v>
      </c>
      <c r="AB9" s="51">
        <v>3219</v>
      </c>
      <c r="AC9" s="26">
        <f aca="true" t="shared" si="13" ref="AC9:AC28">100-AE9</f>
        <v>95.68188878533707</v>
      </c>
      <c r="AD9" s="42">
        <v>139</v>
      </c>
      <c r="AE9" s="26">
        <f aca="true" t="shared" si="14" ref="AE9:AE28">AD9/AB9*100</f>
        <v>4.318111214662939</v>
      </c>
    </row>
    <row r="10" spans="1:31" s="28" customFormat="1" ht="18.75" customHeight="1">
      <c r="A10" s="33" t="s">
        <v>21</v>
      </c>
      <c r="B10" s="51">
        <v>5115</v>
      </c>
      <c r="C10" s="24">
        <f t="shared" si="0"/>
        <v>80.09775171065493</v>
      </c>
      <c r="D10" s="41">
        <v>1018</v>
      </c>
      <c r="E10" s="24">
        <f t="shared" si="1"/>
        <v>19.902248289345064</v>
      </c>
      <c r="F10" s="51">
        <v>4300</v>
      </c>
      <c r="G10" s="45">
        <f t="shared" si="2"/>
        <v>85.90697674418605</v>
      </c>
      <c r="H10" s="40">
        <f t="shared" si="3"/>
        <v>606</v>
      </c>
      <c r="I10" s="42">
        <v>194</v>
      </c>
      <c r="J10" s="43">
        <v>412</v>
      </c>
      <c r="K10" s="45">
        <f t="shared" si="4"/>
        <v>14.093023255813952</v>
      </c>
      <c r="L10" s="52">
        <v>399</v>
      </c>
      <c r="M10" s="45">
        <f t="shared" si="5"/>
        <v>86.96741854636592</v>
      </c>
      <c r="N10" s="43">
        <v>52</v>
      </c>
      <c r="O10" s="45">
        <f t="shared" si="6"/>
        <v>13.032581453634084</v>
      </c>
      <c r="P10" s="51">
        <v>1609</v>
      </c>
      <c r="Q10" s="45">
        <f t="shared" si="7"/>
        <v>77.19080174021131</v>
      </c>
      <c r="R10" s="41">
        <v>367</v>
      </c>
      <c r="S10" s="45">
        <f t="shared" si="8"/>
        <v>22.809198259788687</v>
      </c>
      <c r="T10" s="48">
        <v>5043</v>
      </c>
      <c r="U10" s="43">
        <v>1008</v>
      </c>
      <c r="V10" s="45">
        <f t="shared" si="9"/>
        <v>80.01189767995241</v>
      </c>
      <c r="W10" s="45">
        <f t="shared" si="10"/>
        <v>19.98810232004759</v>
      </c>
      <c r="X10" s="51">
        <v>1557</v>
      </c>
      <c r="Y10" s="60">
        <f t="shared" si="11"/>
        <v>80.28259473346179</v>
      </c>
      <c r="Z10" s="43">
        <v>307</v>
      </c>
      <c r="AA10" s="60">
        <f t="shared" si="12"/>
        <v>19.717405266538215</v>
      </c>
      <c r="AB10" s="51">
        <v>1206</v>
      </c>
      <c r="AC10" s="60">
        <f t="shared" si="13"/>
        <v>80.92868988391376</v>
      </c>
      <c r="AD10" s="43">
        <v>230</v>
      </c>
      <c r="AE10" s="60">
        <f t="shared" si="14"/>
        <v>19.071310116086234</v>
      </c>
    </row>
    <row r="11" spans="1:31" s="28" customFormat="1" ht="18.75" customHeight="1">
      <c r="A11" s="33" t="s">
        <v>22</v>
      </c>
      <c r="B11" s="51">
        <v>4178</v>
      </c>
      <c r="C11" s="24">
        <f t="shared" si="0"/>
        <v>73.5040689325036</v>
      </c>
      <c r="D11" s="41">
        <v>1107</v>
      </c>
      <c r="E11" s="24">
        <f t="shared" si="1"/>
        <v>26.495931067496407</v>
      </c>
      <c r="F11" s="51">
        <v>3580</v>
      </c>
      <c r="G11" s="45">
        <f t="shared" si="2"/>
        <v>72.09497206703911</v>
      </c>
      <c r="H11" s="40">
        <f t="shared" si="3"/>
        <v>999</v>
      </c>
      <c r="I11" s="42">
        <v>551</v>
      </c>
      <c r="J11" s="43">
        <v>448</v>
      </c>
      <c r="K11" s="45">
        <f t="shared" si="4"/>
        <v>27.905027932960895</v>
      </c>
      <c r="L11" s="52">
        <v>204</v>
      </c>
      <c r="M11" s="45">
        <f t="shared" si="5"/>
        <v>59.80392156862745</v>
      </c>
      <c r="N11" s="43">
        <v>82</v>
      </c>
      <c r="O11" s="45">
        <f t="shared" si="6"/>
        <v>40.19607843137255</v>
      </c>
      <c r="P11" s="51">
        <v>672</v>
      </c>
      <c r="Q11" s="45">
        <f t="shared" si="7"/>
        <v>39.28571428571429</v>
      </c>
      <c r="R11" s="41">
        <v>408</v>
      </c>
      <c r="S11" s="45">
        <f t="shared" si="8"/>
        <v>60.71428571428571</v>
      </c>
      <c r="T11" s="62">
        <v>4105</v>
      </c>
      <c r="U11" s="43">
        <v>1088</v>
      </c>
      <c r="V11" s="45">
        <f t="shared" si="9"/>
        <v>73.49573690621193</v>
      </c>
      <c r="W11" s="45">
        <f t="shared" si="10"/>
        <v>26.50426309378806</v>
      </c>
      <c r="X11" s="51">
        <v>1224</v>
      </c>
      <c r="Y11" s="60">
        <f t="shared" si="11"/>
        <v>72.54901960784314</v>
      </c>
      <c r="Z11" s="43">
        <v>336</v>
      </c>
      <c r="AA11" s="60">
        <f t="shared" si="12"/>
        <v>27.450980392156865</v>
      </c>
      <c r="AB11" s="51">
        <v>960</v>
      </c>
      <c r="AC11" s="60">
        <f t="shared" si="13"/>
        <v>73.125</v>
      </c>
      <c r="AD11" s="43">
        <v>258</v>
      </c>
      <c r="AE11" s="60">
        <f t="shared" si="14"/>
        <v>26.875</v>
      </c>
    </row>
    <row r="12" spans="1:31" s="28" customFormat="1" ht="18.75" customHeight="1">
      <c r="A12" s="33" t="s">
        <v>39</v>
      </c>
      <c r="B12" s="51">
        <v>4155</v>
      </c>
      <c r="C12" s="24">
        <f t="shared" si="0"/>
        <v>72.80385078219012</v>
      </c>
      <c r="D12" s="41">
        <v>1130</v>
      </c>
      <c r="E12" s="24">
        <f t="shared" si="1"/>
        <v>27.196149217809868</v>
      </c>
      <c r="F12" s="51">
        <v>1744</v>
      </c>
      <c r="G12" s="45">
        <f t="shared" si="2"/>
        <v>69.95412844036697</v>
      </c>
      <c r="H12" s="40">
        <f t="shared" si="3"/>
        <v>524</v>
      </c>
      <c r="I12" s="42">
        <v>199</v>
      </c>
      <c r="J12" s="43">
        <v>325</v>
      </c>
      <c r="K12" s="45">
        <f t="shared" si="4"/>
        <v>30.045871559633024</v>
      </c>
      <c r="L12" s="52">
        <v>81</v>
      </c>
      <c r="M12" s="45">
        <f t="shared" si="5"/>
        <v>82.71604938271605</v>
      </c>
      <c r="N12" s="43">
        <v>14</v>
      </c>
      <c r="O12" s="45">
        <f t="shared" si="6"/>
        <v>17.28395061728395</v>
      </c>
      <c r="P12" s="51">
        <v>802</v>
      </c>
      <c r="Q12" s="45">
        <f t="shared" si="7"/>
        <v>64.08977556109726</v>
      </c>
      <c r="R12" s="41">
        <v>288</v>
      </c>
      <c r="S12" s="45">
        <f t="shared" si="8"/>
        <v>35.910224438902745</v>
      </c>
      <c r="T12" s="48">
        <v>4020</v>
      </c>
      <c r="U12" s="43">
        <v>1090</v>
      </c>
      <c r="V12" s="45">
        <f t="shared" si="9"/>
        <v>72.88557213930349</v>
      </c>
      <c r="W12" s="45">
        <f t="shared" si="10"/>
        <v>27.114427860696516</v>
      </c>
      <c r="X12" s="51">
        <v>1545</v>
      </c>
      <c r="Y12" s="60">
        <f t="shared" si="11"/>
        <v>75.79288025889967</v>
      </c>
      <c r="Z12" s="43">
        <v>374</v>
      </c>
      <c r="AA12" s="60">
        <f t="shared" si="12"/>
        <v>24.207119741100325</v>
      </c>
      <c r="AB12" s="51">
        <v>1186</v>
      </c>
      <c r="AC12" s="60">
        <f t="shared" si="13"/>
        <v>75.80101180438449</v>
      </c>
      <c r="AD12" s="43">
        <v>287</v>
      </c>
      <c r="AE12" s="60">
        <f t="shared" si="14"/>
        <v>24.198988195615513</v>
      </c>
    </row>
    <row r="13" spans="1:31" s="28" customFormat="1" ht="18.75" customHeight="1">
      <c r="A13" s="33" t="s">
        <v>41</v>
      </c>
      <c r="B13" s="51">
        <v>1416</v>
      </c>
      <c r="C13" s="24">
        <f t="shared" si="0"/>
        <v>88.06497175141243</v>
      </c>
      <c r="D13" s="41">
        <v>169</v>
      </c>
      <c r="E13" s="24">
        <f t="shared" si="1"/>
        <v>11.935028248587571</v>
      </c>
      <c r="F13" s="51">
        <v>1278</v>
      </c>
      <c r="G13" s="45">
        <f t="shared" si="2"/>
        <v>86.15023474178403</v>
      </c>
      <c r="H13" s="40">
        <f t="shared" si="3"/>
        <v>177</v>
      </c>
      <c r="I13" s="42">
        <v>110</v>
      </c>
      <c r="J13" s="43">
        <v>67</v>
      </c>
      <c r="K13" s="45">
        <f t="shared" si="4"/>
        <v>13.849765258215962</v>
      </c>
      <c r="L13" s="52">
        <v>107</v>
      </c>
      <c r="M13" s="45">
        <f t="shared" si="5"/>
        <v>83.17757009345794</v>
      </c>
      <c r="N13" s="43">
        <v>18</v>
      </c>
      <c r="O13" s="45">
        <f t="shared" si="6"/>
        <v>16.822429906542055</v>
      </c>
      <c r="P13" s="51">
        <v>112</v>
      </c>
      <c r="Q13" s="45">
        <f t="shared" si="7"/>
        <v>97.32142857142857</v>
      </c>
      <c r="R13" s="41">
        <v>3</v>
      </c>
      <c r="S13" s="45">
        <f t="shared" si="8"/>
        <v>2.6785714285714284</v>
      </c>
      <c r="T13" s="48">
        <v>1351</v>
      </c>
      <c r="U13" s="43">
        <v>163</v>
      </c>
      <c r="V13" s="45">
        <f t="shared" si="9"/>
        <v>87.93486306439674</v>
      </c>
      <c r="W13" s="45">
        <f t="shared" si="10"/>
        <v>12.065136935603258</v>
      </c>
      <c r="X13" s="51">
        <v>442</v>
      </c>
      <c r="Y13" s="60">
        <f t="shared" si="11"/>
        <v>88.00904977375566</v>
      </c>
      <c r="Z13" s="43">
        <v>53</v>
      </c>
      <c r="AA13" s="60">
        <f t="shared" si="12"/>
        <v>11.990950226244344</v>
      </c>
      <c r="AB13" s="51">
        <v>293</v>
      </c>
      <c r="AC13" s="60">
        <f t="shared" si="13"/>
        <v>87.03071672354949</v>
      </c>
      <c r="AD13" s="43">
        <v>38</v>
      </c>
      <c r="AE13" s="60">
        <f t="shared" si="14"/>
        <v>12.969283276450511</v>
      </c>
    </row>
    <row r="14" spans="1:31" s="28" customFormat="1" ht="18.75" customHeight="1">
      <c r="A14" s="33" t="s">
        <v>42</v>
      </c>
      <c r="B14" s="51">
        <v>2095</v>
      </c>
      <c r="C14" s="24">
        <f t="shared" si="0"/>
        <v>62.14797136038186</v>
      </c>
      <c r="D14" s="41">
        <v>793</v>
      </c>
      <c r="E14" s="24">
        <f t="shared" si="1"/>
        <v>37.85202863961814</v>
      </c>
      <c r="F14" s="51">
        <v>2101</v>
      </c>
      <c r="G14" s="45">
        <f t="shared" si="2"/>
        <v>60.6853879105188</v>
      </c>
      <c r="H14" s="40">
        <f t="shared" si="3"/>
        <v>826</v>
      </c>
      <c r="I14" s="42">
        <v>525</v>
      </c>
      <c r="J14" s="43">
        <v>301</v>
      </c>
      <c r="K14" s="45">
        <f t="shared" si="4"/>
        <v>39.3146120894812</v>
      </c>
      <c r="L14" s="52">
        <v>154</v>
      </c>
      <c r="M14" s="45">
        <f t="shared" si="5"/>
        <v>43.506493506493506</v>
      </c>
      <c r="N14" s="43">
        <v>87</v>
      </c>
      <c r="O14" s="45">
        <f t="shared" si="6"/>
        <v>56.493506493506494</v>
      </c>
      <c r="P14" s="51">
        <v>568</v>
      </c>
      <c r="Q14" s="45">
        <f t="shared" si="7"/>
        <v>20.24647887323944</v>
      </c>
      <c r="R14" s="41">
        <v>453</v>
      </c>
      <c r="S14" s="45">
        <f t="shared" si="8"/>
        <v>79.75352112676056</v>
      </c>
      <c r="T14" s="48">
        <v>2065</v>
      </c>
      <c r="U14" s="43">
        <v>784</v>
      </c>
      <c r="V14" s="45">
        <f t="shared" si="9"/>
        <v>62.03389830508475</v>
      </c>
      <c r="W14" s="45">
        <f t="shared" si="10"/>
        <v>37.96610169491525</v>
      </c>
      <c r="X14" s="51">
        <v>699</v>
      </c>
      <c r="Y14" s="60">
        <f t="shared" si="11"/>
        <v>61.802575107296136</v>
      </c>
      <c r="Z14" s="43">
        <v>267</v>
      </c>
      <c r="AA14" s="60">
        <f t="shared" si="12"/>
        <v>38.197424892703864</v>
      </c>
      <c r="AB14" s="51">
        <v>504</v>
      </c>
      <c r="AC14" s="60">
        <f t="shared" si="13"/>
        <v>61.904761904761905</v>
      </c>
      <c r="AD14" s="43">
        <v>192</v>
      </c>
      <c r="AE14" s="60">
        <f t="shared" si="14"/>
        <v>38.095238095238095</v>
      </c>
    </row>
    <row r="15" spans="1:31" s="28" customFormat="1" ht="18.75" customHeight="1">
      <c r="A15" s="33" t="s">
        <v>47</v>
      </c>
      <c r="B15" s="51">
        <v>1057</v>
      </c>
      <c r="C15" s="24">
        <f t="shared" si="0"/>
        <v>50.52034058656575</v>
      </c>
      <c r="D15" s="41">
        <v>523</v>
      </c>
      <c r="E15" s="24">
        <f t="shared" si="1"/>
        <v>49.47965941343425</v>
      </c>
      <c r="F15" s="51">
        <v>820</v>
      </c>
      <c r="G15" s="45">
        <f t="shared" si="2"/>
        <v>58.78048780487805</v>
      </c>
      <c r="H15" s="40">
        <f t="shared" si="3"/>
        <v>338</v>
      </c>
      <c r="I15" s="42">
        <v>103</v>
      </c>
      <c r="J15" s="43">
        <v>235</v>
      </c>
      <c r="K15" s="45">
        <f t="shared" si="4"/>
        <v>41.21951219512195</v>
      </c>
      <c r="L15" s="52">
        <v>109</v>
      </c>
      <c r="M15" s="45">
        <f t="shared" si="5"/>
        <v>60.55045871559633</v>
      </c>
      <c r="N15" s="43">
        <v>43</v>
      </c>
      <c r="O15" s="45">
        <f t="shared" si="6"/>
        <v>39.44954128440367</v>
      </c>
      <c r="P15" s="51">
        <v>417</v>
      </c>
      <c r="Q15" s="45">
        <f t="shared" si="7"/>
        <v>41.007194244604314</v>
      </c>
      <c r="R15" s="41">
        <v>246</v>
      </c>
      <c r="S15" s="45">
        <f t="shared" si="8"/>
        <v>58.992805755395686</v>
      </c>
      <c r="T15" s="48">
        <v>1053</v>
      </c>
      <c r="U15" s="43">
        <v>521</v>
      </c>
      <c r="V15" s="45">
        <f t="shared" si="9"/>
        <v>50.522317188983855</v>
      </c>
      <c r="W15" s="45">
        <f t="shared" si="10"/>
        <v>49.477682811016145</v>
      </c>
      <c r="X15" s="51">
        <v>262</v>
      </c>
      <c r="Y15" s="60">
        <f t="shared" si="11"/>
        <v>53.81679389312977</v>
      </c>
      <c r="Z15" s="43">
        <v>121</v>
      </c>
      <c r="AA15" s="60">
        <f t="shared" si="12"/>
        <v>46.18320610687023</v>
      </c>
      <c r="AB15" s="51">
        <v>202</v>
      </c>
      <c r="AC15" s="60">
        <f t="shared" si="13"/>
        <v>55.445544554455445</v>
      </c>
      <c r="AD15" s="43">
        <v>90</v>
      </c>
      <c r="AE15" s="60">
        <f t="shared" si="14"/>
        <v>44.554455445544555</v>
      </c>
    </row>
    <row r="16" spans="1:31" s="28" customFormat="1" ht="18.75" customHeight="1">
      <c r="A16" s="33" t="s">
        <v>43</v>
      </c>
      <c r="B16" s="51">
        <v>1215</v>
      </c>
      <c r="C16" s="24">
        <f t="shared" si="0"/>
        <v>42.38683127572016</v>
      </c>
      <c r="D16" s="41">
        <v>700</v>
      </c>
      <c r="E16" s="24">
        <f t="shared" si="1"/>
        <v>57.61316872427984</v>
      </c>
      <c r="F16" s="51">
        <v>806</v>
      </c>
      <c r="G16" s="45">
        <f t="shared" si="2"/>
        <v>32.506203473945405</v>
      </c>
      <c r="H16" s="40">
        <f t="shared" si="3"/>
        <v>544</v>
      </c>
      <c r="I16" s="42">
        <v>200</v>
      </c>
      <c r="J16" s="43">
        <v>344</v>
      </c>
      <c r="K16" s="45">
        <f t="shared" si="4"/>
        <v>67.4937965260546</v>
      </c>
      <c r="L16" s="52">
        <v>68</v>
      </c>
      <c r="M16" s="45">
        <f t="shared" si="5"/>
        <v>35.294117647058826</v>
      </c>
      <c r="N16" s="43">
        <v>44</v>
      </c>
      <c r="O16" s="45">
        <f t="shared" si="6"/>
        <v>64.70588235294117</v>
      </c>
      <c r="P16" s="51">
        <v>410</v>
      </c>
      <c r="Q16" s="45">
        <f t="shared" si="7"/>
        <v>28.536585365853668</v>
      </c>
      <c r="R16" s="41">
        <v>293</v>
      </c>
      <c r="S16" s="45">
        <f t="shared" si="8"/>
        <v>71.46341463414633</v>
      </c>
      <c r="T16" s="48">
        <v>1200</v>
      </c>
      <c r="U16" s="43">
        <v>691</v>
      </c>
      <c r="V16" s="45">
        <f t="shared" si="9"/>
        <v>42.41666666666667</v>
      </c>
      <c r="W16" s="45">
        <f t="shared" si="10"/>
        <v>57.58333333333333</v>
      </c>
      <c r="X16" s="51">
        <v>372</v>
      </c>
      <c r="Y16" s="60">
        <f t="shared" si="11"/>
        <v>50.53763440860215</v>
      </c>
      <c r="Z16" s="43">
        <v>184</v>
      </c>
      <c r="AA16" s="60">
        <f t="shared" si="12"/>
        <v>49.46236559139785</v>
      </c>
      <c r="AB16" s="51">
        <v>247</v>
      </c>
      <c r="AC16" s="60">
        <f t="shared" si="13"/>
        <v>53.441295546558706</v>
      </c>
      <c r="AD16" s="43">
        <v>115</v>
      </c>
      <c r="AE16" s="60">
        <f t="shared" si="14"/>
        <v>46.558704453441294</v>
      </c>
    </row>
    <row r="17" spans="1:31" s="28" customFormat="1" ht="18.75" customHeight="1">
      <c r="A17" s="34" t="s">
        <v>48</v>
      </c>
      <c r="B17" s="51">
        <v>1971</v>
      </c>
      <c r="C17" s="24">
        <f t="shared" si="0"/>
        <v>60.78132927447996</v>
      </c>
      <c r="D17" s="41">
        <v>773</v>
      </c>
      <c r="E17" s="24">
        <f t="shared" si="1"/>
        <v>39.21867072552004</v>
      </c>
      <c r="F17" s="51">
        <v>1080</v>
      </c>
      <c r="G17" s="45">
        <f t="shared" si="2"/>
        <v>53.05555555555556</v>
      </c>
      <c r="H17" s="40">
        <f t="shared" si="3"/>
        <v>507</v>
      </c>
      <c r="I17" s="42">
        <v>218</v>
      </c>
      <c r="J17" s="43">
        <v>289</v>
      </c>
      <c r="K17" s="45">
        <f t="shared" si="4"/>
        <v>46.94444444444444</v>
      </c>
      <c r="L17" s="52">
        <v>132</v>
      </c>
      <c r="M17" s="45">
        <f t="shared" si="5"/>
        <v>61.36363636363637</v>
      </c>
      <c r="N17" s="43">
        <v>51</v>
      </c>
      <c r="O17" s="45">
        <f t="shared" si="6"/>
        <v>38.63636363636363</v>
      </c>
      <c r="P17" s="51">
        <v>521</v>
      </c>
      <c r="Q17" s="45">
        <f t="shared" si="7"/>
        <v>22.840690978886755</v>
      </c>
      <c r="R17" s="41">
        <v>402</v>
      </c>
      <c r="S17" s="45">
        <f t="shared" si="8"/>
        <v>77.15930902111324</v>
      </c>
      <c r="T17" s="48">
        <v>1952</v>
      </c>
      <c r="U17" s="43">
        <v>765</v>
      </c>
      <c r="V17" s="45">
        <f t="shared" si="9"/>
        <v>60.8094262295082</v>
      </c>
      <c r="W17" s="45">
        <f t="shared" si="10"/>
        <v>39.1905737704918</v>
      </c>
      <c r="X17" s="51">
        <v>596</v>
      </c>
      <c r="Y17" s="60">
        <f t="shared" si="11"/>
        <v>59.395973154362416</v>
      </c>
      <c r="Z17" s="43">
        <v>242</v>
      </c>
      <c r="AA17" s="60">
        <f t="shared" si="12"/>
        <v>40.604026845637584</v>
      </c>
      <c r="AB17" s="51">
        <v>308</v>
      </c>
      <c r="AC17" s="60">
        <f t="shared" si="13"/>
        <v>62.98701298701299</v>
      </c>
      <c r="AD17" s="43">
        <v>114</v>
      </c>
      <c r="AE17" s="60">
        <f t="shared" si="14"/>
        <v>37.01298701298701</v>
      </c>
    </row>
    <row r="18" spans="1:31" s="28" customFormat="1" ht="18.75" customHeight="1">
      <c r="A18" s="33" t="s">
        <v>49</v>
      </c>
      <c r="B18" s="51">
        <v>902</v>
      </c>
      <c r="C18" s="24">
        <f>100-E18</f>
        <v>48.669623059866964</v>
      </c>
      <c r="D18" s="41">
        <v>463</v>
      </c>
      <c r="E18" s="24">
        <f>D18/B18*100</f>
        <v>51.330376940133036</v>
      </c>
      <c r="F18" s="51">
        <v>650</v>
      </c>
      <c r="G18" s="45">
        <f>100-K18</f>
        <v>54.30769230769231</v>
      </c>
      <c r="H18" s="40">
        <f t="shared" si="3"/>
        <v>297</v>
      </c>
      <c r="I18" s="42">
        <v>106</v>
      </c>
      <c r="J18" s="43">
        <v>191</v>
      </c>
      <c r="K18" s="45">
        <f>H18/F18*100</f>
        <v>45.69230769230769</v>
      </c>
      <c r="L18" s="52">
        <v>113</v>
      </c>
      <c r="M18" s="45">
        <f>100-O18</f>
        <v>62.83185840707964</v>
      </c>
      <c r="N18" s="43">
        <v>42</v>
      </c>
      <c r="O18" s="45">
        <f>N18/L18*100</f>
        <v>37.16814159292036</v>
      </c>
      <c r="P18" s="51">
        <v>222</v>
      </c>
      <c r="Q18" s="45">
        <f>100-S18</f>
        <v>27.02702702702703</v>
      </c>
      <c r="R18" s="41">
        <v>162</v>
      </c>
      <c r="S18" s="45">
        <f>R18/P18*100</f>
        <v>72.97297297297297</v>
      </c>
      <c r="T18" s="48">
        <v>871</v>
      </c>
      <c r="U18" s="43">
        <v>446</v>
      </c>
      <c r="V18" s="45">
        <f>100-W18</f>
        <v>48.79448909299655</v>
      </c>
      <c r="W18" s="45">
        <f>U18/T18*100</f>
        <v>51.20551090700345</v>
      </c>
      <c r="X18" s="51">
        <v>281</v>
      </c>
      <c r="Y18" s="60">
        <f>100-AA18</f>
        <v>51.245551601423486</v>
      </c>
      <c r="Z18" s="43">
        <v>137</v>
      </c>
      <c r="AA18" s="60">
        <f>Z18/X18*100</f>
        <v>48.754448398576514</v>
      </c>
      <c r="AB18" s="51">
        <v>192</v>
      </c>
      <c r="AC18" s="60">
        <f>100-AE18</f>
        <v>55.20833333333333</v>
      </c>
      <c r="AD18" s="43">
        <v>86</v>
      </c>
      <c r="AE18" s="60">
        <f>AD18/AB18*100</f>
        <v>44.79166666666667</v>
      </c>
    </row>
    <row r="19" spans="1:31" s="28" customFormat="1" ht="18.75" customHeight="1">
      <c r="A19" s="33" t="s">
        <v>38</v>
      </c>
      <c r="B19" s="51">
        <v>2370</v>
      </c>
      <c r="C19" s="24">
        <f t="shared" si="0"/>
        <v>34.89451476793249</v>
      </c>
      <c r="D19" s="41">
        <v>1543</v>
      </c>
      <c r="E19" s="24">
        <f t="shared" si="1"/>
        <v>65.10548523206751</v>
      </c>
      <c r="F19" s="51">
        <v>1282</v>
      </c>
      <c r="G19" s="45">
        <f t="shared" si="2"/>
        <v>40.79563182527301</v>
      </c>
      <c r="H19" s="40">
        <f t="shared" si="3"/>
        <v>759</v>
      </c>
      <c r="I19" s="42">
        <v>340</v>
      </c>
      <c r="J19" s="43">
        <v>419</v>
      </c>
      <c r="K19" s="45">
        <f t="shared" si="4"/>
        <v>59.20436817472699</v>
      </c>
      <c r="L19" s="52">
        <v>160</v>
      </c>
      <c r="M19" s="45">
        <f t="shared" si="5"/>
        <v>42.50000000000001</v>
      </c>
      <c r="N19" s="43">
        <v>92</v>
      </c>
      <c r="O19" s="45">
        <f t="shared" si="6"/>
        <v>57.49999999999999</v>
      </c>
      <c r="P19" s="51">
        <v>671</v>
      </c>
      <c r="Q19" s="45">
        <f t="shared" si="7"/>
        <v>18.628912071535026</v>
      </c>
      <c r="R19" s="41">
        <v>546</v>
      </c>
      <c r="S19" s="45">
        <f t="shared" si="8"/>
        <v>81.37108792846497</v>
      </c>
      <c r="T19" s="61">
        <v>2341</v>
      </c>
      <c r="U19" s="43">
        <v>1528</v>
      </c>
      <c r="V19" s="45">
        <f t="shared" si="9"/>
        <v>34.72874839812046</v>
      </c>
      <c r="W19" s="45">
        <f t="shared" si="10"/>
        <v>65.27125160187954</v>
      </c>
      <c r="X19" s="51">
        <v>891</v>
      </c>
      <c r="Y19" s="60">
        <f t="shared" si="11"/>
        <v>34.79236812570146</v>
      </c>
      <c r="Z19" s="43">
        <v>581</v>
      </c>
      <c r="AA19" s="60">
        <f t="shared" si="12"/>
        <v>65.20763187429854</v>
      </c>
      <c r="AB19" s="51">
        <v>525</v>
      </c>
      <c r="AC19" s="60">
        <f t="shared" si="13"/>
        <v>35.61904761904762</v>
      </c>
      <c r="AD19" s="43">
        <v>338</v>
      </c>
      <c r="AE19" s="60">
        <f t="shared" si="14"/>
        <v>64.38095238095238</v>
      </c>
    </row>
    <row r="20" spans="1:31" s="28" customFormat="1" ht="18.75" customHeight="1">
      <c r="A20" s="33" t="s">
        <v>50</v>
      </c>
      <c r="B20" s="51">
        <v>2494</v>
      </c>
      <c r="C20" s="24">
        <f t="shared" si="0"/>
        <v>43.063352044907774</v>
      </c>
      <c r="D20" s="41">
        <v>1420</v>
      </c>
      <c r="E20" s="24">
        <f t="shared" si="1"/>
        <v>56.936647955092226</v>
      </c>
      <c r="F20" s="51">
        <v>1486</v>
      </c>
      <c r="G20" s="45">
        <f t="shared" si="2"/>
        <v>40.64602960969045</v>
      </c>
      <c r="H20" s="40">
        <f t="shared" si="3"/>
        <v>882</v>
      </c>
      <c r="I20" s="42">
        <v>253</v>
      </c>
      <c r="J20" s="43">
        <v>629</v>
      </c>
      <c r="K20" s="45">
        <f t="shared" si="4"/>
        <v>59.35397039030955</v>
      </c>
      <c r="L20" s="52">
        <v>215</v>
      </c>
      <c r="M20" s="45">
        <f t="shared" si="5"/>
        <v>41.3953488372093</v>
      </c>
      <c r="N20" s="43">
        <v>126</v>
      </c>
      <c r="O20" s="45">
        <f t="shared" si="6"/>
        <v>58.6046511627907</v>
      </c>
      <c r="P20" s="51">
        <v>649</v>
      </c>
      <c r="Q20" s="45">
        <f t="shared" si="7"/>
        <v>32.203389830508485</v>
      </c>
      <c r="R20" s="41">
        <v>440</v>
      </c>
      <c r="S20" s="45">
        <f t="shared" si="8"/>
        <v>67.79661016949152</v>
      </c>
      <c r="T20" s="61">
        <v>2471</v>
      </c>
      <c r="U20" s="43">
        <v>1409</v>
      </c>
      <c r="V20" s="45">
        <f t="shared" si="9"/>
        <v>42.978551193848645</v>
      </c>
      <c r="W20" s="45">
        <f t="shared" si="10"/>
        <v>57.021448806151355</v>
      </c>
      <c r="X20" s="51">
        <v>828</v>
      </c>
      <c r="Y20" s="60">
        <f t="shared" si="11"/>
        <v>45.652173913043484</v>
      </c>
      <c r="Z20" s="43">
        <v>450</v>
      </c>
      <c r="AA20" s="60">
        <f t="shared" si="12"/>
        <v>54.347826086956516</v>
      </c>
      <c r="AB20" s="51">
        <v>466</v>
      </c>
      <c r="AC20" s="60">
        <f t="shared" si="13"/>
        <v>47.42489270386267</v>
      </c>
      <c r="AD20" s="43">
        <v>245</v>
      </c>
      <c r="AE20" s="60">
        <f t="shared" si="14"/>
        <v>52.57510729613733</v>
      </c>
    </row>
    <row r="21" spans="1:31" s="28" customFormat="1" ht="18.75" customHeight="1">
      <c r="A21" s="33" t="s">
        <v>44</v>
      </c>
      <c r="B21" s="51">
        <v>1410</v>
      </c>
      <c r="C21" s="24">
        <f t="shared" si="0"/>
        <v>64.39716312056737</v>
      </c>
      <c r="D21" s="41">
        <v>502</v>
      </c>
      <c r="E21" s="24">
        <f t="shared" si="1"/>
        <v>35.60283687943262</v>
      </c>
      <c r="F21" s="51">
        <v>827</v>
      </c>
      <c r="G21" s="45">
        <f t="shared" si="2"/>
        <v>53.92986698911729</v>
      </c>
      <c r="H21" s="40">
        <f t="shared" si="3"/>
        <v>381</v>
      </c>
      <c r="I21" s="42">
        <v>149</v>
      </c>
      <c r="J21" s="43">
        <v>232</v>
      </c>
      <c r="K21" s="45">
        <f t="shared" si="4"/>
        <v>46.07013301088271</v>
      </c>
      <c r="L21" s="52">
        <v>86</v>
      </c>
      <c r="M21" s="45">
        <f t="shared" si="5"/>
        <v>33.720930232558146</v>
      </c>
      <c r="N21" s="43">
        <v>57</v>
      </c>
      <c r="O21" s="45">
        <f t="shared" si="6"/>
        <v>66.27906976744185</v>
      </c>
      <c r="P21" s="51">
        <v>351</v>
      </c>
      <c r="Q21" s="45">
        <f t="shared" si="7"/>
        <v>49.002849002849004</v>
      </c>
      <c r="R21" s="63">
        <v>179</v>
      </c>
      <c r="S21" s="45">
        <f t="shared" si="8"/>
        <v>50.997150997150996</v>
      </c>
      <c r="T21" s="46">
        <v>1391</v>
      </c>
      <c r="U21" s="43">
        <v>498</v>
      </c>
      <c r="V21" s="45">
        <f t="shared" si="9"/>
        <v>64.19841840402589</v>
      </c>
      <c r="W21" s="45">
        <f t="shared" si="10"/>
        <v>35.80158159597412</v>
      </c>
      <c r="X21" s="51">
        <v>392</v>
      </c>
      <c r="Y21" s="26">
        <f t="shared" si="11"/>
        <v>68.36734693877551</v>
      </c>
      <c r="Z21" s="43">
        <v>124</v>
      </c>
      <c r="AA21" s="26">
        <f t="shared" si="12"/>
        <v>31.63265306122449</v>
      </c>
      <c r="AB21" s="51">
        <v>259</v>
      </c>
      <c r="AC21" s="26">
        <f t="shared" si="13"/>
        <v>68.72586872586874</v>
      </c>
      <c r="AD21" s="43">
        <v>81</v>
      </c>
      <c r="AE21" s="26">
        <f t="shared" si="14"/>
        <v>31.27413127413127</v>
      </c>
    </row>
    <row r="22" spans="1:31" s="28" customFormat="1" ht="18.75" customHeight="1">
      <c r="A22" s="33" t="s">
        <v>51</v>
      </c>
      <c r="B22" s="51">
        <v>1587</v>
      </c>
      <c r="C22" s="24">
        <f t="shared" si="0"/>
        <v>48.77126654064272</v>
      </c>
      <c r="D22" s="41">
        <v>813</v>
      </c>
      <c r="E22" s="24">
        <f t="shared" si="1"/>
        <v>51.22873345935728</v>
      </c>
      <c r="F22" s="51">
        <v>742</v>
      </c>
      <c r="G22" s="45">
        <f t="shared" si="2"/>
        <v>48.921832884097036</v>
      </c>
      <c r="H22" s="40">
        <f t="shared" si="3"/>
        <v>379</v>
      </c>
      <c r="I22" s="42">
        <v>124</v>
      </c>
      <c r="J22" s="43">
        <v>255</v>
      </c>
      <c r="K22" s="45">
        <f t="shared" si="4"/>
        <v>51.078167115902964</v>
      </c>
      <c r="L22" s="52">
        <v>67</v>
      </c>
      <c r="M22" s="45">
        <f t="shared" si="5"/>
        <v>58.2089552238806</v>
      </c>
      <c r="N22" s="43">
        <v>28</v>
      </c>
      <c r="O22" s="45">
        <f t="shared" si="6"/>
        <v>41.7910447761194</v>
      </c>
      <c r="P22" s="51">
        <v>414</v>
      </c>
      <c r="Q22" s="45">
        <f t="shared" si="7"/>
        <v>19.806763285024147</v>
      </c>
      <c r="R22" s="63">
        <v>332</v>
      </c>
      <c r="S22" s="45">
        <f t="shared" si="8"/>
        <v>80.19323671497585</v>
      </c>
      <c r="T22" s="46">
        <v>1575</v>
      </c>
      <c r="U22" s="43">
        <v>807</v>
      </c>
      <c r="V22" s="45">
        <f t="shared" si="9"/>
        <v>48.76190476190476</v>
      </c>
      <c r="W22" s="45">
        <f t="shared" si="10"/>
        <v>51.23809523809524</v>
      </c>
      <c r="X22" s="51">
        <v>571</v>
      </c>
      <c r="Y22" s="26">
        <f t="shared" si="11"/>
        <v>52.364273204903675</v>
      </c>
      <c r="Z22" s="43">
        <v>272</v>
      </c>
      <c r="AA22" s="26">
        <f t="shared" si="12"/>
        <v>47.635726795096325</v>
      </c>
      <c r="AB22" s="51">
        <v>235</v>
      </c>
      <c r="AC22" s="26">
        <f t="shared" si="13"/>
        <v>58.297872340425535</v>
      </c>
      <c r="AD22" s="43">
        <v>98</v>
      </c>
      <c r="AE22" s="26">
        <f t="shared" si="14"/>
        <v>41.702127659574465</v>
      </c>
    </row>
    <row r="23" spans="1:31" s="28" customFormat="1" ht="18.75" customHeight="1">
      <c r="A23" s="33" t="s">
        <v>45</v>
      </c>
      <c r="B23" s="51">
        <v>1726</v>
      </c>
      <c r="C23" s="24">
        <f t="shared" si="0"/>
        <v>49.130938586326764</v>
      </c>
      <c r="D23" s="41">
        <v>878</v>
      </c>
      <c r="E23" s="24">
        <f t="shared" si="1"/>
        <v>50.869061413673236</v>
      </c>
      <c r="F23" s="51">
        <v>1196</v>
      </c>
      <c r="G23" s="45">
        <f t="shared" si="2"/>
        <v>48.99665551839465</v>
      </c>
      <c r="H23" s="40">
        <f t="shared" si="3"/>
        <v>610</v>
      </c>
      <c r="I23" s="42">
        <v>229</v>
      </c>
      <c r="J23" s="43">
        <v>381</v>
      </c>
      <c r="K23" s="45">
        <f t="shared" si="4"/>
        <v>51.00334448160535</v>
      </c>
      <c r="L23" s="52">
        <v>109</v>
      </c>
      <c r="M23" s="45">
        <f t="shared" si="5"/>
        <v>39.449541284403665</v>
      </c>
      <c r="N23" s="43">
        <v>66</v>
      </c>
      <c r="O23" s="45">
        <f t="shared" si="6"/>
        <v>60.550458715596335</v>
      </c>
      <c r="P23" s="51">
        <v>335</v>
      </c>
      <c r="Q23" s="45">
        <f t="shared" si="7"/>
        <v>10.149253731343293</v>
      </c>
      <c r="R23" s="63">
        <v>301</v>
      </c>
      <c r="S23" s="45">
        <f t="shared" si="8"/>
        <v>89.8507462686567</v>
      </c>
      <c r="T23" s="46">
        <v>1688</v>
      </c>
      <c r="U23" s="43">
        <v>863</v>
      </c>
      <c r="V23" s="45">
        <f t="shared" si="9"/>
        <v>48.87440758293838</v>
      </c>
      <c r="W23" s="45">
        <f t="shared" si="10"/>
        <v>51.12559241706162</v>
      </c>
      <c r="X23" s="51">
        <v>558</v>
      </c>
      <c r="Y23" s="26">
        <f t="shared" si="11"/>
        <v>54.83870967741936</v>
      </c>
      <c r="Z23" s="43">
        <v>252</v>
      </c>
      <c r="AA23" s="26">
        <f t="shared" si="12"/>
        <v>45.16129032258064</v>
      </c>
      <c r="AB23" s="51">
        <v>373</v>
      </c>
      <c r="AC23" s="26">
        <f t="shared" si="13"/>
        <v>54.15549597855228</v>
      </c>
      <c r="AD23" s="43">
        <v>171</v>
      </c>
      <c r="AE23" s="26">
        <f t="shared" si="14"/>
        <v>45.84450402144772</v>
      </c>
    </row>
    <row r="24" spans="1:31" s="28" customFormat="1" ht="18.75" customHeight="1">
      <c r="A24" s="33" t="s">
        <v>40</v>
      </c>
      <c r="B24" s="51">
        <v>2541</v>
      </c>
      <c r="C24" s="24">
        <f t="shared" si="0"/>
        <v>52.10547028728847</v>
      </c>
      <c r="D24" s="41">
        <v>1217</v>
      </c>
      <c r="E24" s="24">
        <f t="shared" si="1"/>
        <v>47.89452971271153</v>
      </c>
      <c r="F24" s="51">
        <v>1510</v>
      </c>
      <c r="G24" s="45">
        <f t="shared" si="2"/>
        <v>48.0794701986755</v>
      </c>
      <c r="H24" s="40">
        <f t="shared" si="3"/>
        <v>784</v>
      </c>
      <c r="I24" s="42">
        <v>270</v>
      </c>
      <c r="J24" s="43">
        <v>514</v>
      </c>
      <c r="K24" s="45">
        <f t="shared" si="4"/>
        <v>51.9205298013245</v>
      </c>
      <c r="L24" s="52">
        <v>107</v>
      </c>
      <c r="M24" s="45">
        <f t="shared" si="5"/>
        <v>43.925233644859816</v>
      </c>
      <c r="N24" s="43">
        <v>60</v>
      </c>
      <c r="O24" s="45">
        <f t="shared" si="6"/>
        <v>56.074766355140184</v>
      </c>
      <c r="P24" s="51">
        <v>697</v>
      </c>
      <c r="Q24" s="45">
        <f t="shared" si="7"/>
        <v>13.199426111908181</v>
      </c>
      <c r="R24" s="63">
        <v>605</v>
      </c>
      <c r="S24" s="45">
        <f t="shared" si="8"/>
        <v>86.80057388809182</v>
      </c>
      <c r="T24" s="46">
        <v>2503</v>
      </c>
      <c r="U24" s="43">
        <v>1195</v>
      </c>
      <c r="V24" s="45">
        <f t="shared" si="9"/>
        <v>52.2572912504994</v>
      </c>
      <c r="W24" s="45">
        <f t="shared" si="10"/>
        <v>47.7427087495006</v>
      </c>
      <c r="X24" s="51">
        <v>763</v>
      </c>
      <c r="Y24" s="26">
        <f t="shared" si="11"/>
        <v>57.40498034076016</v>
      </c>
      <c r="Z24" s="43">
        <v>325</v>
      </c>
      <c r="AA24" s="26">
        <f t="shared" si="12"/>
        <v>42.59501965923984</v>
      </c>
      <c r="AB24" s="51">
        <v>393</v>
      </c>
      <c r="AC24" s="26">
        <f t="shared" si="13"/>
        <v>57.50636132315521</v>
      </c>
      <c r="AD24" s="43">
        <v>167</v>
      </c>
      <c r="AE24" s="26">
        <f t="shared" si="14"/>
        <v>42.49363867684479</v>
      </c>
    </row>
    <row r="25" spans="1:31" s="28" customFormat="1" ht="18.75" customHeight="1">
      <c r="A25" s="33" t="s">
        <v>52</v>
      </c>
      <c r="B25" s="51">
        <v>1364</v>
      </c>
      <c r="C25" s="24">
        <f t="shared" si="0"/>
        <v>31.158357771260995</v>
      </c>
      <c r="D25" s="41">
        <v>939</v>
      </c>
      <c r="E25" s="24">
        <f t="shared" si="1"/>
        <v>68.841642228739</v>
      </c>
      <c r="F25" s="51">
        <v>1179</v>
      </c>
      <c r="G25" s="45">
        <f t="shared" si="2"/>
        <v>29.855810008481768</v>
      </c>
      <c r="H25" s="40">
        <f t="shared" si="3"/>
        <v>827</v>
      </c>
      <c r="I25" s="42">
        <v>213</v>
      </c>
      <c r="J25" s="43">
        <v>614</v>
      </c>
      <c r="K25" s="45">
        <f t="shared" si="4"/>
        <v>70.14418999151823</v>
      </c>
      <c r="L25" s="52">
        <v>146</v>
      </c>
      <c r="M25" s="45">
        <f t="shared" si="5"/>
        <v>20.54794520547945</v>
      </c>
      <c r="N25" s="43">
        <v>116</v>
      </c>
      <c r="O25" s="45">
        <f t="shared" si="6"/>
        <v>79.45205479452055</v>
      </c>
      <c r="P25" s="51">
        <v>327</v>
      </c>
      <c r="Q25" s="45">
        <f t="shared" si="7"/>
        <v>15.290519877675848</v>
      </c>
      <c r="R25" s="63">
        <v>277</v>
      </c>
      <c r="S25" s="45">
        <f t="shared" si="8"/>
        <v>84.70948012232415</v>
      </c>
      <c r="T25" s="46">
        <v>1328</v>
      </c>
      <c r="U25" s="43">
        <v>921</v>
      </c>
      <c r="V25" s="45">
        <f t="shared" si="9"/>
        <v>30.647590361445793</v>
      </c>
      <c r="W25" s="45">
        <f t="shared" si="10"/>
        <v>69.3524096385542</v>
      </c>
      <c r="X25" s="51">
        <v>306</v>
      </c>
      <c r="Y25" s="26">
        <f t="shared" si="11"/>
        <v>38.888888888888886</v>
      </c>
      <c r="Z25" s="43">
        <v>187</v>
      </c>
      <c r="AA25" s="26">
        <f t="shared" si="12"/>
        <v>61.111111111111114</v>
      </c>
      <c r="AB25" s="51">
        <v>238</v>
      </c>
      <c r="AC25" s="26">
        <f t="shared" si="13"/>
        <v>39.075630252100844</v>
      </c>
      <c r="AD25" s="43">
        <v>145</v>
      </c>
      <c r="AE25" s="26">
        <f t="shared" si="14"/>
        <v>60.924369747899156</v>
      </c>
    </row>
    <row r="26" spans="1:31" s="28" customFormat="1" ht="18.75" customHeight="1">
      <c r="A26" s="33" t="s">
        <v>53</v>
      </c>
      <c r="B26" s="51">
        <v>3047</v>
      </c>
      <c r="C26" s="24">
        <f t="shared" si="0"/>
        <v>53.03577289136856</v>
      </c>
      <c r="D26" s="41">
        <v>1431</v>
      </c>
      <c r="E26" s="24">
        <f t="shared" si="1"/>
        <v>46.96422710863144</v>
      </c>
      <c r="F26" s="51">
        <v>1478</v>
      </c>
      <c r="G26" s="45">
        <f t="shared" si="2"/>
        <v>52.63870094722598</v>
      </c>
      <c r="H26" s="40">
        <f t="shared" si="3"/>
        <v>700</v>
      </c>
      <c r="I26" s="42">
        <v>130</v>
      </c>
      <c r="J26" s="43">
        <v>570</v>
      </c>
      <c r="K26" s="45">
        <f t="shared" si="4"/>
        <v>47.36129905277402</v>
      </c>
      <c r="L26" s="52">
        <v>150</v>
      </c>
      <c r="M26" s="45">
        <f t="shared" si="5"/>
        <v>47.333333333333336</v>
      </c>
      <c r="N26" s="43">
        <v>79</v>
      </c>
      <c r="O26" s="45">
        <f t="shared" si="6"/>
        <v>52.666666666666664</v>
      </c>
      <c r="P26" s="51">
        <v>547</v>
      </c>
      <c r="Q26" s="45">
        <f t="shared" si="7"/>
        <v>36.56307129798903</v>
      </c>
      <c r="R26" s="63">
        <v>347</v>
      </c>
      <c r="S26" s="45">
        <f t="shared" si="8"/>
        <v>63.43692870201097</v>
      </c>
      <c r="T26" s="46">
        <v>3028</v>
      </c>
      <c r="U26" s="43">
        <v>1426</v>
      </c>
      <c r="V26" s="45">
        <f t="shared" si="9"/>
        <v>52.90620871862616</v>
      </c>
      <c r="W26" s="45">
        <f t="shared" si="10"/>
        <v>47.09379128137384</v>
      </c>
      <c r="X26" s="51">
        <v>1127</v>
      </c>
      <c r="Y26" s="26">
        <f t="shared" si="11"/>
        <v>57.32031943212068</v>
      </c>
      <c r="Z26" s="43">
        <v>481</v>
      </c>
      <c r="AA26" s="26">
        <f t="shared" si="12"/>
        <v>42.67968056787932</v>
      </c>
      <c r="AB26" s="51">
        <v>824</v>
      </c>
      <c r="AC26" s="26">
        <f t="shared" si="13"/>
        <v>59.46601941747573</v>
      </c>
      <c r="AD26" s="43">
        <v>334</v>
      </c>
      <c r="AE26" s="26">
        <f t="shared" si="14"/>
        <v>40.53398058252427</v>
      </c>
    </row>
    <row r="27" spans="1:31" s="28" customFormat="1" ht="18.75" customHeight="1">
      <c r="A27" s="33" t="s">
        <v>46</v>
      </c>
      <c r="B27" s="51">
        <v>879</v>
      </c>
      <c r="C27" s="24">
        <f t="shared" si="0"/>
        <v>36.405005688282145</v>
      </c>
      <c r="D27" s="41">
        <v>559</v>
      </c>
      <c r="E27" s="24">
        <f t="shared" si="1"/>
        <v>63.594994311717855</v>
      </c>
      <c r="F27" s="51">
        <v>716</v>
      </c>
      <c r="G27" s="45">
        <f t="shared" si="2"/>
        <v>32.262569832402235</v>
      </c>
      <c r="H27" s="40">
        <f t="shared" si="3"/>
        <v>485</v>
      </c>
      <c r="I27" s="42">
        <v>181</v>
      </c>
      <c r="J27" s="43">
        <v>304</v>
      </c>
      <c r="K27" s="45">
        <f t="shared" si="4"/>
        <v>67.73743016759776</v>
      </c>
      <c r="L27" s="52">
        <v>35</v>
      </c>
      <c r="M27" s="45">
        <f t="shared" si="5"/>
        <v>62.857142857142854</v>
      </c>
      <c r="N27" s="43">
        <v>13</v>
      </c>
      <c r="O27" s="45">
        <f t="shared" si="6"/>
        <v>37.142857142857146</v>
      </c>
      <c r="P27" s="51">
        <v>337</v>
      </c>
      <c r="Q27" s="45">
        <f t="shared" si="7"/>
        <v>15.133531157270028</v>
      </c>
      <c r="R27" s="63">
        <v>286</v>
      </c>
      <c r="S27" s="45">
        <f t="shared" si="8"/>
        <v>84.86646884272997</v>
      </c>
      <c r="T27" s="46">
        <v>879</v>
      </c>
      <c r="U27" s="43">
        <v>559</v>
      </c>
      <c r="V27" s="45">
        <f t="shared" si="9"/>
        <v>36.405005688282145</v>
      </c>
      <c r="W27" s="45">
        <f t="shared" si="10"/>
        <v>63.594994311717855</v>
      </c>
      <c r="X27" s="51">
        <v>246</v>
      </c>
      <c r="Y27" s="26">
        <f t="shared" si="11"/>
        <v>43.08943089430895</v>
      </c>
      <c r="Z27" s="43">
        <v>140</v>
      </c>
      <c r="AA27" s="26">
        <f t="shared" si="12"/>
        <v>56.91056910569105</v>
      </c>
      <c r="AB27" s="51">
        <v>180</v>
      </c>
      <c r="AC27" s="26">
        <f t="shared" si="13"/>
        <v>42.22222222222223</v>
      </c>
      <c r="AD27" s="43">
        <v>104</v>
      </c>
      <c r="AE27" s="26">
        <f t="shared" si="14"/>
        <v>57.77777777777777</v>
      </c>
    </row>
    <row r="28" spans="1:31" s="28" customFormat="1" ht="18.75" customHeight="1">
      <c r="A28" s="35" t="s">
        <v>54</v>
      </c>
      <c r="B28" s="51">
        <v>2280</v>
      </c>
      <c r="C28" s="24">
        <f t="shared" si="0"/>
        <v>52.631578947368425</v>
      </c>
      <c r="D28" s="41">
        <v>1080</v>
      </c>
      <c r="E28" s="24">
        <f t="shared" si="1"/>
        <v>47.368421052631575</v>
      </c>
      <c r="F28" s="51">
        <v>1644</v>
      </c>
      <c r="G28" s="45">
        <f t="shared" si="2"/>
        <v>56.20437956204379</v>
      </c>
      <c r="H28" s="40">
        <f t="shared" si="3"/>
        <v>720</v>
      </c>
      <c r="I28" s="42">
        <v>292</v>
      </c>
      <c r="J28" s="43">
        <v>428</v>
      </c>
      <c r="K28" s="45">
        <f t="shared" si="4"/>
        <v>43.79562043795621</v>
      </c>
      <c r="L28" s="52">
        <v>195</v>
      </c>
      <c r="M28" s="45">
        <f t="shared" si="5"/>
        <v>31.282051282051285</v>
      </c>
      <c r="N28" s="43">
        <v>134</v>
      </c>
      <c r="O28" s="45">
        <f t="shared" si="6"/>
        <v>68.71794871794872</v>
      </c>
      <c r="P28" s="51">
        <v>361</v>
      </c>
      <c r="Q28" s="45">
        <f t="shared" si="7"/>
        <v>30.470914127423825</v>
      </c>
      <c r="R28" s="63">
        <v>251</v>
      </c>
      <c r="S28" s="45">
        <f t="shared" si="8"/>
        <v>69.52908587257618</v>
      </c>
      <c r="T28" s="46">
        <v>2261</v>
      </c>
      <c r="U28" s="43">
        <v>1066</v>
      </c>
      <c r="V28" s="45">
        <f t="shared" si="9"/>
        <v>52.852720035382575</v>
      </c>
      <c r="W28" s="45">
        <f t="shared" si="10"/>
        <v>47.147279964617425</v>
      </c>
      <c r="X28" s="51">
        <v>793</v>
      </c>
      <c r="Y28" s="26">
        <f t="shared" si="11"/>
        <v>56.242118537200504</v>
      </c>
      <c r="Z28" s="43">
        <v>347</v>
      </c>
      <c r="AA28" s="26">
        <f t="shared" si="12"/>
        <v>43.757881462799496</v>
      </c>
      <c r="AB28" s="51">
        <v>523</v>
      </c>
      <c r="AC28" s="26">
        <f t="shared" si="13"/>
        <v>56.022944550669216</v>
      </c>
      <c r="AD28" s="43">
        <v>230</v>
      </c>
      <c r="AE28" s="26">
        <f t="shared" si="14"/>
        <v>43.977055449330784</v>
      </c>
    </row>
    <row r="29" spans="1:30" ht="14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/>
      <c r="AB29" s="32"/>
      <c r="AC29" s="32"/>
      <c r="AD29" s="32"/>
    </row>
    <row r="30" spans="27:30" ht="14.25">
      <c r="AA30" s="32"/>
      <c r="AB30" s="32"/>
      <c r="AC30" s="32"/>
      <c r="AD30" s="32"/>
    </row>
    <row r="31" spans="2:30" ht="25.5">
      <c r="B31" s="47" t="s">
        <v>33</v>
      </c>
      <c r="AA31" s="32"/>
      <c r="AB31" s="32"/>
      <c r="AC31" s="32"/>
      <c r="AD31" s="32"/>
    </row>
    <row r="32" spans="2:30" ht="22.5">
      <c r="B32" s="86" t="s">
        <v>34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AA32" s="32"/>
      <c r="AB32" s="32"/>
      <c r="AC32" s="32"/>
      <c r="AD32" s="32"/>
    </row>
    <row r="33" spans="27:30" ht="14.25">
      <c r="AA33" s="32"/>
      <c r="AB33" s="32"/>
      <c r="AC33" s="32"/>
      <c r="AD33" s="32"/>
    </row>
    <row r="34" spans="27:30" ht="14.25">
      <c r="AA34" s="32"/>
      <c r="AB34" s="32"/>
      <c r="AC34" s="32"/>
      <c r="AD34" s="32"/>
    </row>
    <row r="35" spans="27:30" ht="14.25">
      <c r="AA35" s="32"/>
      <c r="AB35" s="32"/>
      <c r="AC35" s="32"/>
      <c r="AD35" s="32"/>
    </row>
    <row r="36" spans="27:30" ht="14.25">
      <c r="AA36" s="32"/>
      <c r="AB36" s="32"/>
      <c r="AC36" s="32"/>
      <c r="AD36" s="32"/>
    </row>
    <row r="37" spans="27:30" ht="14.25">
      <c r="AA37" s="32"/>
      <c r="AB37" s="32"/>
      <c r="AC37" s="32"/>
      <c r="AD37" s="32"/>
    </row>
    <row r="38" spans="27:30" ht="14.25">
      <c r="AA38" s="32"/>
      <c r="AB38" s="32"/>
      <c r="AC38" s="32"/>
      <c r="AD38" s="32"/>
    </row>
    <row r="39" spans="27:30" ht="14.25">
      <c r="AA39" s="32"/>
      <c r="AB39" s="32"/>
      <c r="AC39" s="32"/>
      <c r="AD39" s="32"/>
    </row>
    <row r="40" spans="27:30" ht="14.25">
      <c r="AA40" s="32"/>
      <c r="AB40" s="32"/>
      <c r="AC40" s="32"/>
      <c r="AD40" s="32"/>
    </row>
    <row r="41" spans="27:30" ht="14.25">
      <c r="AA41" s="32"/>
      <c r="AB41" s="32"/>
      <c r="AC41" s="32"/>
      <c r="AD41" s="32"/>
    </row>
    <row r="42" spans="27:30" ht="14.25">
      <c r="AA42" s="32"/>
      <c r="AB42" s="32"/>
      <c r="AC42" s="32"/>
      <c r="AD42" s="32"/>
    </row>
    <row r="43" spans="27:30" ht="14.25">
      <c r="AA43" s="32"/>
      <c r="AB43" s="32"/>
      <c r="AC43" s="32"/>
      <c r="AD43" s="32"/>
    </row>
    <row r="44" spans="27:30" ht="14.25">
      <c r="AA44" s="32"/>
      <c r="AB44" s="32"/>
      <c r="AC44" s="32"/>
      <c r="AD44" s="32"/>
    </row>
    <row r="45" spans="27:30" ht="14.25">
      <c r="AA45" s="32"/>
      <c r="AB45" s="32"/>
      <c r="AC45" s="32"/>
      <c r="AD45" s="32"/>
    </row>
    <row r="46" spans="27:30" ht="14.25">
      <c r="AA46" s="32"/>
      <c r="AB46" s="32"/>
      <c r="AC46" s="32"/>
      <c r="AD46" s="32"/>
    </row>
    <row r="47" spans="27:30" ht="14.25">
      <c r="AA47" s="32"/>
      <c r="AB47" s="32"/>
      <c r="AC47" s="32"/>
      <c r="AD47" s="32"/>
    </row>
    <row r="48" spans="27:30" ht="14.25">
      <c r="AA48" s="32"/>
      <c r="AB48" s="32"/>
      <c r="AC48" s="32"/>
      <c r="AD48" s="32"/>
    </row>
    <row r="49" spans="27:30" ht="14.25">
      <c r="AA49" s="32"/>
      <c r="AB49" s="32"/>
      <c r="AC49" s="32"/>
      <c r="AD49" s="32"/>
    </row>
    <row r="50" spans="27:30" ht="14.25">
      <c r="AA50" s="32"/>
      <c r="AB50" s="32"/>
      <c r="AC50" s="32"/>
      <c r="AD50" s="32"/>
    </row>
    <row r="51" spans="27:30" ht="14.25">
      <c r="AA51" s="32"/>
      <c r="AB51" s="32"/>
      <c r="AC51" s="32"/>
      <c r="AD51" s="32"/>
    </row>
    <row r="52" spans="27:30" ht="14.25">
      <c r="AA52" s="32"/>
      <c r="AB52" s="32"/>
      <c r="AC52" s="32"/>
      <c r="AD52" s="32"/>
    </row>
    <row r="53" spans="27:30" ht="14.25">
      <c r="AA53" s="32"/>
      <c r="AB53" s="32"/>
      <c r="AC53" s="32"/>
      <c r="AD53" s="32"/>
    </row>
    <row r="54" spans="27:30" ht="14.25">
      <c r="AA54" s="32"/>
      <c r="AB54" s="32"/>
      <c r="AC54" s="32"/>
      <c r="AD54" s="32"/>
    </row>
    <row r="55" spans="27:30" ht="14.25">
      <c r="AA55" s="32"/>
      <c r="AB55" s="32"/>
      <c r="AC55" s="32"/>
      <c r="AD55" s="32"/>
    </row>
    <row r="56" spans="27:30" ht="14.25">
      <c r="AA56" s="32"/>
      <c r="AB56" s="32"/>
      <c r="AC56" s="32"/>
      <c r="AD56" s="32"/>
    </row>
    <row r="57" spans="27:30" ht="14.25">
      <c r="AA57" s="32"/>
      <c r="AB57" s="32"/>
      <c r="AC57" s="32"/>
      <c r="AD57" s="32"/>
    </row>
    <row r="58" spans="27:30" ht="14.25">
      <c r="AA58" s="32"/>
      <c r="AB58" s="32"/>
      <c r="AC58" s="32"/>
      <c r="AD58" s="32"/>
    </row>
    <row r="59" spans="27:30" ht="14.25">
      <c r="AA59" s="32"/>
      <c r="AB59" s="32"/>
      <c r="AC59" s="32"/>
      <c r="AD59" s="32"/>
    </row>
    <row r="60" spans="27:30" ht="14.25">
      <c r="AA60" s="32"/>
      <c r="AB60" s="32"/>
      <c r="AC60" s="32"/>
      <c r="AD60" s="32"/>
    </row>
    <row r="61" spans="27:30" ht="14.25">
      <c r="AA61" s="32"/>
      <c r="AB61" s="32"/>
      <c r="AC61" s="32"/>
      <c r="AD61" s="32"/>
    </row>
    <row r="62" spans="27:30" ht="14.25">
      <c r="AA62" s="32"/>
      <c r="AB62" s="32"/>
      <c r="AC62" s="32"/>
      <c r="AD62" s="32"/>
    </row>
    <row r="63" spans="27:30" ht="14.25">
      <c r="AA63" s="32"/>
      <c r="AB63" s="32"/>
      <c r="AC63" s="32"/>
      <c r="AD63" s="32"/>
    </row>
    <row r="64" spans="27:30" ht="14.25">
      <c r="AA64" s="32"/>
      <c r="AB64" s="32"/>
      <c r="AC64" s="32"/>
      <c r="AD64" s="32"/>
    </row>
    <row r="65" spans="27:30" ht="14.25">
      <c r="AA65" s="32"/>
      <c r="AB65" s="32"/>
      <c r="AC65" s="32"/>
      <c r="AD65" s="32"/>
    </row>
    <row r="66" spans="27:30" ht="14.25">
      <c r="AA66" s="32"/>
      <c r="AB66" s="32"/>
      <c r="AC66" s="32"/>
      <c r="AD66" s="32"/>
    </row>
    <row r="67" spans="27:30" ht="14.25">
      <c r="AA67" s="32"/>
      <c r="AB67" s="32"/>
      <c r="AC67" s="32"/>
      <c r="AD67" s="32"/>
    </row>
    <row r="68" spans="27:30" ht="14.25">
      <c r="AA68" s="32"/>
      <c r="AB68" s="32"/>
      <c r="AC68" s="32"/>
      <c r="AD68" s="32"/>
    </row>
    <row r="69" spans="27:30" ht="14.25">
      <c r="AA69" s="32"/>
      <c r="AB69" s="32"/>
      <c r="AC69" s="32"/>
      <c r="AD69" s="32"/>
    </row>
    <row r="70" spans="27:30" ht="14.25">
      <c r="AA70" s="32"/>
      <c r="AB70" s="32"/>
      <c r="AC70" s="32"/>
      <c r="AD70" s="32"/>
    </row>
    <row r="71" spans="27:30" ht="14.25">
      <c r="AA71" s="32"/>
      <c r="AB71" s="32"/>
      <c r="AC71" s="32"/>
      <c r="AD71" s="32"/>
    </row>
    <row r="72" spans="27:30" ht="14.25">
      <c r="AA72" s="32"/>
      <c r="AB72" s="32"/>
      <c r="AC72" s="32"/>
      <c r="AD72" s="32"/>
    </row>
    <row r="73" spans="27:30" ht="14.25">
      <c r="AA73" s="32"/>
      <c r="AB73" s="32"/>
      <c r="AC73" s="32"/>
      <c r="AD73" s="32"/>
    </row>
    <row r="74" spans="27:30" ht="14.25">
      <c r="AA74" s="32"/>
      <c r="AB74" s="32"/>
      <c r="AC74" s="32"/>
      <c r="AD74" s="32"/>
    </row>
    <row r="75" spans="27:30" ht="14.25">
      <c r="AA75" s="32"/>
      <c r="AB75" s="32"/>
      <c r="AC75" s="32"/>
      <c r="AD75" s="32"/>
    </row>
    <row r="76" spans="27:30" ht="14.25">
      <c r="AA76" s="32"/>
      <c r="AB76" s="32"/>
      <c r="AC76" s="32"/>
      <c r="AD76" s="32"/>
    </row>
    <row r="77" spans="27:30" ht="14.25">
      <c r="AA77" s="32"/>
      <c r="AB77" s="32"/>
      <c r="AC77" s="32"/>
      <c r="AD77" s="32"/>
    </row>
    <row r="78" spans="27:30" ht="14.25">
      <c r="AA78" s="32"/>
      <c r="AB78" s="32"/>
      <c r="AC78" s="32"/>
      <c r="AD78" s="32"/>
    </row>
    <row r="79" spans="27:30" ht="14.25">
      <c r="AA79" s="32"/>
      <c r="AB79" s="32"/>
      <c r="AC79" s="32"/>
      <c r="AD79" s="32"/>
    </row>
    <row r="80" spans="27:30" ht="14.25">
      <c r="AA80" s="32"/>
      <c r="AB80" s="32"/>
      <c r="AC80" s="32"/>
      <c r="AD80" s="32"/>
    </row>
    <row r="81" spans="27:30" ht="14.25">
      <c r="AA81" s="32"/>
      <c r="AB81" s="32"/>
      <c r="AC81" s="32"/>
      <c r="AD81" s="32"/>
    </row>
  </sheetData>
  <sheetProtection/>
  <mergeCells count="12">
    <mergeCell ref="B32:Q32"/>
    <mergeCell ref="B1:V1"/>
    <mergeCell ref="B2:V2"/>
    <mergeCell ref="B3:V3"/>
    <mergeCell ref="T5:W5"/>
    <mergeCell ref="P5:S5"/>
    <mergeCell ref="AB5:AE5"/>
    <mergeCell ref="A5:A6"/>
    <mergeCell ref="B5:E5"/>
    <mergeCell ref="F5:K5"/>
    <mergeCell ref="L5:O5"/>
    <mergeCell ref="X5:AA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68" r:id="rId1"/>
  <colBreaks count="2" manualBreakCount="2">
    <brk id="11" max="33" man="1"/>
    <brk id="2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statist</cp:lastModifiedBy>
  <cp:lastPrinted>2018-11-09T09:37:58Z</cp:lastPrinted>
  <dcterms:created xsi:type="dcterms:W3CDTF">2017-12-13T08:08:22Z</dcterms:created>
  <dcterms:modified xsi:type="dcterms:W3CDTF">2018-11-13T08:01:57Z</dcterms:modified>
  <cp:category/>
  <cp:version/>
  <cp:contentType/>
  <cp:contentStatus/>
</cp:coreProperties>
</file>