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0400" windowHeight="7368" tabRatio="573" activeTab="6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'!$B$1:$F$28</definedName>
    <definedName name="_xlnm.Print_Area" localSheetId="1">'1 '!$A$1:$C$9</definedName>
    <definedName name="_xlnm.Print_Area" localSheetId="2">'2 '!$A$1:$I$33</definedName>
    <definedName name="_xlnm.Print_Area" localSheetId="4">'4 '!$A$1:$E$25</definedName>
    <definedName name="_xlnm.Print_Area" localSheetId="5">'5'!$A$1:$E$15</definedName>
    <definedName name="_xlnm.Print_Area" localSheetId="6">'6'!$A$1:$E$42</definedName>
    <definedName name="_xlnm.Print_Area" localSheetId="7">'7'!$A$2:$BP$30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7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<sst xmlns="http://schemas.openxmlformats.org/spreadsheetml/2006/main" count="303" uniqueCount="205">
  <si>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</si>
  <si>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</si>
  <si>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</si>
  <si>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</si>
  <si>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</si>
  <si>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</si>
  <si>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</si>
  <si>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</si>
  <si>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</si>
  <si>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</si>
  <si>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</si>
  <si>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</si>
  <si>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</si>
  <si>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</si>
  <si>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</si>
  <si>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</si>
  <si>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</si>
  <si>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</si>
  <si>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</si>
  <si>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</si>
  <si>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</si>
  <si>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</si>
  <si>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</si>
  <si>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</si>
  <si>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</si>
  <si>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</si>
  <si>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</si>
  <si>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</si>
  <si>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</si>
  <si>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</si>
  <si>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</si>
  <si>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</si>
  <si>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</si>
  <si>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</si>
  <si>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</si>
  <si>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</si>
  <si>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</si>
  <si>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</si>
  <si>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</si>
  <si>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</si>
  <si>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</si>
  <si>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</si>
  <si>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</si>
  <si>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</si>
  <si>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</si>
  <si>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</si>
  <si>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</si>
  <si>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</si>
  <si>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</si>
  <si>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</si>
  <si>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</si>
  <si>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</si>
  <si>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</si>
  <si>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</si>
  <si>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</si>
  <si>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</si>
  <si>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</si>
  <si>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</si>
  <si>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</si>
  <si>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</si>
  <si>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</si>
  <si>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</si>
  <si>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</si>
  <si>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</si>
  <si>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</si>
  <si>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</si>
  <si>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</si>
  <si>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</si>
  <si>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</si>
  <si>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</si>
  <si>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</si>
  <si>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</si>
  <si>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</si>
  <si>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</si>
  <si>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</si>
  <si>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</si>
  <si>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</si>
  <si>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</si>
  <si>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</si>
  <si>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</si>
  <si>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</si>
  <si>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</si>
  <si>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</si>
  <si>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</si>
  <si>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</si>
  <si>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</si>
  <si>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</si>
  <si>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</si>
  <si>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</si>
  <si>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</si>
  <si>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</si>
  <si>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</si>
  <si>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</si>
  <si>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</si>
  <si>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</si>
  <si>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</si>
  <si>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</si>
  <si>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</si>
  <si>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</si>
  <si>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</si>
  <si>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 xml:space="preserve">     у т.ч. зареєстровано з початку року</t>
  </si>
  <si>
    <t xml:space="preserve">   Питома вага працевлаштованих до набуття статусу                                    безробітного, %</t>
  </si>
  <si>
    <t xml:space="preserve"> Рівень працевлаштування безробітних,%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</si>
  <si>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</si>
  <si>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</si>
  <si>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>Всього отримали ваучер на навчання,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</si>
  <si>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</si>
  <si>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</si>
  <si>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</si>
  <si>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</si>
  <si>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</si>
  <si>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</si>
  <si>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</si>
  <si>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</si>
  <si>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</si>
  <si>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</si>
  <si>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</si>
  <si>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</si>
  <si>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</si>
  <si>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Робоча сила віком 15-70 років за І квартал 2018 -2019 рр.  </t>
  </si>
  <si>
    <t xml:space="preserve"> 2019 р.</t>
  </si>
  <si>
    <t>у січні-червні 2018-2019 рр.</t>
  </si>
  <si>
    <t>на 01.07.2018</t>
  </si>
  <si>
    <t>на 01.07.2019</t>
  </si>
  <si>
    <t>Середній розмір допомоги по безробіттю, у червні, грн.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</si>
  <si>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</si>
  <si>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</si>
  <si>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</si>
  <si>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січень-червень
2018 р.</t>
  </si>
  <si>
    <t>січень-червень
2019 р.</t>
  </si>
  <si>
    <t xml:space="preserve"> +(-)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</si>
  <si>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</si>
  <si>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</si>
  <si>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</si>
  <si>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</si>
  <si>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</si>
  <si>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</si>
  <si>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</si>
  <si>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</si>
  <si>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</si>
  <si>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</si>
  <si>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</si>
  <si>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</si>
  <si>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</si>
  <si>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</si>
  <si>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</si>
  <si>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</si>
  <si>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</si>
  <si>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</si>
  <si>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</si>
  <si>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</si>
  <si>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</si>
  <si>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Інформація щодо запланованого масового вивільнення працівників  
по Запорізькій області  за січень-червень  2018-2019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</si>
  <si>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січень-червень 2018-2019 рр.</t>
  </si>
  <si>
    <t>Надання послуг службою зайнятості Запорізької області</t>
  </si>
  <si>
    <t xml:space="preserve"> у січні-червні 2018 - 2019 рр.</t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</si>
  <si>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</si>
  <si>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</si>
  <si>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t>з них, особи</t>
  </si>
  <si>
    <t>Чисельність осіб, які брали участь у громадських  та інших роботах тимчасового характеру</t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</si>
  <si>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</si>
  <si>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>Середній розмір допомоги по безробіттю у червні,</t>
    </r>
    <r>
      <rPr>
        <i/>
        <sz val="11"/>
        <rFont val="Times New Roman"/>
        <family val="1"/>
      </rPr>
      <t xml:space="preserve"> грн.</t>
    </r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</si>
  <si>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</si>
  <si>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t>Усього</t>
  </si>
  <si>
    <t>(за даними Головного управління статистики у Запорізькій області)</t>
  </si>
  <si>
    <r>
      <t xml:space="preserve">15 років і старше - </t>
    </r>
    <r>
      <rPr>
        <b/>
        <sz val="14"/>
        <color indexed="8"/>
        <rFont val="Times New Roman"/>
        <family val="1"/>
      </rPr>
      <t>732,0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</si>
  <si>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727,6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</si>
  <si>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696,0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</si>
  <si>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50,3%</t>
    </r>
  </si>
  <si>
    <r>
      <t xml:space="preserve">15-70 років - </t>
    </r>
    <r>
      <rPr>
        <b/>
        <sz val="14"/>
        <color indexed="8"/>
        <rFont val="Times New Roman"/>
        <family val="1"/>
      </rPr>
      <t>57,0%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</si>
  <si>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67,4%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</si>
  <si>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83,0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</si>
  <si>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83,0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</si>
  <si>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83,0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</si>
  <si>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10,2%</t>
    </r>
  </si>
  <si>
    <r>
      <t xml:space="preserve">15-70 років - </t>
    </r>
    <r>
      <rPr>
        <b/>
        <sz val="14"/>
        <color indexed="8"/>
        <rFont val="Times New Roman"/>
        <family val="1"/>
      </rPr>
      <t>10,2%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</si>
  <si>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10,7%</t>
    </r>
  </si>
  <si>
    <t>Показники робочої сили Запорізької області у І кварталі 2019 року</t>
  </si>
  <si>
    <t>Робоча сила у віці 15-70 років у середньому 
за І квартал 2018 -2019 рр.                                                                                                                                                   по Запорізькій області</t>
  </si>
  <si>
    <t>Показники діяльності служби зайнятості Запорізької області</t>
  </si>
  <si>
    <t>Мали статус безробітного, осіб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</si>
  <si>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</si>
  <si>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</si>
  <si>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</si>
  <si>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</si>
  <si>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</si>
  <si>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</si>
  <si>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</si>
  <si>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</si>
  <si>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   Безробітних, осіб</t>
  </si>
  <si>
    <t>Кількість осіб, охоплених профорієнтаційними послугами,          осіб</t>
  </si>
  <si>
    <t>Отримували допомогу по безробіттю, осіб</t>
  </si>
  <si>
    <t>Кількість довготривалих безробітних, осіб</t>
  </si>
  <si>
    <t xml:space="preserve"> + (-)                       осіб</t>
  </si>
  <si>
    <t xml:space="preserve">    - 1,1 в.п.</t>
  </si>
  <si>
    <t xml:space="preserve">    + 3,2 в.п.</t>
  </si>
  <si>
    <t xml:space="preserve">     - 0,4 в.п.</t>
  </si>
  <si>
    <t xml:space="preserve">   + 2,0 в.п.</t>
  </si>
  <si>
    <t xml:space="preserve"> + (-)                            осіб</t>
  </si>
  <si>
    <t xml:space="preserve">   + 0,2 в.п.</t>
  </si>
  <si>
    <t xml:space="preserve">   - 0,6 в.п.</t>
  </si>
  <si>
    <t xml:space="preserve"> - 4,4 в.п.</t>
  </si>
  <si>
    <t xml:space="preserve"> + 685 грн.</t>
  </si>
  <si>
    <t xml:space="preserve"> - 2 особи</t>
  </si>
  <si>
    <t xml:space="preserve">  + 530 грн.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</si>
</sst>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u val="single"/>
      <sz val="1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imes New Roman Cyr"/>
      <family val="0"/>
    </font>
    <font>
      <sz val="14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 Cyr"/>
      <family val="0"/>
    </font>
    <font>
      <sz val="14"/>
      <color theme="0"/>
      <name val="Times New Roman Cyr"/>
      <family val="0"/>
    </font>
    <font>
      <b/>
      <sz val="18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88" fillId="42" borderId="0" applyNumberFormat="0" applyBorder="0" applyAlignment="0" applyProtection="0"/>
    <xf numFmtId="0" fontId="59" fillId="35" borderId="0" applyNumberFormat="0" applyBorder="0" applyAlignment="0" applyProtection="0"/>
    <xf numFmtId="0" fontId="88" fillId="43" borderId="0" applyNumberFormat="0" applyBorder="0" applyAlignment="0" applyProtection="0"/>
    <xf numFmtId="0" fontId="59" fillId="23" borderId="0" applyNumberFormat="0" applyBorder="0" applyAlignment="0" applyProtection="0"/>
    <xf numFmtId="0" fontId="88" fillId="44" borderId="0" applyNumberFormat="0" applyBorder="0" applyAlignment="0" applyProtection="0"/>
    <xf numFmtId="0" fontId="59" fillId="25" borderId="0" applyNumberFormat="0" applyBorder="0" applyAlignment="0" applyProtection="0"/>
    <xf numFmtId="0" fontId="88" fillId="45" borderId="0" applyNumberFormat="0" applyBorder="0" applyAlignment="0" applyProtection="0"/>
    <xf numFmtId="0" fontId="59" fillId="37" borderId="0" applyNumberFormat="0" applyBorder="0" applyAlignment="0" applyProtection="0"/>
    <xf numFmtId="0" fontId="88" fillId="46" borderId="0" applyNumberFormat="0" applyBorder="0" applyAlignment="0" applyProtection="0"/>
    <xf numFmtId="0" fontId="59" fillId="39" borderId="0" applyNumberFormat="0" applyBorder="0" applyAlignment="0" applyProtection="0"/>
    <xf numFmtId="0" fontId="88" fillId="47" borderId="0" applyNumberFormat="0" applyBorder="0" applyAlignment="0" applyProtection="0"/>
    <xf numFmtId="0" fontId="59" fillId="41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6" borderId="1" applyNumberFormat="0" applyAlignment="0" applyProtection="0"/>
    <xf numFmtId="0" fontId="61" fillId="57" borderId="1" applyNumberFormat="0" applyAlignment="0" applyProtection="0"/>
    <xf numFmtId="0" fontId="62" fillId="58" borderId="2" applyNumberFormat="0" applyAlignment="0" applyProtection="0"/>
    <xf numFmtId="0" fontId="62" fillId="59" borderId="2" applyNumberFormat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12" borderId="1" applyNumberFormat="0" applyAlignment="0" applyProtection="0"/>
    <xf numFmtId="0" fontId="68" fillId="13" borderId="1" applyNumberFormat="0" applyAlignment="0" applyProtection="0"/>
    <xf numFmtId="0" fontId="69" fillId="0" borderId="6" applyNumberFormat="0" applyFill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71" fillId="56" borderId="8" applyNumberFormat="0" applyAlignment="0" applyProtection="0"/>
    <xf numFmtId="0" fontId="71" fillId="57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88" fillId="64" borderId="0" applyNumberFormat="0" applyBorder="0" applyAlignment="0" applyProtection="0"/>
    <xf numFmtId="0" fontId="59" fillId="49" borderId="0" applyNumberFormat="0" applyBorder="0" applyAlignment="0" applyProtection="0"/>
    <xf numFmtId="0" fontId="88" fillId="65" borderId="0" applyNumberFormat="0" applyBorder="0" applyAlignment="0" applyProtection="0"/>
    <xf numFmtId="0" fontId="59" fillId="51" borderId="0" applyNumberFormat="0" applyBorder="0" applyAlignment="0" applyProtection="0"/>
    <xf numFmtId="0" fontId="88" fillId="66" borderId="0" applyNumberFormat="0" applyBorder="0" applyAlignment="0" applyProtection="0"/>
    <xf numFmtId="0" fontId="59" fillId="53" borderId="0" applyNumberFormat="0" applyBorder="0" applyAlignment="0" applyProtection="0"/>
    <xf numFmtId="0" fontId="88" fillId="67" borderId="0" applyNumberFormat="0" applyBorder="0" applyAlignment="0" applyProtection="0"/>
    <xf numFmtId="0" fontId="59" fillId="37" borderId="0" applyNumberFormat="0" applyBorder="0" applyAlignment="0" applyProtection="0"/>
    <xf numFmtId="0" fontId="88" fillId="68" borderId="0" applyNumberFormat="0" applyBorder="0" applyAlignment="0" applyProtection="0"/>
    <xf numFmtId="0" fontId="59" fillId="39" borderId="0" applyNumberFormat="0" applyBorder="0" applyAlignment="0" applyProtection="0"/>
    <xf numFmtId="0" fontId="88" fillId="69" borderId="0" applyNumberFormat="0" applyBorder="0" applyAlignment="0" applyProtection="0"/>
    <xf numFmtId="0" fontId="59" fillId="55" borderId="0" applyNumberFormat="0" applyBorder="0" applyAlignment="0" applyProtection="0"/>
    <xf numFmtId="0" fontId="89" fillId="70" borderId="10" applyNumberFormat="0" applyAlignment="0" applyProtection="0"/>
    <xf numFmtId="0" fontId="68" fillId="13" borderId="1" applyNumberFormat="0" applyAlignment="0" applyProtection="0"/>
    <xf numFmtId="0" fontId="68" fillId="13" borderId="1" applyNumberFormat="0" applyAlignment="0" applyProtection="0"/>
    <xf numFmtId="9" fontId="0" fillId="0" borderId="0" applyFont="0" applyFill="0" applyBorder="0" applyAlignment="0" applyProtection="0"/>
    <xf numFmtId="0" fontId="71" fillId="56" borderId="8" applyNumberFormat="0" applyAlignment="0" applyProtection="0"/>
    <xf numFmtId="0" fontId="71" fillId="57" borderId="8" applyNumberFormat="0" applyAlignment="0" applyProtection="0"/>
    <xf numFmtId="0" fontId="61" fillId="56" borderId="1" applyNumberFormat="0" applyAlignment="0" applyProtection="0"/>
    <xf numFmtId="0" fontId="61" fillId="5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71" borderId="0" applyNumberFormat="0" applyBorder="0" applyAlignment="0" applyProtection="0"/>
    <xf numFmtId="0" fontId="64" fillId="7" borderId="0" applyNumberFormat="0" applyBorder="0" applyAlignment="0" applyProtection="0"/>
    <xf numFmtId="0" fontId="91" fillId="0" borderId="11" applyNumberFormat="0" applyFill="0" applyAlignment="0" applyProtection="0"/>
    <xf numFmtId="0" fontId="92" fillId="0" borderId="12" applyNumberFormat="0" applyFill="0" applyAlignment="0" applyProtection="0"/>
    <xf numFmtId="0" fontId="93" fillId="0" borderId="13" applyNumberFormat="0" applyFill="0" applyAlignment="0" applyProtection="0"/>
    <xf numFmtId="0" fontId="93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4" fillId="0" borderId="14" applyNumberFormat="0" applyFill="0" applyAlignment="0" applyProtection="0"/>
    <xf numFmtId="0" fontId="73" fillId="0" borderId="9" applyNumberFormat="0" applyFill="0" applyAlignment="0" applyProtection="0"/>
    <xf numFmtId="0" fontId="95" fillId="72" borderId="15" applyNumberFormat="0" applyAlignment="0" applyProtection="0"/>
    <xf numFmtId="0" fontId="62" fillId="59" borderId="2" applyNumberFormat="0" applyAlignment="0" applyProtection="0"/>
    <xf numFmtId="0" fontId="62" fillId="59" borderId="2" applyNumberFormat="0" applyAlignment="0" applyProtection="0"/>
    <xf numFmtId="0" fontId="96" fillId="0" borderId="0" applyNumberFormat="0" applyFill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97" fillId="73" borderId="10" applyNumberFormat="0" applyAlignment="0" applyProtection="0"/>
    <xf numFmtId="0" fontId="61" fillId="57" borderId="1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9" fillId="0" borderId="16" applyNumberFormat="0" applyFill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100" fillId="74" borderId="0" applyNumberFormat="0" applyBorder="0" applyAlignment="0" applyProtection="0"/>
    <xf numFmtId="0" fontId="6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01" fillId="73" borderId="18" applyNumberFormat="0" applyAlignment="0" applyProtection="0"/>
    <xf numFmtId="0" fontId="71" fillId="57" borderId="8" applyNumberFormat="0" applyAlignment="0" applyProtection="0"/>
    <xf numFmtId="0" fontId="102" fillId="76" borderId="0" applyNumberFormat="0" applyBorder="0" applyAlignment="0" applyProtection="0"/>
    <xf numFmtId="0" fontId="70" fillId="61" borderId="0" applyNumberFormat="0" applyBorder="0" applyAlignment="0" applyProtection="0"/>
    <xf numFmtId="0" fontId="43" fillId="0" borderId="0">
      <alignment/>
      <protection/>
    </xf>
    <xf numFmtId="0" fontId="17" fillId="0" borderId="0">
      <alignment/>
      <protection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1" fontId="3" fillId="0" borderId="0" xfId="284" applyNumberFormat="1" applyFont="1" applyFill="1" applyAlignment="1" applyProtection="1">
      <alignment/>
      <protection locked="0"/>
    </xf>
    <xf numFmtId="1" fontId="10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0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4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64" fontId="15" fillId="0" borderId="20" xfId="284" applyNumberFormat="1" applyFont="1" applyFill="1" applyBorder="1" applyAlignment="1" applyProtection="1">
      <alignment horizontal="center" vertical="center"/>
      <protection locked="0"/>
    </xf>
    <xf numFmtId="165" fontId="15" fillId="0" borderId="20" xfId="284" applyNumberFormat="1" applyFont="1" applyFill="1" applyBorder="1" applyAlignment="1" applyProtection="1">
      <alignment horizontal="center" vertic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 wrapText="1"/>
      <protection locked="0"/>
    </xf>
    <xf numFmtId="165" fontId="15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1" fillId="0" borderId="20" xfId="284" applyNumberFormat="1" applyFont="1" applyFill="1" applyBorder="1" applyProtection="1">
      <alignment/>
      <protection locked="0"/>
    </xf>
    <xf numFmtId="1" fontId="11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1" fillId="0" borderId="0" xfId="284" applyNumberFormat="1" applyFont="1" applyFill="1" applyBorder="1" applyAlignment="1" applyProtection="1">
      <alignment horizontal="center" vertical="center"/>
      <protection locked="0"/>
    </xf>
    <xf numFmtId="1" fontId="11" fillId="0" borderId="20" xfId="284" applyNumberFormat="1" applyFont="1" applyFill="1" applyBorder="1" applyAlignment="1" applyProtection="1">
      <alignment horizontal="left"/>
      <protection locked="0"/>
    </xf>
    <xf numFmtId="1" fontId="18" fillId="0" borderId="0" xfId="284" applyNumberFormat="1" applyFont="1" applyFill="1" applyBorder="1" applyProtection="1">
      <alignment/>
      <protection locked="0"/>
    </xf>
    <xf numFmtId="165" fontId="18" fillId="0" borderId="0" xfId="284" applyNumberFormat="1" applyFont="1" applyFill="1" applyBorder="1" applyProtection="1">
      <alignment/>
      <protection locked="0"/>
    </xf>
    <xf numFmtId="0" fontId="21" fillId="0" borderId="0" xfId="291" applyFont="1" applyFill="1">
      <alignment/>
      <protection/>
    </xf>
    <xf numFmtId="0" fontId="23" fillId="0" borderId="0" xfId="291" applyFont="1" applyFill="1" applyBorder="1" applyAlignment="1">
      <alignment horizontal="center"/>
      <protection/>
    </xf>
    <xf numFmtId="0" fontId="23" fillId="0" borderId="0" xfId="291" applyFont="1" applyFill="1">
      <alignment/>
      <protection/>
    </xf>
    <xf numFmtId="0" fontId="25" fillId="0" borderId="0" xfId="291" applyFont="1" applyFill="1" applyAlignment="1">
      <alignment vertical="center"/>
      <protection/>
    </xf>
    <xf numFmtId="0" fontId="27" fillId="0" borderId="0" xfId="291" applyFont="1" applyFill="1">
      <alignment/>
      <protection/>
    </xf>
    <xf numFmtId="0" fontId="27" fillId="0" borderId="0" xfId="291" applyFont="1" applyFill="1" applyAlignment="1">
      <alignment vertical="center"/>
      <protection/>
    </xf>
    <xf numFmtId="0" fontId="27" fillId="0" borderId="0" xfId="291" applyFont="1" applyFill="1" applyAlignment="1">
      <alignment wrapText="1"/>
      <protection/>
    </xf>
    <xf numFmtId="3" fontId="24" fillId="0" borderId="20" xfId="291" applyNumberFormat="1" applyFont="1" applyFill="1" applyBorder="1" applyAlignment="1">
      <alignment horizontal="center" vertical="center"/>
      <protection/>
    </xf>
    <xf numFmtId="0" fontId="23" fillId="0" borderId="0" xfId="291" applyFont="1" applyFill="1" applyAlignment="1">
      <alignment vertical="center"/>
      <protection/>
    </xf>
    <xf numFmtId="3" fontId="31" fillId="0" borderId="0" xfId="291" applyNumberFormat="1" applyFont="1" applyFill="1" applyAlignment="1">
      <alignment horizontal="center" vertical="center"/>
      <protection/>
    </xf>
    <xf numFmtId="3" fontId="30" fillId="0" borderId="20" xfId="291" applyNumberFormat="1" applyFont="1" applyFill="1" applyBorder="1" applyAlignment="1">
      <alignment horizontal="center" vertical="center" wrapText="1"/>
      <protection/>
    </xf>
    <xf numFmtId="3" fontId="30" fillId="0" borderId="20" xfId="291" applyNumberFormat="1" applyFont="1" applyFill="1" applyBorder="1" applyAlignment="1">
      <alignment horizontal="center" vertical="center"/>
      <protection/>
    </xf>
    <xf numFmtId="3" fontId="27" fillId="0" borderId="0" xfId="291" applyNumberFormat="1" applyFont="1" applyFill="1">
      <alignment/>
      <protection/>
    </xf>
    <xf numFmtId="165" fontId="27" fillId="0" borderId="0" xfId="291" applyNumberFormat="1" applyFont="1" applyFill="1">
      <alignment/>
      <protection/>
    </xf>
    <xf numFmtId="0" fontId="36" fillId="0" borderId="0" xfId="280" applyFont="1">
      <alignment/>
      <protection/>
    </xf>
    <xf numFmtId="0" fontId="37" fillId="0" borderId="0" xfId="288" applyFont="1" applyFill="1" applyBorder="1" applyAlignment="1">
      <alignment horizontal="left"/>
      <protection/>
    </xf>
    <xf numFmtId="0" fontId="27" fillId="0" borderId="0" xfId="280" applyFont="1">
      <alignment/>
      <protection/>
    </xf>
    <xf numFmtId="0" fontId="23" fillId="0" borderId="0" xfId="280" applyFont="1" applyBorder="1" applyAlignment="1">
      <alignment horizontal="left" vertical="top" wrapText="1"/>
      <protection/>
    </xf>
    <xf numFmtId="0" fontId="36" fillId="0" borderId="0" xfId="280" applyFont="1" applyFill="1">
      <alignment/>
      <protection/>
    </xf>
    <xf numFmtId="0" fontId="23" fillId="0" borderId="0" xfId="280" applyFont="1">
      <alignment/>
      <protection/>
    </xf>
    <xf numFmtId="0" fontId="23" fillId="0" borderId="0" xfId="280" applyFont="1" applyBorder="1">
      <alignment/>
      <protection/>
    </xf>
    <xf numFmtId="0" fontId="36" fillId="0" borderId="0" xfId="280" applyFont="1">
      <alignment/>
      <protection/>
    </xf>
    <xf numFmtId="0" fontId="36" fillId="0" borderId="0" xfId="280" applyFont="1" applyBorder="1">
      <alignment/>
      <protection/>
    </xf>
    <xf numFmtId="0" fontId="30" fillId="0" borderId="0" xfId="280" applyFont="1" applyFill="1" applyAlignment="1">
      <alignment/>
      <protection/>
    </xf>
    <xf numFmtId="0" fontId="27" fillId="0" borderId="0" xfId="280" applyFont="1" applyFill="1" applyAlignment="1">
      <alignment/>
      <protection/>
    </xf>
    <xf numFmtId="0" fontId="9" fillId="0" borderId="0" xfId="280" applyFill="1">
      <alignment/>
      <protection/>
    </xf>
    <xf numFmtId="0" fontId="27" fillId="0" borderId="0" xfId="280" applyFont="1" applyFill="1" applyAlignment="1">
      <alignment horizontal="center" vertical="center" wrapText="1"/>
      <protection/>
    </xf>
    <xf numFmtId="0" fontId="39" fillId="0" borderId="0" xfId="280" applyFont="1" applyFill="1" applyAlignment="1">
      <alignment horizontal="center" vertical="center" wrapText="1"/>
      <protection/>
    </xf>
    <xf numFmtId="0" fontId="25" fillId="0" borderId="20" xfId="280" applyFont="1" applyFill="1" applyBorder="1" applyAlignment="1">
      <alignment horizontal="center" vertical="center" wrapText="1"/>
      <protection/>
    </xf>
    <xf numFmtId="0" fontId="41" fillId="0" borderId="20" xfId="280" applyFont="1" applyFill="1" applyBorder="1" applyAlignment="1">
      <alignment horizontal="left" vertical="center" wrapText="1"/>
      <protection/>
    </xf>
    <xf numFmtId="164" fontId="41" fillId="0" borderId="20" xfId="280" applyNumberFormat="1" applyFont="1" applyFill="1" applyBorder="1" applyAlignment="1">
      <alignment horizontal="center" vertical="center" wrapText="1"/>
      <protection/>
    </xf>
    <xf numFmtId="164" fontId="41" fillId="0" borderId="20" xfId="279" applyNumberFormat="1" applyFont="1" applyFill="1" applyBorder="1" applyAlignment="1">
      <alignment horizontal="center" vertical="center" wrapText="1"/>
      <protection/>
    </xf>
    <xf numFmtId="165" fontId="41" fillId="0" borderId="20" xfId="280" applyNumberFormat="1" applyFont="1" applyFill="1" applyBorder="1" applyAlignment="1">
      <alignment horizontal="center" vertical="center"/>
      <protection/>
    </xf>
    <xf numFmtId="0" fontId="39" fillId="0" borderId="0" xfId="280" applyFont="1" applyFill="1" applyAlignment="1">
      <alignment vertical="center"/>
      <protection/>
    </xf>
    <xf numFmtId="0" fontId="36" fillId="0" borderId="20" xfId="280" applyFont="1" applyFill="1" applyBorder="1" applyAlignment="1">
      <alignment horizontal="left" wrapText="1"/>
      <protection/>
    </xf>
    <xf numFmtId="165" fontId="12" fillId="0" borderId="20" xfId="280" applyNumberFormat="1" applyFont="1" applyFill="1" applyBorder="1" applyAlignment="1">
      <alignment horizontal="center" wrapText="1"/>
      <protection/>
    </xf>
    <xf numFmtId="164" fontId="36" fillId="0" borderId="20" xfId="280" applyNumberFormat="1" applyFont="1" applyFill="1" applyBorder="1" applyAlignment="1">
      <alignment horizontal="center"/>
      <protection/>
    </xf>
    <xf numFmtId="0" fontId="12" fillId="0" borderId="0" xfId="280" applyFont="1" applyFill="1" applyAlignment="1">
      <alignment vertical="center" wrapText="1"/>
      <protection/>
    </xf>
    <xf numFmtId="0" fontId="27" fillId="0" borderId="0" xfId="280" applyFont="1" applyFill="1" applyAlignment="1">
      <alignment horizontal="center"/>
      <protection/>
    </xf>
    <xf numFmtId="0" fontId="11" fillId="0" borderId="0" xfId="280" applyFont="1" applyFill="1" applyAlignment="1">
      <alignment horizontal="left" vertical="center" wrapText="1"/>
      <protection/>
    </xf>
    <xf numFmtId="164" fontId="25" fillId="0" borderId="21" xfId="280" applyNumberFormat="1" applyFont="1" applyFill="1" applyBorder="1" applyAlignment="1">
      <alignment horizontal="center" vertical="center"/>
      <protection/>
    </xf>
    <xf numFmtId="164" fontId="25" fillId="0" borderId="22" xfId="280" applyNumberFormat="1" applyFont="1" applyFill="1" applyBorder="1" applyAlignment="1">
      <alignment horizontal="center" vertical="center"/>
      <protection/>
    </xf>
    <xf numFmtId="164" fontId="32" fillId="0" borderId="23" xfId="280" applyNumberFormat="1" applyFont="1" applyFill="1" applyBorder="1" applyAlignment="1">
      <alignment horizontal="center" vertical="center"/>
      <protection/>
    </xf>
    <xf numFmtId="164" fontId="32" fillId="0" borderId="24" xfId="280" applyNumberFormat="1" applyFont="1" applyFill="1" applyBorder="1" applyAlignment="1">
      <alignment horizontal="center" vertical="center"/>
      <protection/>
    </xf>
    <xf numFmtId="164" fontId="25" fillId="0" borderId="25" xfId="280" applyNumberFormat="1" applyFont="1" applyFill="1" applyBorder="1" applyAlignment="1">
      <alignment horizontal="center" vertical="center"/>
      <protection/>
    </xf>
    <xf numFmtId="164" fontId="25" fillId="0" borderId="26" xfId="280" applyNumberFormat="1" applyFont="1" applyFill="1" applyBorder="1" applyAlignment="1">
      <alignment horizontal="center" vertical="center"/>
      <protection/>
    </xf>
    <xf numFmtId="164" fontId="32" fillId="0" borderId="27" xfId="280" applyNumberFormat="1" applyFont="1" applyFill="1" applyBorder="1" applyAlignment="1">
      <alignment horizontal="center" vertical="center"/>
      <protection/>
    </xf>
    <xf numFmtId="164" fontId="32" fillId="0" borderId="28" xfId="280" applyNumberFormat="1" applyFont="1" applyFill="1" applyBorder="1" applyAlignment="1">
      <alignment horizontal="center" vertical="center"/>
      <protection/>
    </xf>
    <xf numFmtId="0" fontId="2" fillId="0" borderId="0" xfId="287" applyFont="1" applyAlignment="1">
      <alignment vertical="top"/>
      <protection/>
    </xf>
    <xf numFmtId="0" fontId="42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42" fillId="0" borderId="0" xfId="287" applyFont="1" applyFill="1" applyAlignment="1">
      <alignment horizontal="right" vertical="center"/>
      <protection/>
    </xf>
    <xf numFmtId="0" fontId="35" fillId="0" borderId="0" xfId="287" applyFont="1" applyFill="1" applyAlignment="1">
      <alignment horizontal="center" vertical="top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64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19" fillId="0" borderId="0" xfId="287" applyFont="1" applyAlignment="1">
      <alignment horizontal="center" vertical="center"/>
      <protection/>
    </xf>
    <xf numFmtId="3" fontId="19" fillId="0" borderId="20" xfId="280" applyNumberFormat="1" applyFont="1" applyBorder="1" applyAlignment="1">
      <alignment horizontal="center" vertical="center"/>
      <protection/>
    </xf>
    <xf numFmtId="164" fontId="19" fillId="0" borderId="20" xfId="280" applyNumberFormat="1" applyFont="1" applyBorder="1" applyAlignment="1">
      <alignment horizontal="center" vertical="center"/>
      <protection/>
    </xf>
    <xf numFmtId="165" fontId="19" fillId="0" borderId="0" xfId="287" applyNumberFormat="1" applyFont="1" applyAlignment="1">
      <alignment horizontal="center" vertical="center"/>
      <protection/>
    </xf>
    <xf numFmtId="164" fontId="2" fillId="0" borderId="0" xfId="287" applyNumberFormat="1" applyFont="1" applyAlignment="1">
      <alignment vertical="center"/>
      <protection/>
    </xf>
    <xf numFmtId="165" fontId="19" fillId="77" borderId="0" xfId="287" applyNumberFormat="1" applyFont="1" applyFill="1" applyAlignment="1">
      <alignment horizontal="center" vertical="center"/>
      <protection/>
    </xf>
    <xf numFmtId="3" fontId="19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29" fillId="0" borderId="0" xfId="291" applyFont="1" applyFill="1" applyAlignment="1">
      <alignment horizontal="center"/>
      <protection/>
    </xf>
    <xf numFmtId="0" fontId="24" fillId="0" borderId="20" xfId="291" applyFont="1" applyFill="1" applyBorder="1" applyAlignment="1">
      <alignment horizontal="center" vertical="center" wrapText="1"/>
      <protection/>
    </xf>
    <xf numFmtId="3" fontId="105" fillId="78" borderId="20" xfId="291" applyNumberFormat="1" applyFont="1" applyFill="1" applyBorder="1" applyAlignment="1">
      <alignment horizontal="center" vertical="center"/>
      <protection/>
    </xf>
    <xf numFmtId="3" fontId="44" fillId="0" borderId="20" xfId="264" applyNumberFormat="1" applyFont="1" applyBorder="1" applyAlignment="1">
      <alignment horizontal="center" vertical="center" wrapText="1"/>
      <protection/>
    </xf>
    <xf numFmtId="0" fontId="24" fillId="0" borderId="20" xfId="291" applyFont="1" applyFill="1" applyBorder="1" applyAlignment="1">
      <alignment horizontal="center" vertical="center" wrapText="1"/>
      <protection/>
    </xf>
    <xf numFmtId="164" fontId="24" fillId="0" borderId="20" xfId="291" applyNumberFormat="1" applyFont="1" applyFill="1" applyBorder="1" applyAlignment="1">
      <alignment horizontal="center" vertical="center"/>
      <protection/>
    </xf>
    <xf numFmtId="0" fontId="19" fillId="0" borderId="20" xfId="285" applyFont="1" applyBorder="1" applyAlignment="1">
      <alignment vertical="center" wrapText="1"/>
      <protection/>
    </xf>
    <xf numFmtId="0" fontId="2" fillId="0" borderId="0" xfId="283" applyFont="1">
      <alignment/>
      <protection/>
    </xf>
    <xf numFmtId="165" fontId="5" fillId="0" borderId="26" xfId="283" applyNumberFormat="1" applyFont="1" applyFill="1" applyBorder="1" applyAlignment="1">
      <alignment horizontal="center" vertical="center"/>
      <protection/>
    </xf>
    <xf numFmtId="0" fontId="5" fillId="0" borderId="20" xfId="283" applyFont="1" applyBorder="1" applyAlignment="1">
      <alignment vertical="center" wrapText="1"/>
      <protection/>
    </xf>
    <xf numFmtId="164" fontId="5" fillId="0" borderId="20" xfId="283" applyNumberFormat="1" applyFont="1" applyFill="1" applyBorder="1" applyAlignment="1">
      <alignment horizontal="center" vertical="center" wrapText="1"/>
      <protection/>
    </xf>
    <xf numFmtId="165" fontId="5" fillId="0" borderId="20" xfId="283" applyNumberFormat="1" applyFont="1" applyFill="1" applyBorder="1" applyAlignment="1">
      <alignment horizontal="center" vertical="center"/>
      <protection/>
    </xf>
    <xf numFmtId="0" fontId="5" fillId="0" borderId="29" xfId="283" applyFont="1" applyBorder="1" applyAlignment="1">
      <alignment vertical="center" wrapText="1"/>
      <protection/>
    </xf>
    <xf numFmtId="165" fontId="5" fillId="0" borderId="22" xfId="283" applyNumberFormat="1" applyFont="1" applyFill="1" applyBorder="1" applyAlignment="1">
      <alignment horizontal="center" vertical="center"/>
      <protection/>
    </xf>
    <xf numFmtId="0" fontId="5" fillId="0" borderId="28" xfId="283" applyFont="1" applyBorder="1" applyAlignment="1">
      <alignment vertical="center" wrapText="1"/>
      <protection/>
    </xf>
    <xf numFmtId="164" fontId="5" fillId="0" borderId="28" xfId="283" applyNumberFormat="1" applyFont="1" applyFill="1" applyBorder="1" applyAlignment="1">
      <alignment horizontal="center" vertical="center" wrapText="1"/>
      <protection/>
    </xf>
    <xf numFmtId="165" fontId="5" fillId="0" borderId="28" xfId="283" applyNumberFormat="1" applyFont="1" applyFill="1" applyBorder="1" applyAlignment="1">
      <alignment horizontal="center" vertical="center"/>
      <protection/>
    </xf>
    <xf numFmtId="0" fontId="5" fillId="0" borderId="20" xfId="283" applyFont="1" applyFill="1" applyBorder="1" applyAlignment="1">
      <alignment vertical="center" wrapText="1"/>
      <protection/>
    </xf>
    <xf numFmtId="0" fontId="5" fillId="0" borderId="28" xfId="283" applyFont="1" applyFill="1" applyBorder="1" applyAlignment="1">
      <alignment vertical="center" wrapText="1"/>
      <protection/>
    </xf>
    <xf numFmtId="0" fontId="5" fillId="0" borderId="22" xfId="283" applyFont="1" applyBorder="1" applyAlignment="1">
      <alignment vertical="center" wrapText="1"/>
      <protection/>
    </xf>
    <xf numFmtId="0" fontId="2" fillId="0" borderId="0" xfId="283" applyFont="1" applyFill="1">
      <alignment/>
      <protection/>
    </xf>
    <xf numFmtId="165" fontId="5" fillId="0" borderId="24" xfId="283" applyNumberFormat="1" applyFont="1" applyFill="1" applyBorder="1" applyAlignment="1">
      <alignment horizontal="center" vertical="center"/>
      <protection/>
    </xf>
    <xf numFmtId="165" fontId="5" fillId="0" borderId="30" xfId="283" applyNumberFormat="1" applyFont="1" applyFill="1" applyBorder="1" applyAlignment="1">
      <alignment horizontal="center" vertical="center"/>
      <protection/>
    </xf>
    <xf numFmtId="0" fontId="5" fillId="78" borderId="28" xfId="283" applyFont="1" applyFill="1" applyBorder="1" applyAlignment="1">
      <alignment vertical="center" wrapText="1"/>
      <protection/>
    </xf>
    <xf numFmtId="165" fontId="5" fillId="78" borderId="30" xfId="283" applyNumberFormat="1" applyFont="1" applyFill="1" applyBorder="1" applyAlignment="1">
      <alignment horizontal="center" vertical="center"/>
      <protection/>
    </xf>
    <xf numFmtId="3" fontId="5" fillId="0" borderId="20" xfId="283" applyNumberFormat="1" applyFont="1" applyFill="1" applyBorder="1" applyAlignment="1">
      <alignment horizontal="center" vertical="center" wrapText="1"/>
      <protection/>
    </xf>
    <xf numFmtId="0" fontId="2" fillId="0" borderId="0" xfId="283" applyFont="1" applyBorder="1">
      <alignment/>
      <protection/>
    </xf>
    <xf numFmtId="0" fontId="106" fillId="0" borderId="20" xfId="265" applyFont="1" applyFill="1" applyBorder="1" applyAlignment="1">
      <alignment vertical="center" wrapText="1"/>
      <protection/>
    </xf>
    <xf numFmtId="1" fontId="5" fillId="0" borderId="20" xfId="283" applyNumberFormat="1" applyFont="1" applyFill="1" applyBorder="1" applyAlignment="1">
      <alignment horizontal="center" vertical="center" wrapText="1"/>
      <protection/>
    </xf>
    <xf numFmtId="165" fontId="5" fillId="0" borderId="20" xfId="281" applyNumberFormat="1" applyFont="1" applyFill="1" applyBorder="1" applyAlignment="1">
      <alignment horizontal="center" vertical="center"/>
      <protection/>
    </xf>
    <xf numFmtId="49" fontId="41" fillId="0" borderId="20" xfId="280" applyNumberFormat="1" applyFont="1" applyFill="1" applyBorder="1" applyAlignment="1">
      <alignment horizontal="center" vertical="center" wrapText="1"/>
      <protection/>
    </xf>
    <xf numFmtId="0" fontId="25" fillId="0" borderId="0" xfId="280" applyFont="1">
      <alignment/>
      <protection/>
    </xf>
    <xf numFmtId="0" fontId="42" fillId="0" borderId="28" xfId="280" applyFont="1" applyFill="1" applyBorder="1" applyAlignment="1">
      <alignment horizontal="left" vertical="center" wrapText="1"/>
      <protection/>
    </xf>
    <xf numFmtId="0" fontId="5" fillId="0" borderId="26" xfId="280" applyFont="1" applyFill="1" applyBorder="1" applyAlignment="1">
      <alignment horizontal="left" vertical="center" wrapText="1"/>
      <protection/>
    </xf>
    <xf numFmtId="0" fontId="5" fillId="0" borderId="22" xfId="280" applyFont="1" applyFill="1" applyBorder="1" applyAlignment="1">
      <alignment horizontal="left" vertical="center" wrapText="1"/>
      <protection/>
    </xf>
    <xf numFmtId="164" fontId="2" fillId="0" borderId="0" xfId="283" applyNumberFormat="1" applyFont="1">
      <alignment/>
      <protection/>
    </xf>
    <xf numFmtId="0" fontId="46" fillId="0" borderId="0" xfId="283" applyFont="1" applyAlignment="1">
      <alignment/>
      <protection/>
    </xf>
    <xf numFmtId="0" fontId="11" fillId="0" borderId="20" xfId="283" applyFont="1" applyFill="1" applyBorder="1" applyAlignment="1">
      <alignment horizontal="center" vertical="center"/>
      <protection/>
    </xf>
    <xf numFmtId="0" fontId="11" fillId="0" borderId="20" xfId="283" applyFont="1" applyFill="1" applyBorder="1" applyAlignment="1">
      <alignment horizontal="center" vertical="center" wrapText="1"/>
      <protection/>
    </xf>
    <xf numFmtId="0" fontId="5" fillId="0" borderId="26" xfId="283" applyFont="1" applyBorder="1" applyAlignment="1">
      <alignment vertical="center" wrapText="1"/>
      <protection/>
    </xf>
    <xf numFmtId="0" fontId="50" fillId="0" borderId="28" xfId="283" applyFont="1" applyBorder="1" applyAlignment="1">
      <alignment vertical="center" wrapText="1"/>
      <protection/>
    </xf>
    <xf numFmtId="165" fontId="50" fillId="0" borderId="28" xfId="283" applyNumberFormat="1" applyFont="1" applyFill="1" applyBorder="1" applyAlignment="1">
      <alignment horizontal="center" vertical="center"/>
      <protection/>
    </xf>
    <xf numFmtId="0" fontId="51" fillId="0" borderId="29" xfId="283" applyFont="1" applyBorder="1" applyAlignment="1">
      <alignment vertical="center" wrapText="1"/>
      <protection/>
    </xf>
    <xf numFmtId="164" fontId="51" fillId="0" borderId="31" xfId="283" applyNumberFormat="1" applyFont="1" applyFill="1" applyBorder="1" applyAlignment="1">
      <alignment horizontal="center" vertical="center" wrapText="1"/>
      <protection/>
    </xf>
    <xf numFmtId="165" fontId="2" fillId="0" borderId="0" xfId="283" applyNumberFormat="1" applyFont="1">
      <alignment/>
      <protection/>
    </xf>
    <xf numFmtId="0" fontId="52" fillId="0" borderId="26" xfId="283" applyFont="1" applyBorder="1" applyAlignment="1">
      <alignment horizontal="left" vertical="center" wrapText="1" indent="1"/>
      <protection/>
    </xf>
    <xf numFmtId="165" fontId="52" fillId="0" borderId="26" xfId="283" applyNumberFormat="1" applyFont="1" applyFill="1" applyBorder="1" applyAlignment="1">
      <alignment horizontal="center" vertical="center"/>
      <protection/>
    </xf>
    <xf numFmtId="0" fontId="50" fillId="0" borderId="22" xfId="283" applyFont="1" applyBorder="1" applyAlignment="1">
      <alignment vertical="center" wrapText="1"/>
      <protection/>
    </xf>
    <xf numFmtId="165" fontId="50" fillId="0" borderId="32" xfId="283" applyNumberFormat="1" applyFont="1" applyFill="1" applyBorder="1" applyAlignment="1">
      <alignment horizontal="center" vertical="center"/>
      <protection/>
    </xf>
    <xf numFmtId="0" fontId="107" fillId="0" borderId="20" xfId="283" applyFont="1" applyFill="1" applyBorder="1" applyAlignment="1">
      <alignment horizontal="left" vertical="center" wrapText="1"/>
      <protection/>
    </xf>
    <xf numFmtId="165" fontId="107" fillId="0" borderId="20" xfId="283" applyNumberFormat="1" applyFont="1" applyFill="1" applyBorder="1" applyAlignment="1">
      <alignment horizontal="center" vertical="center" wrapText="1"/>
      <protection/>
    </xf>
    <xf numFmtId="0" fontId="51" fillId="0" borderId="20" xfId="283" applyFont="1" applyBorder="1" applyAlignment="1">
      <alignment vertical="center" wrapText="1"/>
      <protection/>
    </xf>
    <xf numFmtId="165" fontId="51" fillId="0" borderId="20" xfId="283" applyNumberFormat="1" applyFont="1" applyFill="1" applyBorder="1" applyAlignment="1">
      <alignment horizontal="center" vertical="center" wrapText="1"/>
      <protection/>
    </xf>
    <xf numFmtId="0" fontId="51" fillId="0" borderId="20" xfId="283" applyFont="1" applyFill="1" applyBorder="1" applyAlignment="1">
      <alignment vertical="center" wrapText="1"/>
      <protection/>
    </xf>
    <xf numFmtId="164" fontId="51" fillId="0" borderId="20" xfId="283" applyNumberFormat="1" applyFont="1" applyFill="1" applyBorder="1" applyAlignment="1">
      <alignment horizontal="center" vertical="center" wrapText="1"/>
      <protection/>
    </xf>
    <xf numFmtId="3" fontId="5" fillId="0" borderId="28" xfId="283" applyNumberFormat="1" applyFont="1" applyFill="1" applyBorder="1" applyAlignment="1">
      <alignment horizontal="center" vertical="center" wrapText="1"/>
      <protection/>
    </xf>
    <xf numFmtId="0" fontId="5" fillId="0" borderId="24" xfId="283" applyFont="1" applyBorder="1" applyAlignment="1">
      <alignment vertical="center" wrapText="1"/>
      <protection/>
    </xf>
    <xf numFmtId="0" fontId="50" fillId="0" borderId="33" xfId="283" applyFont="1" applyFill="1" applyBorder="1" applyAlignment="1">
      <alignment vertical="center" wrapText="1"/>
      <protection/>
    </xf>
    <xf numFmtId="165" fontId="54" fillId="0" borderId="28" xfId="283" applyNumberFormat="1" applyFont="1" applyFill="1" applyBorder="1" applyAlignment="1">
      <alignment horizontal="center" vertical="center"/>
      <protection/>
    </xf>
    <xf numFmtId="0" fontId="5" fillId="0" borderId="20" xfId="281" applyFont="1" applyFill="1" applyBorder="1" applyAlignment="1">
      <alignment vertical="center" wrapText="1"/>
      <protection/>
    </xf>
    <xf numFmtId="3" fontId="5" fillId="0" borderId="20" xfId="281" applyNumberFormat="1" applyFont="1" applyFill="1" applyBorder="1" applyAlignment="1">
      <alignment horizontal="center" vertical="center" wrapText="1"/>
      <protection/>
    </xf>
    <xf numFmtId="0" fontId="5" fillId="0" borderId="20" xfId="281" applyFont="1" applyFill="1" applyBorder="1" applyAlignment="1">
      <alignment horizontal="center" vertical="center"/>
      <protection/>
    </xf>
    <xf numFmtId="0" fontId="52" fillId="0" borderId="26" xfId="289" applyFont="1" applyBorder="1" applyAlignment="1">
      <alignment horizontal="left" vertical="center" wrapText="1"/>
      <protection/>
    </xf>
    <xf numFmtId="0" fontId="50" fillId="0" borderId="24" xfId="289" applyFont="1" applyBorder="1" applyAlignment="1">
      <alignment vertical="center" wrapText="1"/>
      <protection/>
    </xf>
    <xf numFmtId="49" fontId="26" fillId="78" borderId="20" xfId="280" applyNumberFormat="1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/>
    </xf>
    <xf numFmtId="0" fontId="8" fillId="0" borderId="0" xfId="288" applyFont="1" applyFill="1" applyBorder="1" applyAlignment="1">
      <alignment vertical="top" wrapText="1"/>
      <protection/>
    </xf>
    <xf numFmtId="0" fontId="109" fillId="0" borderId="28" xfId="0" applyFont="1" applyBorder="1" applyAlignment="1">
      <alignment horizontal="left" vertical="center" indent="1"/>
    </xf>
    <xf numFmtId="0" fontId="109" fillId="0" borderId="26" xfId="0" applyFont="1" applyBorder="1" applyAlignment="1">
      <alignment horizontal="left" vertical="center" indent="1"/>
    </xf>
    <xf numFmtId="0" fontId="109" fillId="0" borderId="32" xfId="0" applyFont="1" applyBorder="1" applyAlignment="1">
      <alignment horizontal="left" vertical="center" indent="1"/>
    </xf>
    <xf numFmtId="0" fontId="109" fillId="0" borderId="34" xfId="0" applyFont="1" applyBorder="1" applyAlignment="1">
      <alignment horizontal="left" vertical="center" indent="1"/>
    </xf>
    <xf numFmtId="0" fontId="109" fillId="0" borderId="35" xfId="0" applyFont="1" applyBorder="1" applyAlignment="1">
      <alignment horizontal="left" vertical="center" indent="1"/>
    </xf>
    <xf numFmtId="0" fontId="34" fillId="0" borderId="0" xfId="287" applyFont="1" applyFill="1" applyAlignment="1">
      <alignment horizontal="center" vertical="top" wrapText="1"/>
      <protection/>
    </xf>
    <xf numFmtId="0" fontId="35" fillId="0" borderId="20" xfId="287" applyFont="1" applyBorder="1" applyAlignment="1">
      <alignment horizontal="center" vertical="center" wrapText="1"/>
      <protection/>
    </xf>
    <xf numFmtId="14" fontId="24" fillId="0" borderId="20" xfId="264" applyNumberFormat="1" applyFont="1" applyBorder="1" applyAlignment="1">
      <alignment horizontal="center" vertical="center" wrapText="1"/>
      <protection/>
    </xf>
    <xf numFmtId="0" fontId="20" fillId="0" borderId="20" xfId="291" applyFont="1" applyFill="1" applyBorder="1" applyAlignment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14" fillId="0" borderId="20" xfId="284" applyNumberFormat="1" applyFont="1" applyFill="1" applyBorder="1" applyAlignment="1" applyProtection="1">
      <alignment horizontal="center" vertical="center" wrapText="1"/>
      <protection/>
    </xf>
    <xf numFmtId="0" fontId="11" fillId="0" borderId="0" xfId="287" applyFont="1" applyAlignment="1">
      <alignment horizontal="center" vertical="center"/>
      <protection/>
    </xf>
    <xf numFmtId="0" fontId="11" fillId="0" borderId="20" xfId="287" applyFont="1" applyFill="1" applyBorder="1" applyAlignment="1">
      <alignment horizontal="center" vertical="center" wrapText="1"/>
      <protection/>
    </xf>
    <xf numFmtId="0" fontId="11" fillId="0" borderId="20" xfId="287" applyFont="1" applyBorder="1" applyAlignment="1">
      <alignment horizontal="center" vertical="center" wrapText="1"/>
      <protection/>
    </xf>
    <xf numFmtId="0" fontId="11" fillId="0" borderId="20" xfId="287" applyNumberFormat="1" applyFont="1" applyBorder="1" applyAlignment="1">
      <alignment horizontal="center" vertical="center" wrapText="1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1" fontId="11" fillId="0" borderId="20" xfId="284" applyNumberFormat="1" applyFont="1" applyFill="1" applyBorder="1" applyAlignment="1" applyProtection="1">
      <alignment horizontal="left" vertical="center"/>
      <protection locked="0"/>
    </xf>
    <xf numFmtId="0" fontId="24" fillId="0" borderId="36" xfId="291" applyFont="1" applyFill="1" applyBorder="1" applyAlignment="1">
      <alignment horizontal="center" vertical="center" wrapText="1"/>
      <protection/>
    </xf>
    <xf numFmtId="3" fontId="24" fillId="78" borderId="20" xfId="291" applyNumberFormat="1" applyFont="1" applyFill="1" applyBorder="1" applyAlignment="1">
      <alignment horizontal="center" vertical="center"/>
      <protection/>
    </xf>
    <xf numFmtId="3" fontId="105" fillId="78" borderId="29" xfId="291" applyNumberFormat="1" applyFont="1" applyFill="1" applyBorder="1" applyAlignment="1">
      <alignment horizontal="center" vertical="center"/>
      <protection/>
    </xf>
    <xf numFmtId="164" fontId="24" fillId="0" borderId="37" xfId="291" applyNumberFormat="1" applyFont="1" applyFill="1" applyBorder="1" applyAlignment="1">
      <alignment horizontal="center" vertical="center" wrapText="1"/>
      <protection/>
    </xf>
    <xf numFmtId="0" fontId="30" fillId="0" borderId="36" xfId="291" applyFont="1" applyFill="1" applyBorder="1" applyAlignment="1">
      <alignment horizontal="left" vertical="center" wrapText="1"/>
      <protection/>
    </xf>
    <xf numFmtId="3" fontId="110" fillId="78" borderId="29" xfId="291" applyNumberFormat="1" applyFont="1" applyFill="1" applyBorder="1" applyAlignment="1">
      <alignment horizontal="center" vertical="center"/>
      <protection/>
    </xf>
    <xf numFmtId="164" fontId="30" fillId="0" borderId="37" xfId="291" applyNumberFormat="1" applyFont="1" applyFill="1" applyBorder="1" applyAlignment="1">
      <alignment horizontal="center" vertical="center" wrapText="1"/>
      <protection/>
    </xf>
    <xf numFmtId="1" fontId="27" fillId="0" borderId="0" xfId="291" applyNumberFormat="1" applyFont="1" applyFill="1">
      <alignment/>
      <protection/>
    </xf>
    <xf numFmtId="0" fontId="25" fillId="0" borderId="0" xfId="291" applyFont="1" applyFill="1" applyAlignment="1">
      <alignment vertical="center" wrapText="1"/>
      <protection/>
    </xf>
    <xf numFmtId="164" fontId="111" fillId="0" borderId="37" xfId="291" applyNumberFormat="1" applyFont="1" applyFill="1" applyBorder="1" applyAlignment="1">
      <alignment horizontal="center" vertical="center" wrapText="1"/>
      <protection/>
    </xf>
    <xf numFmtId="0" fontId="27" fillId="0" borderId="0" xfId="291" applyFont="1" applyFill="1" applyAlignment="1">
      <alignment horizontal="center"/>
      <protection/>
    </xf>
    <xf numFmtId="0" fontId="21" fillId="0" borderId="0" xfId="291" applyFont="1" applyFill="1" applyAlignment="1">
      <alignment vertical="center" wrapText="1"/>
      <protection/>
    </xf>
    <xf numFmtId="0" fontId="25" fillId="0" borderId="0" xfId="291" applyFont="1" applyFill="1" applyAlignment="1">
      <alignment horizontal="center" vertical="top" wrapText="1"/>
      <protection/>
    </xf>
    <xf numFmtId="0" fontId="30" fillId="0" borderId="38" xfId="291" applyFont="1" applyFill="1" applyBorder="1" applyAlignment="1">
      <alignment horizontal="left" vertical="center" wrapText="1"/>
      <protection/>
    </xf>
    <xf numFmtId="3" fontId="44" fillId="0" borderId="39" xfId="264" applyNumberFormat="1" applyFont="1" applyBorder="1" applyAlignment="1">
      <alignment horizontal="center" vertical="center" wrapText="1"/>
      <protection/>
    </xf>
    <xf numFmtId="3" fontId="110" fillId="78" borderId="40" xfId="291" applyNumberFormat="1" applyFont="1" applyFill="1" applyBorder="1" applyAlignment="1">
      <alignment horizontal="center" vertical="center"/>
      <protection/>
    </xf>
    <xf numFmtId="164" fontId="111" fillId="0" borderId="41" xfId="291" applyNumberFormat="1" applyFont="1" applyFill="1" applyBorder="1" applyAlignment="1">
      <alignment horizontal="center" vertical="center" wrapText="1"/>
      <protection/>
    </xf>
    <xf numFmtId="164" fontId="30" fillId="0" borderId="20" xfId="291" applyNumberFormat="1" applyFont="1" applyFill="1" applyBorder="1" applyAlignment="1">
      <alignment horizontal="center" vertical="center"/>
      <protection/>
    </xf>
    <xf numFmtId="1" fontId="75" fillId="0" borderId="0" xfId="284" applyNumberFormat="1" applyFont="1" applyFill="1" applyAlignment="1" applyProtection="1">
      <alignment/>
      <protection locked="0"/>
    </xf>
    <xf numFmtId="1" fontId="76" fillId="0" borderId="0" xfId="284" applyNumberFormat="1" applyFont="1" applyFill="1" applyProtection="1">
      <alignment/>
      <protection locked="0"/>
    </xf>
    <xf numFmtId="1" fontId="35" fillId="0" borderId="0" xfId="284" applyNumberFormat="1" applyFont="1" applyFill="1" applyAlignment="1" applyProtection="1">
      <alignment/>
      <protection locked="0"/>
    </xf>
    <xf numFmtId="1" fontId="58" fillId="0" borderId="0" xfId="284" applyNumberFormat="1" applyFont="1" applyFill="1" applyAlignment="1" applyProtection="1">
      <alignment/>
      <protection locked="0"/>
    </xf>
    <xf numFmtId="1" fontId="5" fillId="0" borderId="0" xfId="284" applyNumberFormat="1" applyFont="1" applyFill="1" applyProtection="1">
      <alignment/>
      <protection locked="0"/>
    </xf>
    <xf numFmtId="1" fontId="35" fillId="0" borderId="19" xfId="284" applyNumberFormat="1" applyFont="1" applyFill="1" applyBorder="1" applyAlignment="1" applyProtection="1">
      <alignment/>
      <protection locked="0"/>
    </xf>
    <xf numFmtId="165" fontId="10" fillId="0" borderId="0" xfId="284" applyNumberFormat="1" applyFont="1" applyFill="1" applyBorder="1" applyAlignment="1" applyProtection="1">
      <alignment horizontal="center"/>
      <protection locked="0"/>
    </xf>
    <xf numFmtId="1" fontId="11" fillId="0" borderId="29" xfId="284" applyNumberFormat="1" applyFont="1" applyFill="1" applyBorder="1" applyAlignment="1" applyProtection="1">
      <alignment vertical="center" wrapText="1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0" fillId="0" borderId="20" xfId="284" applyNumberFormat="1" applyFont="1" applyFill="1" applyBorder="1" applyAlignment="1" applyProtection="1">
      <alignment horizontal="center" vertical="center"/>
      <protection locked="0"/>
    </xf>
    <xf numFmtId="1" fontId="15" fillId="0" borderId="20" xfId="284" applyNumberFormat="1" applyFont="1" applyFill="1" applyBorder="1" applyAlignment="1" applyProtection="1">
      <alignment horizontal="center" vertical="center"/>
      <protection locked="0"/>
    </xf>
    <xf numFmtId="165" fontId="13" fillId="0" borderId="20" xfId="284" applyNumberFormat="1" applyFont="1" applyFill="1" applyBorder="1" applyAlignment="1" applyProtection="1">
      <alignment horizontal="center" vertical="center"/>
      <protection locked="0"/>
    </xf>
    <xf numFmtId="3" fontId="13" fillId="0" borderId="20" xfId="284" applyNumberFormat="1" applyFont="1" applyFill="1" applyBorder="1" applyAlignment="1" applyProtection="1">
      <alignment horizontal="center" vertical="center"/>
      <protection locked="0"/>
    </xf>
    <xf numFmtId="164" fontId="13" fillId="0" borderId="20" xfId="284" applyNumberFormat="1" applyFont="1" applyFill="1" applyBorder="1" applyAlignment="1" applyProtection="1">
      <alignment horizontal="center" vertical="center"/>
      <protection locked="0"/>
    </xf>
    <xf numFmtId="1" fontId="11" fillId="0" borderId="0" xfId="284" applyNumberFormat="1" applyFont="1" applyFill="1" applyAlignment="1" applyProtection="1">
      <alignment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64" fontId="10" fillId="0" borderId="20" xfId="284" applyNumberFormat="1" applyFont="1" applyFill="1" applyBorder="1" applyAlignment="1" applyProtection="1">
      <alignment horizontal="center" vertical="center"/>
      <protection locked="0"/>
    </xf>
    <xf numFmtId="165" fontId="10" fillId="0" borderId="20" xfId="284" applyNumberFormat="1" applyFont="1" applyFill="1" applyBorder="1" applyAlignment="1" applyProtection="1">
      <alignment horizontal="center" vertical="center"/>
      <protection locked="0"/>
    </xf>
    <xf numFmtId="1" fontId="10" fillId="0" borderId="20" xfId="284" applyNumberFormat="1" applyFont="1" applyFill="1" applyBorder="1" applyAlignment="1" applyProtection="1">
      <alignment horizontal="center" vertical="center"/>
      <protection locked="0"/>
    </xf>
    <xf numFmtId="164" fontId="16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76" applyNumberFormat="1" applyFont="1" applyFill="1" applyBorder="1" applyAlignment="1">
      <alignment horizontal="center" vertical="center"/>
      <protection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9" borderId="20" xfId="290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90" applyNumberFormat="1" applyFont="1" applyFill="1" applyBorder="1" applyAlignment="1">
      <alignment horizontal="center" vertical="center"/>
      <protection/>
    </xf>
    <xf numFmtId="3" fontId="2" fillId="79" borderId="20" xfId="286" applyNumberFormat="1" applyFont="1" applyFill="1" applyBorder="1" applyAlignment="1">
      <alignment horizontal="center" vertical="center" wrapText="1"/>
      <protection/>
    </xf>
    <xf numFmtId="3" fontId="2" fillId="0" borderId="42" xfId="278" applyNumberFormat="1" applyFont="1" applyFill="1" applyBorder="1" applyAlignment="1">
      <alignment horizontal="center" vertical="center"/>
      <protection/>
    </xf>
    <xf numFmtId="0" fontId="36" fillId="77" borderId="20" xfId="280" applyFont="1" applyFill="1" applyBorder="1" applyAlignment="1">
      <alignment horizontal="left" wrapText="1"/>
      <protection/>
    </xf>
    <xf numFmtId="165" fontId="12" fillId="77" borderId="20" xfId="280" applyNumberFormat="1" applyFont="1" applyFill="1" applyBorder="1" applyAlignment="1">
      <alignment horizontal="center" wrapText="1"/>
      <protection/>
    </xf>
    <xf numFmtId="164" fontId="36" fillId="77" borderId="20" xfId="280" applyNumberFormat="1" applyFont="1" applyFill="1" applyBorder="1" applyAlignment="1">
      <alignment horizontal="center"/>
      <protection/>
    </xf>
    <xf numFmtId="0" fontId="38" fillId="0" borderId="20" xfId="280" applyFont="1" applyBorder="1" applyAlignment="1">
      <alignment horizontal="center" vertical="center" wrapText="1"/>
      <protection/>
    </xf>
    <xf numFmtId="3" fontId="5" fillId="0" borderId="26" xfId="283" applyNumberFormat="1" applyFont="1" applyFill="1" applyBorder="1" applyAlignment="1">
      <alignment horizontal="center" vertical="center" wrapText="1"/>
      <protection/>
    </xf>
    <xf numFmtId="3" fontId="50" fillId="0" borderId="28" xfId="283" applyNumberFormat="1" applyFont="1" applyFill="1" applyBorder="1" applyAlignment="1">
      <alignment horizontal="center" vertical="center" wrapText="1"/>
      <protection/>
    </xf>
    <xf numFmtId="3" fontId="5" fillId="0" borderId="31" xfId="283" applyNumberFormat="1" applyFont="1" applyFill="1" applyBorder="1" applyAlignment="1">
      <alignment horizontal="center" vertical="center" wrapText="1"/>
      <protection/>
    </xf>
    <xf numFmtId="3" fontId="52" fillId="0" borderId="26" xfId="283" applyNumberFormat="1" applyFont="1" applyFill="1" applyBorder="1" applyAlignment="1">
      <alignment horizontal="center" vertical="center" wrapText="1"/>
      <protection/>
    </xf>
    <xf numFmtId="3" fontId="50" fillId="0" borderId="22" xfId="283" applyNumberFormat="1" applyFont="1" applyFill="1" applyBorder="1" applyAlignment="1">
      <alignment horizontal="center" vertical="center" wrapText="1"/>
      <protection/>
    </xf>
    <xf numFmtId="3" fontId="5" fillId="0" borderId="22" xfId="283" applyNumberFormat="1" applyFont="1" applyFill="1" applyBorder="1" applyAlignment="1">
      <alignment horizontal="center" vertical="center" wrapText="1"/>
      <protection/>
    </xf>
    <xf numFmtId="3" fontId="5" fillId="0" borderId="26" xfId="283" applyNumberFormat="1" applyFont="1" applyFill="1" applyBorder="1" applyAlignment="1">
      <alignment horizontal="center" vertical="center"/>
      <protection/>
    </xf>
    <xf numFmtId="3" fontId="50" fillId="0" borderId="28" xfId="283" applyNumberFormat="1" applyFont="1" applyFill="1" applyBorder="1" applyAlignment="1">
      <alignment horizontal="center" vertical="center"/>
      <protection/>
    </xf>
    <xf numFmtId="3" fontId="5" fillId="0" borderId="20" xfId="283" applyNumberFormat="1" applyFont="1" applyFill="1" applyBorder="1" applyAlignment="1">
      <alignment horizontal="center" vertical="center"/>
      <protection/>
    </xf>
    <xf numFmtId="3" fontId="52" fillId="0" borderId="26" xfId="283" applyNumberFormat="1" applyFont="1" applyFill="1" applyBorder="1" applyAlignment="1">
      <alignment horizontal="center" vertical="center"/>
      <protection/>
    </xf>
    <xf numFmtId="3" fontId="50" fillId="0" borderId="43" xfId="283" applyNumberFormat="1" applyFont="1" applyFill="1" applyBorder="1" applyAlignment="1">
      <alignment horizontal="center" vertical="center"/>
      <protection/>
    </xf>
    <xf numFmtId="3" fontId="50" fillId="0" borderId="32" xfId="283" applyNumberFormat="1" applyFont="1" applyFill="1" applyBorder="1" applyAlignment="1">
      <alignment horizontal="center" vertical="center" wrapText="1"/>
      <protection/>
    </xf>
    <xf numFmtId="3" fontId="5" fillId="0" borderId="28" xfId="283" applyNumberFormat="1" applyFont="1" applyFill="1" applyBorder="1" applyAlignment="1">
      <alignment horizontal="center" vertical="center"/>
      <protection/>
    </xf>
    <xf numFmtId="1" fontId="5" fillId="0" borderId="20" xfId="283" applyNumberFormat="1" applyFont="1" applyFill="1" applyBorder="1" applyAlignment="1">
      <alignment horizontal="center" vertical="center"/>
      <protection/>
    </xf>
    <xf numFmtId="3" fontId="5" fillId="0" borderId="22" xfId="283" applyNumberFormat="1" applyFont="1" applyFill="1" applyBorder="1" applyAlignment="1">
      <alignment horizontal="center" vertical="center"/>
      <protection/>
    </xf>
    <xf numFmtId="3" fontId="5" fillId="0" borderId="24" xfId="283" applyNumberFormat="1" applyFont="1" applyFill="1" applyBorder="1" applyAlignment="1">
      <alignment horizontal="center" vertical="center"/>
      <protection/>
    </xf>
    <xf numFmtId="3" fontId="5" fillId="0" borderId="24" xfId="283" applyNumberFormat="1" applyFont="1" applyFill="1" applyBorder="1" applyAlignment="1">
      <alignment horizontal="center" vertical="center" wrapText="1"/>
      <protection/>
    </xf>
    <xf numFmtId="3" fontId="54" fillId="0" borderId="28" xfId="283" applyNumberFormat="1" applyFont="1" applyFill="1" applyBorder="1" applyAlignment="1">
      <alignment horizontal="center" vertical="center" wrapText="1"/>
      <protection/>
    </xf>
    <xf numFmtId="1" fontId="5" fillId="78" borderId="28" xfId="283" applyNumberFormat="1" applyFont="1" applyFill="1" applyBorder="1" applyAlignment="1">
      <alignment horizontal="center" vertical="center"/>
      <protection/>
    </xf>
    <xf numFmtId="1" fontId="5" fillId="0" borderId="26" xfId="283" applyNumberFormat="1" applyFont="1" applyFill="1" applyBorder="1" applyAlignment="1">
      <alignment horizontal="center" vertical="center"/>
      <protection/>
    </xf>
    <xf numFmtId="1" fontId="54" fillId="0" borderId="28" xfId="283" applyNumberFormat="1" applyFont="1" applyFill="1" applyBorder="1" applyAlignment="1">
      <alignment horizontal="center" vertical="center"/>
      <protection/>
    </xf>
    <xf numFmtId="1" fontId="5" fillId="0" borderId="24" xfId="283" applyNumberFormat="1" applyFont="1" applyFill="1" applyBorder="1" applyAlignment="1">
      <alignment horizontal="center" vertical="center"/>
      <protection/>
    </xf>
    <xf numFmtId="0" fontId="57" fillId="0" borderId="31" xfId="280" applyFont="1" applyFill="1" applyBorder="1" applyAlignment="1">
      <alignment horizontal="left" vertical="center" wrapText="1" indent="1"/>
      <protection/>
    </xf>
    <xf numFmtId="0" fontId="57" fillId="0" borderId="43" xfId="280" applyFont="1" applyFill="1" applyBorder="1" applyAlignment="1">
      <alignment horizontal="left" vertical="center" wrapText="1" indent="1"/>
      <protection/>
    </xf>
    <xf numFmtId="0" fontId="57" fillId="0" borderId="28" xfId="280" applyFont="1" applyFill="1" applyBorder="1" applyAlignment="1">
      <alignment horizontal="left" vertical="center" wrapText="1" indent="1"/>
      <protection/>
    </xf>
    <xf numFmtId="0" fontId="112" fillId="0" borderId="0" xfId="0" applyFont="1" applyAlignment="1">
      <alignment horizontal="center" vertical="center"/>
    </xf>
    <xf numFmtId="0" fontId="58" fillId="0" borderId="0" xfId="288" applyFont="1" applyFill="1" applyBorder="1" applyAlignment="1">
      <alignment horizontal="center" vertical="top" wrapText="1"/>
      <protection/>
    </xf>
    <xf numFmtId="0" fontId="55" fillId="0" borderId="31" xfId="280" applyFont="1" applyFill="1" applyBorder="1" applyAlignment="1">
      <alignment horizontal="left" vertical="center" wrapText="1" indent="1"/>
      <protection/>
    </xf>
    <xf numFmtId="0" fontId="55" fillId="0" borderId="43" xfId="280" applyFont="1" applyFill="1" applyBorder="1" applyAlignment="1">
      <alignment horizontal="left" vertical="center" wrapText="1" indent="1"/>
      <protection/>
    </xf>
    <xf numFmtId="0" fontId="55" fillId="0" borderId="28" xfId="280" applyFont="1" applyFill="1" applyBorder="1" applyAlignment="1">
      <alignment horizontal="left" vertical="center" wrapText="1" indent="1"/>
      <protection/>
    </xf>
    <xf numFmtId="0" fontId="57" fillId="0" borderId="34" xfId="280" applyFont="1" applyFill="1" applyBorder="1" applyAlignment="1">
      <alignment horizontal="left" vertical="center" wrapText="1" indent="1"/>
      <protection/>
    </xf>
    <xf numFmtId="0" fontId="20" fillId="0" borderId="0" xfId="280" applyFont="1" applyAlignment="1">
      <alignment horizontal="center" vertical="center" wrapText="1"/>
      <protection/>
    </xf>
    <xf numFmtId="0" fontId="33" fillId="0" borderId="0" xfId="288" applyFont="1" applyFill="1" applyBorder="1" applyAlignment="1">
      <alignment horizontal="center" vertical="top" wrapText="1"/>
      <protection/>
    </xf>
    <xf numFmtId="0" fontId="24" fillId="0" borderId="0" xfId="280" applyFont="1" applyFill="1" applyBorder="1" applyAlignment="1">
      <alignment horizontal="center" vertical="center" wrapText="1"/>
      <protection/>
    </xf>
    <xf numFmtId="0" fontId="33" fillId="0" borderId="0" xfId="280" applyFont="1" applyFill="1" applyBorder="1" applyAlignment="1">
      <alignment horizontal="center" vertical="center" wrapText="1"/>
      <protection/>
    </xf>
    <xf numFmtId="0" fontId="38" fillId="0" borderId="0" xfId="280" applyFont="1" applyFill="1" applyBorder="1" applyAlignment="1">
      <alignment horizontal="right"/>
      <protection/>
    </xf>
    <xf numFmtId="0" fontId="40" fillId="0" borderId="20" xfId="280" applyFont="1" applyFill="1" applyBorder="1" applyAlignment="1">
      <alignment horizontal="center" vertical="center" wrapText="1"/>
      <protection/>
    </xf>
    <xf numFmtId="0" fontId="25" fillId="0" borderId="20" xfId="280" applyFont="1" applyFill="1" applyBorder="1" applyAlignment="1">
      <alignment horizontal="center" vertical="center" wrapText="1"/>
      <protection/>
    </xf>
    <xf numFmtId="0" fontId="26" fillId="0" borderId="20" xfId="280" applyFont="1" applyFill="1" applyBorder="1" applyAlignment="1">
      <alignment horizontal="center" vertical="center" wrapText="1"/>
      <protection/>
    </xf>
    <xf numFmtId="0" fontId="34" fillId="0" borderId="0" xfId="287" applyFont="1" applyFill="1" applyAlignment="1">
      <alignment horizontal="center" vertical="top" wrapText="1"/>
      <protection/>
    </xf>
    <xf numFmtId="0" fontId="34" fillId="0" borderId="20" xfId="287" applyFont="1" applyFill="1" applyBorder="1" applyAlignment="1">
      <alignment horizontal="center" vertical="top" wrapText="1"/>
      <protection/>
    </xf>
    <xf numFmtId="49" fontId="35" fillId="0" borderId="20" xfId="287" applyNumberFormat="1" applyFont="1" applyBorder="1" applyAlignment="1">
      <alignment horizontal="center" vertical="center" wrapText="1"/>
      <protection/>
    </xf>
    <xf numFmtId="0" fontId="35" fillId="0" borderId="20" xfId="287" applyFont="1" applyBorder="1" applyAlignment="1">
      <alignment horizontal="center" vertical="center" wrapText="1"/>
      <protection/>
    </xf>
    <xf numFmtId="0" fontId="20" fillId="0" borderId="0" xfId="291" applyFont="1" applyFill="1" applyAlignment="1">
      <alignment horizontal="center" wrapText="1"/>
      <protection/>
    </xf>
    <xf numFmtId="0" fontId="22" fillId="0" borderId="0" xfId="291" applyFont="1" applyFill="1" applyAlignment="1">
      <alignment horizontal="center"/>
      <protection/>
    </xf>
    <xf numFmtId="0" fontId="23" fillId="0" borderId="20" xfId="291" applyFont="1" applyFill="1" applyBorder="1" applyAlignment="1">
      <alignment horizontal="center"/>
      <protection/>
    </xf>
    <xf numFmtId="14" fontId="24" fillId="0" borderId="20" xfId="264" applyNumberFormat="1" applyFont="1" applyBorder="1" applyAlignment="1">
      <alignment horizontal="center" vertical="center" wrapText="1"/>
      <protection/>
    </xf>
    <xf numFmtId="0" fontId="28" fillId="0" borderId="0" xfId="291" applyFont="1" applyFill="1" applyAlignment="1">
      <alignment horizontal="center" wrapText="1"/>
      <protection/>
    </xf>
    <xf numFmtId="0" fontId="22" fillId="0" borderId="0" xfId="291" applyFont="1" applyFill="1" applyAlignment="1">
      <alignment horizontal="center" wrapText="1"/>
      <protection/>
    </xf>
    <xf numFmtId="0" fontId="20" fillId="0" borderId="20" xfId="291" applyFont="1" applyFill="1" applyBorder="1" applyAlignment="1">
      <alignment horizontal="center" vertical="center" wrapText="1"/>
      <protection/>
    </xf>
    <xf numFmtId="165" fontId="53" fillId="0" borderId="30" xfId="283" applyNumberFormat="1" applyFont="1" applyFill="1" applyBorder="1" applyAlignment="1">
      <alignment horizontal="center" vertical="center"/>
      <protection/>
    </xf>
    <xf numFmtId="165" fontId="53" fillId="0" borderId="44" xfId="283" applyNumberFormat="1" applyFont="1" applyFill="1" applyBorder="1" applyAlignment="1">
      <alignment horizontal="center" vertical="center"/>
      <protection/>
    </xf>
    <xf numFmtId="0" fontId="45" fillId="0" borderId="0" xfId="283" applyFont="1" applyAlignment="1">
      <alignment horizontal="center"/>
      <protection/>
    </xf>
    <xf numFmtId="0" fontId="45" fillId="0" borderId="0" xfId="283" applyFont="1" applyFill="1" applyBorder="1" applyAlignment="1">
      <alignment horizontal="center" vertical="top" wrapText="1"/>
      <protection/>
    </xf>
    <xf numFmtId="0" fontId="4" fillId="0" borderId="20" xfId="283" applyFont="1" applyFill="1" applyBorder="1" applyAlignment="1">
      <alignment horizontal="center" vertical="center" wrapText="1"/>
      <protection/>
    </xf>
    <xf numFmtId="49" fontId="35" fillId="0" borderId="20" xfId="283" applyNumberFormat="1" applyFont="1" applyFill="1" applyBorder="1" applyAlignment="1">
      <alignment horizontal="center" vertical="center" wrapText="1"/>
      <protection/>
    </xf>
    <xf numFmtId="0" fontId="11" fillId="0" borderId="20" xfId="283" applyFont="1" applyFill="1" applyBorder="1" applyAlignment="1">
      <alignment horizontal="center" vertical="center"/>
      <protection/>
    </xf>
    <xf numFmtId="0" fontId="51" fillId="0" borderId="29" xfId="283" applyFont="1" applyFill="1" applyBorder="1" applyAlignment="1">
      <alignment horizontal="center" vertical="center"/>
      <protection/>
    </xf>
    <xf numFmtId="0" fontId="51" fillId="0" borderId="45" xfId="283" applyFont="1" applyFill="1" applyBorder="1" applyAlignment="1">
      <alignment horizontal="center" vertical="center"/>
      <protection/>
    </xf>
    <xf numFmtId="0" fontId="5" fillId="0" borderId="20" xfId="283" applyFont="1" applyFill="1" applyBorder="1" applyAlignment="1">
      <alignment horizontal="center" vertical="center"/>
      <protection/>
    </xf>
    <xf numFmtId="0" fontId="8" fillId="0" borderId="46" xfId="283" applyFont="1" applyFill="1" applyBorder="1" applyAlignment="1">
      <alignment horizontal="left" vertical="center" wrapText="1"/>
      <protection/>
    </xf>
    <xf numFmtId="0" fontId="47" fillId="0" borderId="47" xfId="283" applyFont="1" applyFill="1" applyBorder="1" applyAlignment="1">
      <alignment horizontal="center" vertical="center" wrapText="1"/>
      <protection/>
    </xf>
    <xf numFmtId="0" fontId="47" fillId="0" borderId="46" xfId="283" applyFont="1" applyFill="1" applyBorder="1" applyAlignment="1">
      <alignment horizontal="center" vertical="center" wrapText="1"/>
      <protection/>
    </xf>
    <xf numFmtId="0" fontId="47" fillId="0" borderId="48" xfId="283" applyFont="1" applyFill="1" applyBorder="1" applyAlignment="1">
      <alignment horizontal="center" vertical="center" wrapText="1"/>
      <protection/>
    </xf>
    <xf numFmtId="0" fontId="47" fillId="0" borderId="30" xfId="283" applyFont="1" applyFill="1" applyBorder="1" applyAlignment="1">
      <alignment horizontal="center" vertical="center" wrapText="1"/>
      <protection/>
    </xf>
    <xf numFmtId="0" fontId="47" fillId="0" borderId="19" xfId="283" applyFont="1" applyFill="1" applyBorder="1" applyAlignment="1">
      <alignment horizontal="center" vertical="center" wrapText="1"/>
      <protection/>
    </xf>
    <xf numFmtId="0" fontId="47" fillId="0" borderId="44" xfId="283" applyFont="1" applyFill="1" applyBorder="1" applyAlignment="1">
      <alignment horizontal="center" vertical="center" wrapText="1"/>
      <protection/>
    </xf>
    <xf numFmtId="0" fontId="11" fillId="0" borderId="29" xfId="283" applyFont="1" applyFill="1" applyBorder="1" applyAlignment="1">
      <alignment horizontal="center" vertical="center"/>
      <protection/>
    </xf>
    <xf numFmtId="0" fontId="11" fillId="0" borderId="45" xfId="283" applyFont="1" applyFill="1" applyBorder="1" applyAlignment="1">
      <alignment horizontal="center" vertical="center"/>
      <protection/>
    </xf>
    <xf numFmtId="1" fontId="14" fillId="0" borderId="20" xfId="284" applyNumberFormat="1" applyFont="1" applyFill="1" applyBorder="1" applyAlignment="1" applyProtection="1">
      <alignment horizontal="center" vertical="center" wrapText="1"/>
      <protection/>
    </xf>
    <xf numFmtId="1" fontId="13" fillId="0" borderId="31" xfId="284" applyNumberFormat="1" applyFont="1" applyFill="1" applyBorder="1" applyAlignment="1" applyProtection="1">
      <alignment horizontal="center" vertical="center" wrapText="1"/>
      <protection/>
    </xf>
    <xf numFmtId="1" fontId="13" fillId="0" borderId="28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14" fillId="0" borderId="47" xfId="284" applyNumberFormat="1" applyFont="1" applyFill="1" applyBorder="1" applyAlignment="1" applyProtection="1">
      <alignment horizontal="center" vertical="center" wrapText="1"/>
      <protection/>
    </xf>
    <xf numFmtId="1" fontId="14" fillId="0" borderId="48" xfId="284" applyNumberFormat="1" applyFont="1" applyFill="1" applyBorder="1" applyAlignment="1" applyProtection="1">
      <alignment horizontal="center" vertical="center" wrapText="1"/>
      <protection/>
    </xf>
    <xf numFmtId="1" fontId="14" fillId="0" borderId="31" xfId="284" applyNumberFormat="1" applyFont="1" applyFill="1" applyBorder="1" applyAlignment="1" applyProtection="1">
      <alignment horizontal="center" vertical="center" wrapText="1"/>
      <protection/>
    </xf>
    <xf numFmtId="1" fontId="14" fillId="0" borderId="28" xfId="284" applyNumberFormat="1" applyFont="1" applyFill="1" applyBorder="1" applyAlignment="1" applyProtection="1">
      <alignment horizontal="center" vertical="center" wrapText="1"/>
      <protection/>
    </xf>
    <xf numFmtId="1" fontId="2" fillId="0" borderId="31" xfId="284" applyNumberFormat="1" applyFont="1" applyFill="1" applyBorder="1" applyAlignment="1" applyProtection="1">
      <alignment horizontal="center" vertical="center" wrapText="1"/>
      <protection/>
    </xf>
    <xf numFmtId="1" fontId="2" fillId="0" borderId="28" xfId="284" applyNumberFormat="1" applyFont="1" applyFill="1" applyBorder="1" applyAlignment="1" applyProtection="1">
      <alignment horizontal="center" vertical="center" wrapText="1"/>
      <protection/>
    </xf>
    <xf numFmtId="1" fontId="14" fillId="0" borderId="29" xfId="284" applyNumberFormat="1" applyFont="1" applyFill="1" applyBorder="1" applyAlignment="1" applyProtection="1">
      <alignment horizontal="center" vertical="center" wrapText="1"/>
      <protection/>
    </xf>
    <xf numFmtId="1" fontId="14" fillId="0" borderId="45" xfId="284" applyNumberFormat="1" applyFont="1" applyFill="1" applyBorder="1" applyAlignment="1" applyProtection="1">
      <alignment horizontal="center" vertical="center" wrapText="1"/>
      <protection/>
    </xf>
    <xf numFmtId="1" fontId="11" fillId="0" borderId="20" xfId="284" applyNumberFormat="1" applyFont="1" applyFill="1" applyBorder="1" applyAlignment="1" applyProtection="1">
      <alignment horizontal="center" vertical="center" wrapText="1"/>
      <protection/>
    </xf>
    <xf numFmtId="1" fontId="12" fillId="0" borderId="47" xfId="284" applyNumberFormat="1" applyFont="1" applyFill="1" applyBorder="1" applyAlignment="1" applyProtection="1">
      <alignment horizontal="center" vertical="center" wrapText="1"/>
      <protection/>
    </xf>
    <xf numFmtId="1" fontId="12" fillId="0" borderId="46" xfId="284" applyNumberFormat="1" applyFont="1" applyFill="1" applyBorder="1" applyAlignment="1" applyProtection="1">
      <alignment horizontal="center" vertical="center" wrapText="1"/>
      <protection/>
    </xf>
    <xf numFmtId="1" fontId="12" fillId="0" borderId="48" xfId="284" applyNumberFormat="1" applyFont="1" applyFill="1" applyBorder="1" applyAlignment="1" applyProtection="1">
      <alignment horizontal="center" vertical="center" wrapText="1"/>
      <protection/>
    </xf>
    <xf numFmtId="1" fontId="12" fillId="0" borderId="30" xfId="284" applyNumberFormat="1" applyFont="1" applyFill="1" applyBorder="1" applyAlignment="1" applyProtection="1">
      <alignment horizontal="center" vertical="center" wrapText="1"/>
      <protection/>
    </xf>
    <xf numFmtId="1" fontId="12" fillId="0" borderId="19" xfId="284" applyNumberFormat="1" applyFont="1" applyFill="1" applyBorder="1" applyAlignment="1" applyProtection="1">
      <alignment horizontal="center" vertical="center" wrapText="1"/>
      <protection/>
    </xf>
    <xf numFmtId="1" fontId="12" fillId="0" borderId="44" xfId="284" applyNumberFormat="1" applyFont="1" applyFill="1" applyBorder="1" applyAlignment="1" applyProtection="1">
      <alignment horizontal="center" vertical="center" wrapText="1"/>
      <protection/>
    </xf>
    <xf numFmtId="1" fontId="11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2" fillId="0" borderId="49" xfId="284" applyNumberFormat="1" applyFont="1" applyFill="1" applyBorder="1" applyAlignment="1" applyProtection="1">
      <alignment horizontal="center" vertical="center" wrapText="1"/>
      <protection/>
    </xf>
    <xf numFmtId="1" fontId="12" fillId="0" borderId="0" xfId="284" applyNumberFormat="1" applyFont="1" applyFill="1" applyBorder="1" applyAlignment="1" applyProtection="1">
      <alignment horizontal="center" vertical="center" wrapText="1"/>
      <protection/>
    </xf>
    <xf numFmtId="1" fontId="12" fillId="0" borderId="50" xfId="284" applyNumberFormat="1" applyFont="1" applyFill="1" applyBorder="1" applyAlignment="1" applyProtection="1">
      <alignment horizontal="center" vertical="center" wrapText="1"/>
      <protection/>
    </xf>
    <xf numFmtId="1" fontId="49" fillId="0" borderId="29" xfId="284" applyNumberFormat="1" applyFont="1" applyFill="1" applyBorder="1" applyAlignment="1" applyProtection="1">
      <alignment horizontal="center" vertical="center"/>
      <protection locked="0"/>
    </xf>
    <xf numFmtId="1" fontId="49" fillId="0" borderId="51" xfId="284" applyNumberFormat="1" applyFont="1" applyFill="1" applyBorder="1" applyAlignment="1" applyProtection="1">
      <alignment horizontal="center" vertical="center"/>
      <protection locked="0"/>
    </xf>
    <xf numFmtId="1" fontId="49" fillId="0" borderId="45" xfId="284" applyNumberFormat="1" applyFont="1" applyFill="1" applyBorder="1" applyAlignment="1" applyProtection="1">
      <alignment horizontal="center" vertical="center"/>
      <protection locked="0"/>
    </xf>
    <xf numFmtId="1" fontId="11" fillId="0" borderId="47" xfId="284" applyNumberFormat="1" applyFont="1" applyFill="1" applyBorder="1" applyAlignment="1" applyProtection="1">
      <alignment horizontal="center" vertical="center" wrapText="1"/>
      <protection/>
    </xf>
    <xf numFmtId="1" fontId="11" fillId="0" borderId="46" xfId="284" applyNumberFormat="1" applyFont="1" applyFill="1" applyBorder="1" applyAlignment="1" applyProtection="1">
      <alignment horizontal="center" vertical="center" wrapText="1"/>
      <protection/>
    </xf>
    <xf numFmtId="1" fontId="11" fillId="0" borderId="48" xfId="284" applyNumberFormat="1" applyFont="1" applyFill="1" applyBorder="1" applyAlignment="1" applyProtection="1">
      <alignment horizontal="center" vertical="center" wrapText="1"/>
      <protection/>
    </xf>
    <xf numFmtId="1" fontId="11" fillId="0" borderId="49" xfId="284" applyNumberFormat="1" applyFont="1" applyFill="1" applyBorder="1" applyAlignment="1" applyProtection="1">
      <alignment horizontal="center" vertical="center" wrapText="1"/>
      <protection/>
    </xf>
    <xf numFmtId="1" fontId="11" fillId="0" borderId="0" xfId="284" applyNumberFormat="1" applyFont="1" applyFill="1" applyBorder="1" applyAlignment="1" applyProtection="1">
      <alignment horizontal="center" vertical="center" wrapText="1"/>
      <protection/>
    </xf>
    <xf numFmtId="1" fontId="11" fillId="0" borderId="50" xfId="284" applyNumberFormat="1" applyFont="1" applyFill="1" applyBorder="1" applyAlignment="1" applyProtection="1">
      <alignment horizontal="center" vertical="center" wrapText="1"/>
      <protection/>
    </xf>
    <xf numFmtId="1" fontId="11" fillId="0" borderId="30" xfId="284" applyNumberFormat="1" applyFont="1" applyFill="1" applyBorder="1" applyAlignment="1" applyProtection="1">
      <alignment horizontal="center" vertical="center" wrapText="1"/>
      <protection/>
    </xf>
    <xf numFmtId="1" fontId="11" fillId="0" borderId="19" xfId="284" applyNumberFormat="1" applyFont="1" applyFill="1" applyBorder="1" applyAlignment="1" applyProtection="1">
      <alignment horizontal="center" vertical="center" wrapText="1"/>
      <protection/>
    </xf>
    <xf numFmtId="1" fontId="11" fillId="0" borderId="44" xfId="284" applyNumberFormat="1" applyFont="1" applyFill="1" applyBorder="1" applyAlignment="1" applyProtection="1">
      <alignment horizontal="center" vertical="center" wrapText="1"/>
      <protection/>
    </xf>
    <xf numFmtId="1" fontId="34" fillId="0" borderId="0" xfId="284" applyNumberFormat="1" applyFont="1" applyFill="1" applyAlignment="1" applyProtection="1">
      <alignment horizontal="center"/>
      <protection locked="0"/>
    </xf>
    <xf numFmtId="1" fontId="34" fillId="0" borderId="19" xfId="284" applyNumberFormat="1" applyFont="1" applyFill="1" applyBorder="1" applyAlignment="1" applyProtection="1">
      <alignment horizontal="center"/>
      <protection locked="0"/>
    </xf>
    <xf numFmtId="1" fontId="2" fillId="0" borderId="31" xfId="284" applyNumberFormat="1" applyFont="1" applyFill="1" applyBorder="1" applyAlignment="1" applyProtection="1">
      <alignment horizontal="center"/>
      <protection/>
    </xf>
    <xf numFmtId="1" fontId="2" fillId="0" borderId="43" xfId="284" applyNumberFormat="1" applyFont="1" applyFill="1" applyBorder="1" applyAlignment="1" applyProtection="1">
      <alignment horizontal="center"/>
      <protection/>
    </xf>
    <xf numFmtId="1" fontId="2" fillId="0" borderId="28" xfId="284" applyNumberFormat="1" applyFont="1" applyFill="1" applyBorder="1" applyAlignment="1" applyProtection="1">
      <alignment horizontal="center"/>
      <protection/>
    </xf>
    <xf numFmtId="1" fontId="6" fillId="0" borderId="29" xfId="284" applyNumberFormat="1" applyFont="1" applyFill="1" applyBorder="1" applyAlignment="1" applyProtection="1">
      <alignment horizontal="center" vertical="center"/>
      <protection locked="0"/>
    </xf>
    <xf numFmtId="1" fontId="6" fillId="0" borderId="51" xfId="284" applyNumberFormat="1" applyFont="1" applyFill="1" applyBorder="1" applyAlignment="1" applyProtection="1">
      <alignment horizontal="center" vertical="center"/>
      <protection locked="0"/>
    </xf>
    <xf numFmtId="1" fontId="6" fillId="0" borderId="45" xfId="284" applyNumberFormat="1" applyFont="1" applyFill="1" applyBorder="1" applyAlignment="1" applyProtection="1">
      <alignment horizontal="center" vertical="center"/>
      <protection locked="0"/>
    </xf>
    <xf numFmtId="3" fontId="5" fillId="0" borderId="20" xfId="281" applyNumberFormat="1" applyFont="1" applyFill="1" applyBorder="1" applyAlignment="1">
      <alignment horizontal="center" vertical="center"/>
      <protection/>
    </xf>
  </cellXfs>
  <cellStyles count="30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Иванова_1.03.05 2" xfId="289"/>
    <cellStyle name="Обычный_Укомплектування_11_2013" xfId="290"/>
    <cellStyle name="Обычный_Форма7Н" xfId="291"/>
    <cellStyle name="Підсумок" xfId="292"/>
    <cellStyle name="Плохой 2" xfId="293"/>
    <cellStyle name="Плохой 3" xfId="294"/>
    <cellStyle name="Поганий" xfId="295"/>
    <cellStyle name="Поганий 2" xfId="296"/>
    <cellStyle name="Пояснение 2" xfId="297"/>
    <cellStyle name="Примечание 2" xfId="298"/>
    <cellStyle name="Примечание 3" xfId="299"/>
    <cellStyle name="Примечание 4" xfId="300"/>
    <cellStyle name="Примітка" xfId="301"/>
    <cellStyle name="Примітка 2" xfId="302"/>
    <cellStyle name="Примітка 3" xfId="303"/>
    <cellStyle name="Примітка 4" xfId="304"/>
    <cellStyle name="Результат" xfId="305"/>
    <cellStyle name="Результат 1" xfId="306"/>
    <cellStyle name="Середній" xfId="307"/>
    <cellStyle name="Середній 2" xfId="308"/>
    <cellStyle name="Стиль 1" xfId="309"/>
    <cellStyle name="Стиль 1 2" xfId="310"/>
    <cellStyle name="Текст попередження" xfId="311"/>
    <cellStyle name="Текст пояснення" xfId="312"/>
    <cellStyle name="Тысячи [0]_Анализ" xfId="313"/>
    <cellStyle name="Тысячи_Анализ" xfId="314"/>
    <cellStyle name="ФинᎰнсовый_Лист1 (3)_1" xfId="315"/>
    <cellStyle name="Comma" xfId="316"/>
    <cellStyle name="Comma [0]" xfId="317"/>
    <cellStyle name="Хороший 2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datky_analit_obl_06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1 "/>
      <sheetName val=" 3 "/>
      <sheetName val="4 "/>
      <sheetName val="5 "/>
      <sheetName val="6 "/>
      <sheetName val="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zoomScalePageLayoutView="0" workbookViewId="0" topLeftCell="A7">
      <selection activeCell="A3" sqref="A3:B3"/>
    </sheetView>
  </sheetViews>
  <sheetFormatPr defaultColWidth="9.140625" defaultRowHeight="15"/>
  <cols>
    <col min="1" max="1" width="51.8515625" style="154" customWidth="1"/>
    <col min="2" max="2" width="52.8515625" style="154" customWidth="1"/>
    <col min="3" max="16384" width="9.140625" style="154" customWidth="1"/>
  </cols>
  <sheetData>
    <row r="2" spans="1:2" ht="26.25" customHeight="1">
      <c r="A2" s="249" t="s">
        <v>177</v>
      </c>
      <c r="B2" s="249"/>
    </row>
    <row r="3" spans="1:11" ht="20.25">
      <c r="A3" s="250" t="s">
        <v>164</v>
      </c>
      <c r="B3" s="250"/>
      <c r="C3" s="155"/>
      <c r="D3" s="155"/>
      <c r="E3" s="155"/>
      <c r="F3" s="155"/>
      <c r="G3" s="155"/>
      <c r="H3" s="155"/>
      <c r="I3" s="155"/>
      <c r="J3" s="155"/>
      <c r="K3" s="155"/>
    </row>
    <row r="4" ht="24" customHeight="1"/>
    <row r="5" spans="1:2" ht="30.75" customHeight="1">
      <c r="A5" s="251" t="s">
        <v>126</v>
      </c>
      <c r="B5" s="157" t="s">
        <v>165</v>
      </c>
    </row>
    <row r="6" spans="1:2" ht="30.75" customHeight="1">
      <c r="A6" s="252"/>
      <c r="B6" s="158" t="s">
        <v>166</v>
      </c>
    </row>
    <row r="7" spans="1:2" ht="30.75" customHeight="1">
      <c r="A7" s="253"/>
      <c r="B7" s="156" t="s">
        <v>167</v>
      </c>
    </row>
    <row r="8" spans="1:2" ht="30.75" customHeight="1">
      <c r="A8" s="246" t="s">
        <v>74</v>
      </c>
      <c r="B8" s="157" t="s">
        <v>168</v>
      </c>
    </row>
    <row r="9" spans="1:2" ht="30.75" customHeight="1">
      <c r="A9" s="247"/>
      <c r="B9" s="158" t="s">
        <v>169</v>
      </c>
    </row>
    <row r="10" spans="1:2" ht="30.75" customHeight="1" thickBot="1">
      <c r="A10" s="254"/>
      <c r="B10" s="159" t="s">
        <v>170</v>
      </c>
    </row>
    <row r="11" spans="1:2" ht="30.75" customHeight="1" thickTop="1">
      <c r="A11" s="252" t="s">
        <v>127</v>
      </c>
      <c r="B11" s="160" t="s">
        <v>171</v>
      </c>
    </row>
    <row r="12" spans="1:2" ht="30.75" customHeight="1">
      <c r="A12" s="252"/>
      <c r="B12" s="158" t="s">
        <v>172</v>
      </c>
    </row>
    <row r="13" spans="1:2" ht="30.75" customHeight="1">
      <c r="A13" s="253"/>
      <c r="B13" s="156" t="s">
        <v>173</v>
      </c>
    </row>
    <row r="14" spans="1:2" ht="30.75" customHeight="1">
      <c r="A14" s="246" t="s">
        <v>125</v>
      </c>
      <c r="B14" s="157" t="s">
        <v>174</v>
      </c>
    </row>
    <row r="15" spans="1:2" ht="30.75" customHeight="1">
      <c r="A15" s="247"/>
      <c r="B15" s="158" t="s">
        <v>175</v>
      </c>
    </row>
    <row r="16" spans="1:2" ht="30.75" customHeight="1">
      <c r="A16" s="248"/>
      <c r="B16" s="156" t="s">
        <v>176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B6" sqref="B6"/>
    </sheetView>
  </sheetViews>
  <sheetFormatPr defaultColWidth="10.28125" defaultRowHeight="15"/>
  <cols>
    <col min="1" max="1" width="39.7109375" style="37" customWidth="1"/>
    <col min="2" max="2" width="14.8515625" style="41" customWidth="1"/>
    <col min="3" max="3" width="15.28125" style="41" customWidth="1"/>
    <col min="4" max="237" width="7.8515625" style="37" customWidth="1"/>
    <col min="238" max="238" width="39.28125" style="37" customWidth="1"/>
    <col min="239" max="16384" width="10.28125" style="37" customWidth="1"/>
  </cols>
  <sheetData>
    <row r="1" spans="1:3" ht="62.25" customHeight="1">
      <c r="A1" s="255" t="s">
        <v>178</v>
      </c>
      <c r="B1" s="255"/>
      <c r="C1" s="255"/>
    </row>
    <row r="2" spans="1:3" s="120" customFormat="1" ht="27" customHeight="1">
      <c r="A2" s="256" t="s">
        <v>164</v>
      </c>
      <c r="B2" s="256"/>
      <c r="C2" s="256"/>
    </row>
    <row r="3" spans="1:3" s="39" customFormat="1" ht="40.5" customHeight="1">
      <c r="A3" s="223"/>
      <c r="B3" s="119" t="s">
        <v>84</v>
      </c>
      <c r="C3" s="119" t="s">
        <v>120</v>
      </c>
    </row>
    <row r="4" spans="1:3" s="39" customFormat="1" ht="63" customHeight="1">
      <c r="A4" s="151" t="s">
        <v>118</v>
      </c>
      <c r="B4" s="68">
        <v>806.2</v>
      </c>
      <c r="C4" s="67">
        <v>810.6</v>
      </c>
    </row>
    <row r="5" spans="1:3" s="39" customFormat="1" ht="48.75" customHeight="1">
      <c r="A5" s="152" t="s">
        <v>117</v>
      </c>
      <c r="B5" s="66">
        <v>62.5</v>
      </c>
      <c r="C5" s="65">
        <v>63.5</v>
      </c>
    </row>
    <row r="6" spans="1:3" s="39" customFormat="1" ht="57" customHeight="1">
      <c r="A6" s="123" t="s">
        <v>75</v>
      </c>
      <c r="B6" s="64">
        <v>720.4</v>
      </c>
      <c r="C6" s="63">
        <v>727.6</v>
      </c>
    </row>
    <row r="7" spans="1:3" s="39" customFormat="1" ht="54.75" customHeight="1">
      <c r="A7" s="121" t="s">
        <v>74</v>
      </c>
      <c r="B7" s="70">
        <v>55.8</v>
      </c>
      <c r="C7" s="69">
        <v>57</v>
      </c>
    </row>
    <row r="8" spans="1:3" s="39" customFormat="1" ht="70.5" customHeight="1">
      <c r="A8" s="122" t="s">
        <v>80</v>
      </c>
      <c r="B8" s="68">
        <v>85.8</v>
      </c>
      <c r="C8" s="67">
        <v>83</v>
      </c>
    </row>
    <row r="9" spans="1:3" s="39" customFormat="1" ht="60.75" customHeight="1">
      <c r="A9" s="121" t="s">
        <v>125</v>
      </c>
      <c r="B9" s="70">
        <v>10.6</v>
      </c>
      <c r="C9" s="69">
        <v>10.2</v>
      </c>
    </row>
    <row r="10" spans="1:3" s="42" customFormat="1" ht="13.5">
      <c r="A10" s="40"/>
      <c r="B10" s="40"/>
      <c r="C10" s="41"/>
    </row>
    <row r="11" spans="1:3" s="44" customFormat="1" ht="12" customHeight="1">
      <c r="A11" s="43"/>
      <c r="B11" s="43"/>
      <c r="C11" s="41"/>
    </row>
    <row r="12" ht="13.5">
      <c r="A12" s="45"/>
    </row>
    <row r="13" ht="13.5">
      <c r="A13" s="45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7"/>
  <sheetViews>
    <sheetView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E21" sqref="E21"/>
    </sheetView>
  </sheetViews>
  <sheetFormatPr defaultColWidth="8.28125" defaultRowHeight="15"/>
  <cols>
    <col min="1" max="1" width="20.8515625" style="47" customWidth="1"/>
    <col min="2" max="2" width="16.421875" style="47" customWidth="1"/>
    <col min="3" max="3" width="14.421875" style="47" customWidth="1"/>
    <col min="4" max="4" width="14.00390625" style="47" customWidth="1"/>
    <col min="5" max="5" width="13.28125" style="47" customWidth="1"/>
    <col min="6" max="6" width="12.7109375" style="47" customWidth="1"/>
    <col min="7" max="7" width="12.00390625" style="47" customWidth="1"/>
    <col min="8" max="8" width="12.57421875" style="47" customWidth="1"/>
    <col min="9" max="9" width="13.7109375" style="47" customWidth="1"/>
    <col min="10" max="10" width="9.140625" style="48" customWidth="1"/>
    <col min="11" max="252" width="9.140625" style="47" customWidth="1"/>
    <col min="253" max="253" width="18.57421875" style="47" customWidth="1"/>
    <col min="254" max="254" width="11.57421875" style="47" customWidth="1"/>
    <col min="255" max="255" width="11.00390625" style="47" customWidth="1"/>
    <col min="256" max="16384" width="8.28125" style="47" customWidth="1"/>
  </cols>
  <sheetData>
    <row r="1" spans="1:9" s="46" customFormat="1" ht="18" customHeight="1">
      <c r="A1" s="257" t="s">
        <v>119</v>
      </c>
      <c r="B1" s="257"/>
      <c r="C1" s="257"/>
      <c r="D1" s="257"/>
      <c r="E1" s="257"/>
      <c r="F1" s="257"/>
      <c r="G1" s="257"/>
      <c r="H1" s="257"/>
      <c r="I1" s="257"/>
    </row>
    <row r="2" spans="1:9" s="46" customFormat="1" ht="14.25" customHeight="1">
      <c r="A2" s="258" t="s">
        <v>66</v>
      </c>
      <c r="B2" s="258"/>
      <c r="C2" s="258"/>
      <c r="D2" s="258"/>
      <c r="E2" s="258"/>
      <c r="F2" s="258"/>
      <c r="G2" s="258"/>
      <c r="H2" s="258"/>
      <c r="I2" s="258"/>
    </row>
    <row r="3" spans="1:9" s="46" customFormat="1" ht="9" customHeight="1" hidden="1">
      <c r="A3" s="258"/>
      <c r="B3" s="258"/>
      <c r="C3" s="258"/>
      <c r="D3" s="258"/>
      <c r="E3" s="258"/>
      <c r="F3" s="258"/>
      <c r="G3" s="258"/>
      <c r="H3" s="258"/>
      <c r="I3" s="258"/>
    </row>
    <row r="4" spans="1:9" ht="18" customHeight="1">
      <c r="A4" s="38" t="s">
        <v>65</v>
      </c>
      <c r="F4" s="259"/>
      <c r="G4" s="259"/>
      <c r="H4" s="259"/>
      <c r="I4" s="259"/>
    </row>
    <row r="5" spans="1:9" s="49" customFormat="1" ht="16.5" customHeight="1">
      <c r="A5" s="261"/>
      <c r="B5" s="262" t="s">
        <v>67</v>
      </c>
      <c r="C5" s="262"/>
      <c r="D5" s="262" t="s">
        <v>68</v>
      </c>
      <c r="E5" s="262"/>
      <c r="F5" s="262" t="s">
        <v>69</v>
      </c>
      <c r="G5" s="262"/>
      <c r="H5" s="262" t="s">
        <v>70</v>
      </c>
      <c r="I5" s="262"/>
    </row>
    <row r="6" spans="1:9" s="50" customFormat="1" ht="27.75" customHeight="1">
      <c r="A6" s="261"/>
      <c r="B6" s="153" t="s">
        <v>84</v>
      </c>
      <c r="C6" s="153" t="s">
        <v>120</v>
      </c>
      <c r="D6" s="153" t="s">
        <v>84</v>
      </c>
      <c r="E6" s="153" t="s">
        <v>120</v>
      </c>
      <c r="F6" s="153" t="s">
        <v>84</v>
      </c>
      <c r="G6" s="153" t="s">
        <v>120</v>
      </c>
      <c r="H6" s="153" t="s">
        <v>84</v>
      </c>
      <c r="I6" s="153" t="s">
        <v>120</v>
      </c>
    </row>
    <row r="7" spans="1:9" s="49" customFormat="1" ht="12.75" customHeight="1">
      <c r="A7" s="51"/>
      <c r="B7" s="260" t="s">
        <v>71</v>
      </c>
      <c r="C7" s="260"/>
      <c r="D7" s="260" t="s">
        <v>72</v>
      </c>
      <c r="E7" s="260"/>
      <c r="F7" s="260" t="s">
        <v>71</v>
      </c>
      <c r="G7" s="260"/>
      <c r="H7" s="260" t="s">
        <v>72</v>
      </c>
      <c r="I7" s="260"/>
    </row>
    <row r="8" spans="1:9" s="56" customFormat="1" ht="18" customHeight="1">
      <c r="A8" s="52" t="s">
        <v>9</v>
      </c>
      <c r="B8" s="53">
        <v>16034.9</v>
      </c>
      <c r="C8" s="54">
        <v>16261.8</v>
      </c>
      <c r="D8" s="55">
        <v>55.9</v>
      </c>
      <c r="E8" s="55">
        <v>57.1</v>
      </c>
      <c r="F8" s="54">
        <v>1712.8000000000004</v>
      </c>
      <c r="G8" s="54">
        <v>1645.8000000000002</v>
      </c>
      <c r="H8" s="55">
        <v>9.7</v>
      </c>
      <c r="I8" s="55">
        <v>9.2</v>
      </c>
    </row>
    <row r="9" spans="1:9" ht="15.75" customHeight="1">
      <c r="A9" s="57" t="s">
        <v>10</v>
      </c>
      <c r="B9" s="58">
        <v>644.9</v>
      </c>
      <c r="C9" s="58">
        <v>651.1</v>
      </c>
      <c r="D9" s="58">
        <v>56.1</v>
      </c>
      <c r="E9" s="58">
        <v>57.1</v>
      </c>
      <c r="F9" s="59">
        <v>79.9</v>
      </c>
      <c r="G9" s="59">
        <v>74.6</v>
      </c>
      <c r="H9" s="58">
        <v>11</v>
      </c>
      <c r="I9" s="58">
        <v>10.3</v>
      </c>
    </row>
    <row r="10" spans="1:9" ht="15.75" customHeight="1">
      <c r="A10" s="57" t="s">
        <v>11</v>
      </c>
      <c r="B10" s="58">
        <v>364.2</v>
      </c>
      <c r="C10" s="58">
        <v>369.9</v>
      </c>
      <c r="D10" s="58">
        <v>48.6</v>
      </c>
      <c r="E10" s="58">
        <v>49.5</v>
      </c>
      <c r="F10" s="59">
        <v>54.4</v>
      </c>
      <c r="G10" s="59">
        <v>52.1</v>
      </c>
      <c r="H10" s="58">
        <v>13</v>
      </c>
      <c r="I10" s="58">
        <v>12.3</v>
      </c>
    </row>
    <row r="11" spans="1:9" ht="15.75" customHeight="1">
      <c r="A11" s="57" t="s">
        <v>12</v>
      </c>
      <c r="B11" s="58">
        <v>1400</v>
      </c>
      <c r="C11" s="58">
        <v>1404</v>
      </c>
      <c r="D11" s="58">
        <v>58.5</v>
      </c>
      <c r="E11" s="58">
        <v>59</v>
      </c>
      <c r="F11" s="59">
        <v>125.8</v>
      </c>
      <c r="G11" s="59">
        <v>124.1</v>
      </c>
      <c r="H11" s="58">
        <v>8.2</v>
      </c>
      <c r="I11" s="58">
        <v>8.1</v>
      </c>
    </row>
    <row r="12" spans="1:9" ht="15.75" customHeight="1">
      <c r="A12" s="57" t="s">
        <v>13</v>
      </c>
      <c r="B12" s="58">
        <v>737.1</v>
      </c>
      <c r="C12" s="58">
        <v>742.1</v>
      </c>
      <c r="D12" s="58">
        <v>49.7</v>
      </c>
      <c r="E12" s="58">
        <v>50.6</v>
      </c>
      <c r="F12" s="59">
        <v>125.3</v>
      </c>
      <c r="G12" s="59">
        <v>121.8</v>
      </c>
      <c r="H12" s="58">
        <v>14.5</v>
      </c>
      <c r="I12" s="58">
        <v>14.1</v>
      </c>
    </row>
    <row r="13" spans="1:9" ht="15.75" customHeight="1">
      <c r="A13" s="57" t="s">
        <v>14</v>
      </c>
      <c r="B13" s="58">
        <v>482.5</v>
      </c>
      <c r="C13" s="58">
        <v>493.8</v>
      </c>
      <c r="D13" s="58">
        <v>53.7</v>
      </c>
      <c r="E13" s="58">
        <v>55.4</v>
      </c>
      <c r="F13" s="59">
        <v>60.1</v>
      </c>
      <c r="G13" s="59">
        <v>58.2</v>
      </c>
      <c r="H13" s="58">
        <v>11.1</v>
      </c>
      <c r="I13" s="58">
        <v>10.5</v>
      </c>
    </row>
    <row r="14" spans="1:9" ht="15.75" customHeight="1">
      <c r="A14" s="57" t="s">
        <v>15</v>
      </c>
      <c r="B14" s="58">
        <v>497.2</v>
      </c>
      <c r="C14" s="58">
        <v>502.8</v>
      </c>
      <c r="D14" s="58">
        <v>54</v>
      </c>
      <c r="E14" s="58">
        <v>54.7</v>
      </c>
      <c r="F14" s="59">
        <v>54.5</v>
      </c>
      <c r="G14" s="59">
        <v>53.7</v>
      </c>
      <c r="H14" s="58">
        <v>9.9</v>
      </c>
      <c r="I14" s="58">
        <v>9.6</v>
      </c>
    </row>
    <row r="15" spans="1:9" ht="15.75" customHeight="1">
      <c r="A15" s="220" t="s">
        <v>16</v>
      </c>
      <c r="B15" s="221">
        <v>720.4</v>
      </c>
      <c r="C15" s="221">
        <v>727.6</v>
      </c>
      <c r="D15" s="221">
        <v>55.8</v>
      </c>
      <c r="E15" s="221">
        <v>57</v>
      </c>
      <c r="F15" s="222">
        <v>85.8</v>
      </c>
      <c r="G15" s="222">
        <v>83</v>
      </c>
      <c r="H15" s="221">
        <v>10.6</v>
      </c>
      <c r="I15" s="221">
        <v>10.2</v>
      </c>
    </row>
    <row r="16" spans="1:9" ht="15.75" customHeight="1">
      <c r="A16" s="57" t="s">
        <v>17</v>
      </c>
      <c r="B16" s="58">
        <v>551.2</v>
      </c>
      <c r="C16" s="58">
        <v>563.4</v>
      </c>
      <c r="D16" s="58">
        <v>54.2</v>
      </c>
      <c r="E16" s="58">
        <v>55.5</v>
      </c>
      <c r="F16" s="59">
        <v>51.2</v>
      </c>
      <c r="G16" s="59">
        <v>48.8</v>
      </c>
      <c r="H16" s="58">
        <v>8.5</v>
      </c>
      <c r="I16" s="58">
        <v>8</v>
      </c>
    </row>
    <row r="17" spans="1:9" ht="15.75" customHeight="1">
      <c r="A17" s="57" t="s">
        <v>73</v>
      </c>
      <c r="B17" s="58">
        <v>756.6</v>
      </c>
      <c r="C17" s="58">
        <v>763.3</v>
      </c>
      <c r="D17" s="58">
        <v>58.6</v>
      </c>
      <c r="E17" s="58">
        <v>58.7</v>
      </c>
      <c r="F17" s="59">
        <v>52.2</v>
      </c>
      <c r="G17" s="59">
        <v>51.2</v>
      </c>
      <c r="H17" s="58">
        <v>6.5</v>
      </c>
      <c r="I17" s="58">
        <v>6.3</v>
      </c>
    </row>
    <row r="18" spans="1:9" ht="15.75" customHeight="1">
      <c r="A18" s="57" t="s">
        <v>18</v>
      </c>
      <c r="B18" s="58">
        <v>376.6</v>
      </c>
      <c r="C18" s="58">
        <v>379.7</v>
      </c>
      <c r="D18" s="58">
        <v>53.9</v>
      </c>
      <c r="E18" s="58">
        <v>54.9</v>
      </c>
      <c r="F18" s="59">
        <v>54.2</v>
      </c>
      <c r="G18" s="59">
        <v>52.1</v>
      </c>
      <c r="H18" s="58">
        <v>12.6</v>
      </c>
      <c r="I18" s="58">
        <v>12.1</v>
      </c>
    </row>
    <row r="19" spans="1:9" ht="15.75" customHeight="1">
      <c r="A19" s="57" t="s">
        <v>19</v>
      </c>
      <c r="B19" s="58">
        <v>289.4</v>
      </c>
      <c r="C19" s="58">
        <v>294.7</v>
      </c>
      <c r="D19" s="58">
        <v>55.2</v>
      </c>
      <c r="E19" s="58">
        <v>57</v>
      </c>
      <c r="F19" s="59">
        <v>58.2</v>
      </c>
      <c r="G19" s="59">
        <v>53.3</v>
      </c>
      <c r="H19" s="58">
        <v>16.7</v>
      </c>
      <c r="I19" s="58">
        <v>15.3</v>
      </c>
    </row>
    <row r="20" spans="1:9" ht="15.75" customHeight="1">
      <c r="A20" s="57" t="s">
        <v>20</v>
      </c>
      <c r="B20" s="58">
        <v>1042.9</v>
      </c>
      <c r="C20" s="58">
        <v>1058.1</v>
      </c>
      <c r="D20" s="58">
        <v>55.9</v>
      </c>
      <c r="E20" s="58">
        <v>56.9</v>
      </c>
      <c r="F20" s="59">
        <v>88.3</v>
      </c>
      <c r="G20" s="59">
        <v>84.7</v>
      </c>
      <c r="H20" s="58">
        <v>7.8</v>
      </c>
      <c r="I20" s="58">
        <v>7.4</v>
      </c>
    </row>
    <row r="21" spans="1:9" ht="15.75" customHeight="1">
      <c r="A21" s="57" t="s">
        <v>21</v>
      </c>
      <c r="B21" s="58">
        <v>493.7</v>
      </c>
      <c r="C21" s="58">
        <v>495.3</v>
      </c>
      <c r="D21" s="58">
        <v>57.8</v>
      </c>
      <c r="E21" s="58">
        <v>58.5</v>
      </c>
      <c r="F21" s="59">
        <v>56.6</v>
      </c>
      <c r="G21" s="59">
        <v>55.3</v>
      </c>
      <c r="H21" s="58">
        <v>10.3</v>
      </c>
      <c r="I21" s="58">
        <v>10</v>
      </c>
    </row>
    <row r="22" spans="1:9" ht="15.75" customHeight="1">
      <c r="A22" s="57" t="s">
        <v>22</v>
      </c>
      <c r="B22" s="58">
        <v>982.6</v>
      </c>
      <c r="C22" s="58">
        <v>1000.3</v>
      </c>
      <c r="D22" s="58">
        <v>56</v>
      </c>
      <c r="E22" s="58">
        <v>57.2</v>
      </c>
      <c r="F22" s="59">
        <v>78.7</v>
      </c>
      <c r="G22" s="59">
        <v>74.9</v>
      </c>
      <c r="H22" s="58">
        <v>7.4</v>
      </c>
      <c r="I22" s="58">
        <v>7</v>
      </c>
    </row>
    <row r="23" spans="1:9" ht="15.75" customHeight="1">
      <c r="A23" s="57" t="s">
        <v>23</v>
      </c>
      <c r="B23" s="58">
        <v>573</v>
      </c>
      <c r="C23" s="58">
        <v>580.3</v>
      </c>
      <c r="D23" s="58">
        <v>54.4</v>
      </c>
      <c r="E23" s="58">
        <v>55.6</v>
      </c>
      <c r="F23" s="59">
        <v>79.9</v>
      </c>
      <c r="G23" s="59">
        <v>77.7</v>
      </c>
      <c r="H23" s="58">
        <v>12.2</v>
      </c>
      <c r="I23" s="58">
        <v>11.8</v>
      </c>
    </row>
    <row r="24" spans="1:9" ht="15.75" customHeight="1">
      <c r="A24" s="57" t="s">
        <v>24</v>
      </c>
      <c r="B24" s="58">
        <v>465.3</v>
      </c>
      <c r="C24" s="58">
        <v>474.7</v>
      </c>
      <c r="D24" s="58">
        <v>55.8</v>
      </c>
      <c r="E24" s="58">
        <v>57</v>
      </c>
      <c r="F24" s="59">
        <v>56.4</v>
      </c>
      <c r="G24" s="59">
        <v>51.4</v>
      </c>
      <c r="H24" s="58">
        <v>10.8</v>
      </c>
      <c r="I24" s="58">
        <v>9.8</v>
      </c>
    </row>
    <row r="25" spans="1:9" ht="15.75" customHeight="1">
      <c r="A25" s="57" t="s">
        <v>25</v>
      </c>
      <c r="B25" s="58">
        <v>453</v>
      </c>
      <c r="C25" s="58">
        <v>466.9</v>
      </c>
      <c r="D25" s="58">
        <v>54.5</v>
      </c>
      <c r="E25" s="58">
        <v>56.8</v>
      </c>
      <c r="F25" s="59">
        <v>49</v>
      </c>
      <c r="G25" s="59">
        <v>46.9</v>
      </c>
      <c r="H25" s="58">
        <v>9.8</v>
      </c>
      <c r="I25" s="58">
        <v>9.1</v>
      </c>
    </row>
    <row r="26" spans="1:9" ht="15.75" customHeight="1">
      <c r="A26" s="57" t="s">
        <v>26</v>
      </c>
      <c r="B26" s="58">
        <v>392</v>
      </c>
      <c r="C26" s="58">
        <v>405.1</v>
      </c>
      <c r="D26" s="58">
        <v>50.3</v>
      </c>
      <c r="E26" s="58">
        <v>52.2</v>
      </c>
      <c r="F26" s="59">
        <v>56.8</v>
      </c>
      <c r="G26" s="59">
        <v>54.1</v>
      </c>
      <c r="H26" s="58">
        <v>12.7</v>
      </c>
      <c r="I26" s="58">
        <v>11.8</v>
      </c>
    </row>
    <row r="27" spans="1:9" ht="15.75" customHeight="1">
      <c r="A27" s="57" t="s">
        <v>27</v>
      </c>
      <c r="B27" s="58">
        <v>1240.5</v>
      </c>
      <c r="C27" s="58">
        <v>1249</v>
      </c>
      <c r="D27" s="58">
        <v>60.5</v>
      </c>
      <c r="E27" s="58">
        <v>61.4</v>
      </c>
      <c r="F27" s="59">
        <v>79.3</v>
      </c>
      <c r="G27" s="59">
        <v>77.9</v>
      </c>
      <c r="H27" s="58">
        <v>6</v>
      </c>
      <c r="I27" s="58">
        <v>5.9</v>
      </c>
    </row>
    <row r="28" spans="1:9" ht="15.75" customHeight="1">
      <c r="A28" s="57" t="s">
        <v>28</v>
      </c>
      <c r="B28" s="58">
        <v>432.9</v>
      </c>
      <c r="C28" s="58">
        <v>442.4</v>
      </c>
      <c r="D28" s="58">
        <v>55.5</v>
      </c>
      <c r="E28" s="58">
        <v>57.3</v>
      </c>
      <c r="F28" s="59">
        <v>57.5</v>
      </c>
      <c r="G28" s="59">
        <v>56.3</v>
      </c>
      <c r="H28" s="58">
        <v>11.7</v>
      </c>
      <c r="I28" s="58">
        <v>11.3</v>
      </c>
    </row>
    <row r="29" spans="1:9" ht="15.75" customHeight="1">
      <c r="A29" s="57" t="s">
        <v>29</v>
      </c>
      <c r="B29" s="58">
        <v>501.8</v>
      </c>
      <c r="C29" s="58">
        <v>510.7</v>
      </c>
      <c r="D29" s="58">
        <v>53.7</v>
      </c>
      <c r="E29" s="58">
        <v>55.1</v>
      </c>
      <c r="F29" s="59">
        <v>58.5</v>
      </c>
      <c r="G29" s="59">
        <v>55.8</v>
      </c>
      <c r="H29" s="58">
        <v>10.4</v>
      </c>
      <c r="I29" s="58">
        <v>9.8</v>
      </c>
    </row>
    <row r="30" spans="1:9" ht="15.75" customHeight="1">
      <c r="A30" s="57" t="s">
        <v>30</v>
      </c>
      <c r="B30" s="58">
        <v>507.7</v>
      </c>
      <c r="C30" s="58">
        <v>517.1</v>
      </c>
      <c r="D30" s="58">
        <v>56</v>
      </c>
      <c r="E30" s="58">
        <v>57.7</v>
      </c>
      <c r="F30" s="59">
        <v>57.4</v>
      </c>
      <c r="G30" s="59">
        <v>55.5</v>
      </c>
      <c r="H30" s="58">
        <v>10.2</v>
      </c>
      <c r="I30" s="58">
        <v>9.7</v>
      </c>
    </row>
    <row r="31" spans="1:9" ht="15.75" customHeight="1">
      <c r="A31" s="57" t="s">
        <v>31</v>
      </c>
      <c r="B31" s="58">
        <v>374.3</v>
      </c>
      <c r="C31" s="58">
        <v>383</v>
      </c>
      <c r="D31" s="58">
        <v>55.9</v>
      </c>
      <c r="E31" s="58">
        <v>57.3</v>
      </c>
      <c r="F31" s="59">
        <v>36</v>
      </c>
      <c r="G31" s="59">
        <v>34.4</v>
      </c>
      <c r="H31" s="58">
        <v>8.8</v>
      </c>
      <c r="I31" s="58">
        <v>8.2</v>
      </c>
    </row>
    <row r="32" spans="1:9" ht="15.75" customHeight="1">
      <c r="A32" s="57" t="s">
        <v>32</v>
      </c>
      <c r="B32" s="58">
        <v>414.9</v>
      </c>
      <c r="C32" s="58">
        <v>421.9</v>
      </c>
      <c r="D32" s="58">
        <v>55.3</v>
      </c>
      <c r="E32" s="58">
        <v>57</v>
      </c>
      <c r="F32" s="59">
        <v>52.6</v>
      </c>
      <c r="G32" s="59">
        <v>50.7</v>
      </c>
      <c r="H32" s="58">
        <v>11.3</v>
      </c>
      <c r="I32" s="58">
        <v>10.7</v>
      </c>
    </row>
    <row r="33" spans="1:9" ht="15.75" customHeight="1">
      <c r="A33" s="57" t="s">
        <v>33</v>
      </c>
      <c r="B33" s="58">
        <v>1340.2</v>
      </c>
      <c r="C33" s="58">
        <v>1364.6</v>
      </c>
      <c r="D33" s="58">
        <v>61.3</v>
      </c>
      <c r="E33" s="58">
        <v>62.4</v>
      </c>
      <c r="F33" s="59">
        <v>104.2</v>
      </c>
      <c r="G33" s="59">
        <v>97.3</v>
      </c>
      <c r="H33" s="58">
        <v>7.2</v>
      </c>
      <c r="I33" s="58">
        <v>6.7</v>
      </c>
    </row>
    <row r="34" spans="1:9" ht="15">
      <c r="A34" s="60"/>
      <c r="B34" s="61"/>
      <c r="C34" s="62"/>
      <c r="D34" s="60"/>
      <c r="E34" s="60"/>
      <c r="F34" s="60"/>
      <c r="G34" s="60"/>
      <c r="H34" s="60"/>
      <c r="I34" s="60"/>
    </row>
    <row r="35" spans="1:9" ht="13.5">
      <c r="A35" s="60"/>
      <c r="C35" s="60"/>
      <c r="D35" s="60"/>
      <c r="E35" s="60"/>
      <c r="F35" s="60"/>
      <c r="G35" s="60"/>
      <c r="H35" s="60"/>
      <c r="I35" s="60"/>
    </row>
    <row r="36" spans="1:9" ht="12.75">
      <c r="A36" s="61"/>
      <c r="C36" s="61"/>
      <c r="D36" s="61"/>
      <c r="E36" s="61"/>
      <c r="F36" s="61"/>
      <c r="G36" s="61"/>
      <c r="H36" s="61"/>
      <c r="I36" s="61"/>
    </row>
    <row r="37" spans="1:9" ht="12.75">
      <c r="A37" s="61"/>
      <c r="C37" s="61"/>
      <c r="D37" s="61"/>
      <c r="E37" s="61"/>
      <c r="F37" s="61"/>
      <c r="G37" s="61"/>
      <c r="H37" s="61"/>
      <c r="I37" s="61"/>
    </row>
  </sheetData>
  <sheetProtection/>
  <mergeCells count="13">
    <mergeCell ref="D5:E5"/>
    <mergeCell ref="F5:G5"/>
    <mergeCell ref="H5:I5"/>
    <mergeCell ref="A1:I1"/>
    <mergeCell ref="A2:I2"/>
    <mergeCell ref="A3:I3"/>
    <mergeCell ref="F4:I4"/>
    <mergeCell ref="B7:C7"/>
    <mergeCell ref="D7:E7"/>
    <mergeCell ref="F7:G7"/>
    <mergeCell ref="H7:I7"/>
    <mergeCell ref="A5:A6"/>
    <mergeCell ref="B5:C5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16" sqref="E16"/>
    </sheetView>
  </sheetViews>
  <sheetFormatPr defaultColWidth="9.140625" defaultRowHeight="15"/>
  <cols>
    <col min="1" max="1" width="1.28515625" style="88" hidden="1" customWidth="1"/>
    <col min="2" max="2" width="25.421875" style="88" customWidth="1"/>
    <col min="3" max="4" width="17.8515625" style="88" customWidth="1"/>
    <col min="5" max="5" width="17.57421875" style="88" customWidth="1"/>
    <col min="6" max="6" width="16.7109375" style="88" customWidth="1"/>
    <col min="7" max="7" width="9.140625" style="88" customWidth="1"/>
    <col min="8" max="10" width="0" style="88" hidden="1" customWidth="1"/>
    <col min="11" max="16384" width="9.140625" style="88" customWidth="1"/>
  </cols>
  <sheetData>
    <row r="1" s="71" customFormat="1" ht="10.5" customHeight="1">
      <c r="F1" s="72"/>
    </row>
    <row r="2" spans="1:6" s="73" customFormat="1" ht="51" customHeight="1">
      <c r="A2" s="263" t="s">
        <v>76</v>
      </c>
      <c r="B2" s="263"/>
      <c r="C2" s="263"/>
      <c r="D2" s="263"/>
      <c r="E2" s="263"/>
      <c r="F2" s="263"/>
    </row>
    <row r="3" spans="1:6" s="73" customFormat="1" ht="20.25" customHeight="1">
      <c r="A3" s="161"/>
      <c r="B3" s="161"/>
      <c r="C3" s="161"/>
      <c r="D3" s="161"/>
      <c r="E3" s="161"/>
      <c r="F3" s="161"/>
    </row>
    <row r="4" spans="1:6" s="73" customFormat="1" ht="16.5" customHeight="1">
      <c r="A4" s="161"/>
      <c r="B4" s="161"/>
      <c r="C4" s="161"/>
      <c r="D4" s="161"/>
      <c r="E4" s="161"/>
      <c r="F4" s="74" t="s">
        <v>77</v>
      </c>
    </row>
    <row r="5" spans="1:6" s="73" customFormat="1" ht="24.75" customHeight="1">
      <c r="A5" s="161"/>
      <c r="B5" s="264"/>
      <c r="C5" s="265" t="s">
        <v>128</v>
      </c>
      <c r="D5" s="265" t="s">
        <v>129</v>
      </c>
      <c r="E5" s="266" t="s">
        <v>78</v>
      </c>
      <c r="F5" s="266"/>
    </row>
    <row r="6" spans="1:6" s="73" customFormat="1" ht="42" customHeight="1">
      <c r="A6" s="75"/>
      <c r="B6" s="264"/>
      <c r="C6" s="265"/>
      <c r="D6" s="265"/>
      <c r="E6" s="162" t="s">
        <v>2</v>
      </c>
      <c r="F6" s="76" t="s">
        <v>130</v>
      </c>
    </row>
    <row r="7" spans="2:6" s="167" customFormat="1" ht="19.5" customHeight="1">
      <c r="B7" s="168" t="s">
        <v>8</v>
      </c>
      <c r="C7" s="169">
        <v>1</v>
      </c>
      <c r="D7" s="170">
        <v>2</v>
      </c>
      <c r="E7" s="169">
        <v>3</v>
      </c>
      <c r="F7" s="170">
        <v>4</v>
      </c>
    </row>
    <row r="8" spans="2:10" s="77" customFormat="1" ht="27.75" customHeight="1">
      <c r="B8" s="171" t="s">
        <v>131</v>
      </c>
      <c r="C8" s="78">
        <f>SUM(C9:C28)</f>
        <v>2803</v>
      </c>
      <c r="D8" s="78">
        <f>SUM(D9:D28)</f>
        <v>2459</v>
      </c>
      <c r="E8" s="79">
        <f>ROUND(D8/C8*100,1)</f>
        <v>87.7</v>
      </c>
      <c r="F8" s="78">
        <f aca="true" t="shared" si="0" ref="F8:F26">D8-C8</f>
        <v>-344</v>
      </c>
      <c r="I8" s="80"/>
      <c r="J8" s="80"/>
    </row>
    <row r="9" spans="2:10" s="77" customFormat="1" ht="22.5" customHeight="1">
      <c r="B9" s="17" t="s">
        <v>132</v>
      </c>
      <c r="C9" s="82">
        <v>759</v>
      </c>
      <c r="D9" s="82">
        <v>806</v>
      </c>
      <c r="E9" s="83">
        <f>ROUND(D9/C9*100,1)</f>
        <v>106.2</v>
      </c>
      <c r="F9" s="82">
        <f>D9-C9</f>
        <v>47</v>
      </c>
      <c r="I9" s="80"/>
      <c r="J9" s="80"/>
    </row>
    <row r="10" spans="2:10" s="81" customFormat="1" ht="23.25" customHeight="1">
      <c r="B10" s="17" t="s">
        <v>133</v>
      </c>
      <c r="C10" s="82">
        <v>580</v>
      </c>
      <c r="D10" s="82">
        <v>102</v>
      </c>
      <c r="E10" s="83">
        <f aca="true" t="shared" si="1" ref="E10:E28">ROUND(D10/C10*100,1)</f>
        <v>17.6</v>
      </c>
      <c r="F10" s="82">
        <f t="shared" si="0"/>
        <v>-478</v>
      </c>
      <c r="H10" s="86">
        <f aca="true" t="shared" si="2" ref="H10:H26">ROUND(D10/$D$8*100,1)</f>
        <v>4.1</v>
      </c>
      <c r="I10" s="85">
        <f aca="true" t="shared" si="3" ref="I10:J26">ROUND(C10/1000,1)</f>
        <v>0.6</v>
      </c>
      <c r="J10" s="85">
        <f t="shared" si="3"/>
        <v>0.1</v>
      </c>
    </row>
    <row r="11" spans="2:10" s="81" customFormat="1" ht="23.25" customHeight="1">
      <c r="B11" s="17" t="s">
        <v>134</v>
      </c>
      <c r="C11" s="82">
        <v>167</v>
      </c>
      <c r="D11" s="82">
        <v>312</v>
      </c>
      <c r="E11" s="83">
        <f t="shared" si="1"/>
        <v>186.8</v>
      </c>
      <c r="F11" s="82">
        <f t="shared" si="0"/>
        <v>145</v>
      </c>
      <c r="H11" s="84">
        <f t="shared" si="2"/>
        <v>12.7</v>
      </c>
      <c r="I11" s="85">
        <f t="shared" si="3"/>
        <v>0.2</v>
      </c>
      <c r="J11" s="85">
        <f t="shared" si="3"/>
        <v>0.3</v>
      </c>
    </row>
    <row r="12" spans="2:10" s="81" customFormat="1" ht="23.25" customHeight="1">
      <c r="B12" s="17" t="s">
        <v>135</v>
      </c>
      <c r="C12" s="82">
        <v>5</v>
      </c>
      <c r="D12" s="82">
        <v>142</v>
      </c>
      <c r="E12" s="83">
        <f t="shared" si="1"/>
        <v>2840</v>
      </c>
      <c r="F12" s="82">
        <f t="shared" si="0"/>
        <v>137</v>
      </c>
      <c r="H12" s="84">
        <f t="shared" si="2"/>
        <v>5.8</v>
      </c>
      <c r="I12" s="85">
        <f t="shared" si="3"/>
        <v>0</v>
      </c>
      <c r="J12" s="85">
        <f t="shared" si="3"/>
        <v>0.1</v>
      </c>
    </row>
    <row r="13" spans="2:10" s="81" customFormat="1" ht="23.25" customHeight="1">
      <c r="B13" s="17" t="s">
        <v>136</v>
      </c>
      <c r="C13" s="82">
        <v>8</v>
      </c>
      <c r="D13" s="82">
        <v>180</v>
      </c>
      <c r="E13" s="83">
        <f t="shared" si="1"/>
        <v>2250</v>
      </c>
      <c r="F13" s="82">
        <f t="shared" si="0"/>
        <v>172</v>
      </c>
      <c r="H13" s="84">
        <f t="shared" si="2"/>
        <v>7.3</v>
      </c>
      <c r="I13" s="85">
        <f t="shared" si="3"/>
        <v>0</v>
      </c>
      <c r="J13" s="85">
        <f t="shared" si="3"/>
        <v>0.2</v>
      </c>
    </row>
    <row r="14" spans="2:10" s="81" customFormat="1" ht="23.25" customHeight="1">
      <c r="B14" s="17" t="s">
        <v>137</v>
      </c>
      <c r="C14" s="82">
        <v>148</v>
      </c>
      <c r="D14" s="82">
        <v>42</v>
      </c>
      <c r="E14" s="83">
        <f t="shared" si="1"/>
        <v>28.4</v>
      </c>
      <c r="F14" s="82">
        <f t="shared" si="0"/>
        <v>-106</v>
      </c>
      <c r="H14" s="84">
        <f t="shared" si="2"/>
        <v>1.7</v>
      </c>
      <c r="I14" s="85">
        <f t="shared" si="3"/>
        <v>0.1</v>
      </c>
      <c r="J14" s="85">
        <f t="shared" si="3"/>
        <v>0</v>
      </c>
    </row>
    <row r="15" spans="2:10" s="81" customFormat="1" ht="23.25" customHeight="1">
      <c r="B15" s="17" t="s">
        <v>138</v>
      </c>
      <c r="C15" s="82">
        <v>97</v>
      </c>
      <c r="D15" s="82">
        <v>12</v>
      </c>
      <c r="E15" s="83">
        <f t="shared" si="1"/>
        <v>12.4</v>
      </c>
      <c r="F15" s="82">
        <f t="shared" si="0"/>
        <v>-85</v>
      </c>
      <c r="H15" s="86">
        <f t="shared" si="2"/>
        <v>0.5</v>
      </c>
      <c r="I15" s="85">
        <f t="shared" si="3"/>
        <v>0.1</v>
      </c>
      <c r="J15" s="85">
        <f t="shared" si="3"/>
        <v>0</v>
      </c>
    </row>
    <row r="16" spans="2:10" s="81" customFormat="1" ht="23.25" customHeight="1">
      <c r="B16" s="17" t="s">
        <v>139</v>
      </c>
      <c r="C16" s="82">
        <v>14</v>
      </c>
      <c r="D16" s="82">
        <v>23</v>
      </c>
      <c r="E16" s="83">
        <f t="shared" si="1"/>
        <v>164.3</v>
      </c>
      <c r="F16" s="82">
        <f t="shared" si="0"/>
        <v>9</v>
      </c>
      <c r="H16" s="86">
        <f t="shared" si="2"/>
        <v>0.9</v>
      </c>
      <c r="I16" s="85">
        <f t="shared" si="3"/>
        <v>0</v>
      </c>
      <c r="J16" s="85">
        <f t="shared" si="3"/>
        <v>0</v>
      </c>
    </row>
    <row r="17" spans="2:10" s="81" customFormat="1" ht="23.25" customHeight="1">
      <c r="B17" s="17" t="s">
        <v>140</v>
      </c>
      <c r="C17" s="82">
        <v>8</v>
      </c>
      <c r="D17" s="82">
        <v>23</v>
      </c>
      <c r="E17" s="83">
        <f t="shared" si="1"/>
        <v>287.5</v>
      </c>
      <c r="F17" s="82">
        <f t="shared" si="0"/>
        <v>15</v>
      </c>
      <c r="H17" s="86">
        <f t="shared" si="2"/>
        <v>0.9</v>
      </c>
      <c r="I17" s="85">
        <f t="shared" si="3"/>
        <v>0</v>
      </c>
      <c r="J17" s="85">
        <f t="shared" si="3"/>
        <v>0</v>
      </c>
    </row>
    <row r="18" spans="2:10" s="81" customFormat="1" ht="23.25" customHeight="1">
      <c r="B18" s="17" t="s">
        <v>141</v>
      </c>
      <c r="C18" s="82">
        <v>180</v>
      </c>
      <c r="D18" s="82">
        <v>0</v>
      </c>
      <c r="E18" s="83">
        <f t="shared" si="1"/>
        <v>0</v>
      </c>
      <c r="F18" s="82">
        <f t="shared" si="0"/>
        <v>-180</v>
      </c>
      <c r="H18" s="84">
        <f t="shared" si="2"/>
        <v>0</v>
      </c>
      <c r="I18" s="85">
        <f t="shared" si="3"/>
        <v>0.2</v>
      </c>
      <c r="J18" s="85">
        <f t="shared" si="3"/>
        <v>0</v>
      </c>
    </row>
    <row r="19" spans="2:10" s="81" customFormat="1" ht="23.25" customHeight="1">
      <c r="B19" s="17" t="s">
        <v>142</v>
      </c>
      <c r="C19" s="87">
        <v>271</v>
      </c>
      <c r="D19" s="87">
        <v>337</v>
      </c>
      <c r="E19" s="83">
        <f t="shared" si="1"/>
        <v>124.4</v>
      </c>
      <c r="F19" s="82">
        <f t="shared" si="0"/>
        <v>66</v>
      </c>
      <c r="H19" s="84">
        <f t="shared" si="2"/>
        <v>13.7</v>
      </c>
      <c r="I19" s="85">
        <f t="shared" si="3"/>
        <v>0.3</v>
      </c>
      <c r="J19" s="85">
        <f t="shared" si="3"/>
        <v>0.3</v>
      </c>
    </row>
    <row r="20" spans="2:10" s="81" customFormat="1" ht="23.25" customHeight="1">
      <c r="B20" s="17" t="s">
        <v>143</v>
      </c>
      <c r="C20" s="82">
        <v>100</v>
      </c>
      <c r="D20" s="82">
        <v>67</v>
      </c>
      <c r="E20" s="83">
        <f t="shared" si="1"/>
        <v>67</v>
      </c>
      <c r="F20" s="82">
        <f t="shared" si="0"/>
        <v>-33</v>
      </c>
      <c r="H20" s="84">
        <f t="shared" si="2"/>
        <v>2.7</v>
      </c>
      <c r="I20" s="85">
        <f t="shared" si="3"/>
        <v>0.1</v>
      </c>
      <c r="J20" s="85">
        <f t="shared" si="3"/>
        <v>0.1</v>
      </c>
    </row>
    <row r="21" spans="2:10" s="81" customFormat="1" ht="23.25" customHeight="1">
      <c r="B21" s="17" t="s">
        <v>144</v>
      </c>
      <c r="C21" s="82">
        <v>34</v>
      </c>
      <c r="D21" s="82">
        <v>0</v>
      </c>
      <c r="E21" s="83">
        <f t="shared" si="1"/>
        <v>0</v>
      </c>
      <c r="F21" s="82">
        <f t="shared" si="0"/>
        <v>-34</v>
      </c>
      <c r="H21" s="84">
        <f t="shared" si="2"/>
        <v>0</v>
      </c>
      <c r="I21" s="85">
        <f t="shared" si="3"/>
        <v>0</v>
      </c>
      <c r="J21" s="85">
        <f t="shared" si="3"/>
        <v>0</v>
      </c>
    </row>
    <row r="22" spans="2:10" s="81" customFormat="1" ht="23.25" customHeight="1">
      <c r="B22" s="17" t="s">
        <v>145</v>
      </c>
      <c r="C22" s="82">
        <v>156</v>
      </c>
      <c r="D22" s="82">
        <v>51</v>
      </c>
      <c r="E22" s="83">
        <f t="shared" si="1"/>
        <v>32.7</v>
      </c>
      <c r="F22" s="82">
        <f t="shared" si="0"/>
        <v>-105</v>
      </c>
      <c r="H22" s="84">
        <f t="shared" si="2"/>
        <v>2.1</v>
      </c>
      <c r="I22" s="85">
        <f t="shared" si="3"/>
        <v>0.2</v>
      </c>
      <c r="J22" s="85">
        <f t="shared" si="3"/>
        <v>0.1</v>
      </c>
    </row>
    <row r="23" spans="2:10" s="81" customFormat="1" ht="23.25" customHeight="1">
      <c r="B23" s="17" t="s">
        <v>146</v>
      </c>
      <c r="C23" s="82">
        <v>18</v>
      </c>
      <c r="D23" s="82">
        <v>50</v>
      </c>
      <c r="E23" s="83">
        <f t="shared" si="1"/>
        <v>277.8</v>
      </c>
      <c r="F23" s="82">
        <f t="shared" si="0"/>
        <v>32</v>
      </c>
      <c r="H23" s="84">
        <f t="shared" si="2"/>
        <v>2</v>
      </c>
      <c r="I23" s="85">
        <f t="shared" si="3"/>
        <v>0</v>
      </c>
      <c r="J23" s="85">
        <f t="shared" si="3"/>
        <v>0.1</v>
      </c>
    </row>
    <row r="24" spans="2:10" s="81" customFormat="1" ht="23.25" customHeight="1">
      <c r="B24" s="172" t="s">
        <v>147</v>
      </c>
      <c r="C24" s="82">
        <v>123</v>
      </c>
      <c r="D24" s="82">
        <v>54</v>
      </c>
      <c r="E24" s="83">
        <f t="shared" si="1"/>
        <v>43.9</v>
      </c>
      <c r="F24" s="82">
        <f t="shared" si="0"/>
        <v>-69</v>
      </c>
      <c r="H24" s="84">
        <f t="shared" si="2"/>
        <v>2.2</v>
      </c>
      <c r="I24" s="85">
        <f t="shared" si="3"/>
        <v>0.1</v>
      </c>
      <c r="J24" s="85">
        <f t="shared" si="3"/>
        <v>0.1</v>
      </c>
    </row>
    <row r="25" spans="2:10" s="81" customFormat="1" ht="23.25" customHeight="1">
      <c r="B25" s="17" t="s">
        <v>148</v>
      </c>
      <c r="C25" s="82">
        <v>68</v>
      </c>
      <c r="D25" s="82">
        <v>82</v>
      </c>
      <c r="E25" s="83">
        <f t="shared" si="1"/>
        <v>120.6</v>
      </c>
      <c r="F25" s="82">
        <f t="shared" si="0"/>
        <v>14</v>
      </c>
      <c r="H25" s="84">
        <f t="shared" si="2"/>
        <v>3.3</v>
      </c>
      <c r="I25" s="85">
        <f t="shared" si="3"/>
        <v>0.1</v>
      </c>
      <c r="J25" s="85">
        <f t="shared" si="3"/>
        <v>0.1</v>
      </c>
    </row>
    <row r="26" spans="2:10" s="81" customFormat="1" ht="23.25" customHeight="1">
      <c r="B26" s="17" t="s">
        <v>149</v>
      </c>
      <c r="C26" s="82">
        <v>17</v>
      </c>
      <c r="D26" s="82">
        <v>86</v>
      </c>
      <c r="E26" s="83">
        <f t="shared" si="1"/>
        <v>505.9</v>
      </c>
      <c r="F26" s="82">
        <f t="shared" si="0"/>
        <v>69</v>
      </c>
      <c r="H26" s="84">
        <f t="shared" si="2"/>
        <v>3.5</v>
      </c>
      <c r="I26" s="85">
        <f t="shared" si="3"/>
        <v>0</v>
      </c>
      <c r="J26" s="85">
        <f t="shared" si="3"/>
        <v>0.1</v>
      </c>
    </row>
    <row r="27" spans="2:6" ht="22.5" customHeight="1">
      <c r="B27" s="17" t="s">
        <v>150</v>
      </c>
      <c r="C27" s="82">
        <v>19</v>
      </c>
      <c r="D27" s="82">
        <v>22</v>
      </c>
      <c r="E27" s="83">
        <f t="shared" si="1"/>
        <v>115.8</v>
      </c>
      <c r="F27" s="82">
        <f>D27-C27</f>
        <v>3</v>
      </c>
    </row>
    <row r="28" spans="2:6" ht="24" customHeight="1">
      <c r="B28" s="17" t="s">
        <v>151</v>
      </c>
      <c r="C28" s="82">
        <v>31</v>
      </c>
      <c r="D28" s="82">
        <v>68</v>
      </c>
      <c r="E28" s="83">
        <f t="shared" si="1"/>
        <v>219.4</v>
      </c>
      <c r="F28" s="82">
        <f>D28-C28</f>
        <v>37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I10" sqref="I10"/>
    </sheetView>
  </sheetViews>
  <sheetFormatPr defaultColWidth="9.140625" defaultRowHeight="15"/>
  <cols>
    <col min="1" max="1" width="45.57421875" style="27" customWidth="1"/>
    <col min="2" max="2" width="13.421875" style="27" customWidth="1"/>
    <col min="3" max="3" width="14.140625" style="27" customWidth="1"/>
    <col min="4" max="4" width="14.28125" style="27" customWidth="1"/>
    <col min="5" max="5" width="12.421875" style="27" customWidth="1"/>
    <col min="6" max="8" width="8.8515625" style="27" customWidth="1"/>
    <col min="9" max="9" width="14.28125" style="27" customWidth="1"/>
    <col min="10" max="16384" width="8.8515625" style="27" customWidth="1"/>
  </cols>
  <sheetData>
    <row r="1" spans="1:5" s="23" customFormat="1" ht="41.25" customHeight="1">
      <c r="A1" s="267" t="s">
        <v>152</v>
      </c>
      <c r="B1" s="267"/>
      <c r="C1" s="267"/>
      <c r="D1" s="267"/>
      <c r="E1" s="267"/>
    </row>
    <row r="2" spans="1:5" s="23" customFormat="1" ht="21.75" customHeight="1">
      <c r="A2" s="268" t="s">
        <v>34</v>
      </c>
      <c r="B2" s="268"/>
      <c r="C2" s="268"/>
      <c r="D2" s="268"/>
      <c r="E2" s="268"/>
    </row>
    <row r="3" spans="1:5" s="25" customFormat="1" ht="5.25" customHeight="1">
      <c r="A3" s="24"/>
      <c r="B3" s="24"/>
      <c r="C3" s="24"/>
      <c r="D3" s="24"/>
      <c r="E3" s="24"/>
    </row>
    <row r="4" spans="1:5" s="25" customFormat="1" ht="21" customHeight="1">
      <c r="A4" s="269"/>
      <c r="B4" s="265" t="s">
        <v>128</v>
      </c>
      <c r="C4" s="265" t="s">
        <v>129</v>
      </c>
      <c r="D4" s="270" t="s">
        <v>78</v>
      </c>
      <c r="E4" s="270"/>
    </row>
    <row r="5" spans="1:5" s="25" customFormat="1" ht="45" customHeight="1">
      <c r="A5" s="269"/>
      <c r="B5" s="265"/>
      <c r="C5" s="265"/>
      <c r="D5" s="90" t="s">
        <v>79</v>
      </c>
      <c r="E5" s="163" t="s">
        <v>2</v>
      </c>
    </row>
    <row r="6" spans="1:5" s="26" customFormat="1" ht="24.75" customHeight="1">
      <c r="A6" s="173" t="s">
        <v>35</v>
      </c>
      <c r="B6" s="174">
        <f>SUM(B7:B25)</f>
        <v>2803</v>
      </c>
      <c r="C6" s="91">
        <f>SUM(C7:C25)</f>
        <v>2459</v>
      </c>
      <c r="D6" s="175">
        <f>C6-B6</f>
        <v>-344</v>
      </c>
      <c r="E6" s="176">
        <f>ROUND(C6/B6*100,1)</f>
        <v>87.7</v>
      </c>
    </row>
    <row r="7" spans="1:9" ht="36.75" customHeight="1">
      <c r="A7" s="177" t="s">
        <v>36</v>
      </c>
      <c r="B7" s="92">
        <v>113</v>
      </c>
      <c r="C7" s="92">
        <v>4</v>
      </c>
      <c r="D7" s="178">
        <f aca="true" t="shared" si="0" ref="D7:D25">C7-B7</f>
        <v>-109</v>
      </c>
      <c r="E7" s="179">
        <f aca="true" t="shared" si="1" ref="E7:E25">ROUND(C7/B7*100,1)</f>
        <v>3.5</v>
      </c>
      <c r="F7" s="26"/>
      <c r="G7" s="180"/>
      <c r="I7" s="181"/>
    </row>
    <row r="8" spans="1:9" ht="39" customHeight="1">
      <c r="A8" s="177" t="s">
        <v>37</v>
      </c>
      <c r="B8" s="92">
        <v>0</v>
      </c>
      <c r="C8" s="92">
        <v>0</v>
      </c>
      <c r="D8" s="178">
        <f t="shared" si="0"/>
        <v>0</v>
      </c>
      <c r="E8" s="182" t="e">
        <f t="shared" si="1"/>
        <v>#DIV/0!</v>
      </c>
      <c r="F8" s="26"/>
      <c r="G8" s="180"/>
      <c r="I8" s="181"/>
    </row>
    <row r="9" spans="1:9" s="28" customFormat="1" ht="27" customHeight="1">
      <c r="A9" s="177" t="s">
        <v>38</v>
      </c>
      <c r="B9" s="92">
        <v>227</v>
      </c>
      <c r="C9" s="92">
        <v>310</v>
      </c>
      <c r="D9" s="178">
        <f t="shared" si="0"/>
        <v>83</v>
      </c>
      <c r="E9" s="179">
        <f t="shared" si="1"/>
        <v>136.6</v>
      </c>
      <c r="F9" s="26"/>
      <c r="G9" s="180"/>
      <c r="H9" s="27"/>
      <c r="I9" s="181"/>
    </row>
    <row r="10" spans="1:11" ht="43.5" customHeight="1">
      <c r="A10" s="177" t="s">
        <v>39</v>
      </c>
      <c r="B10" s="92">
        <v>40</v>
      </c>
      <c r="C10" s="92">
        <v>193</v>
      </c>
      <c r="D10" s="178">
        <f t="shared" si="0"/>
        <v>153</v>
      </c>
      <c r="E10" s="179">
        <f t="shared" si="1"/>
        <v>482.5</v>
      </c>
      <c r="F10" s="26"/>
      <c r="G10" s="180"/>
      <c r="I10" s="181"/>
      <c r="K10" s="183"/>
    </row>
    <row r="11" spans="1:9" ht="39" customHeight="1">
      <c r="A11" s="177" t="s">
        <v>40</v>
      </c>
      <c r="B11" s="92">
        <v>84</v>
      </c>
      <c r="C11" s="92">
        <v>16</v>
      </c>
      <c r="D11" s="178">
        <f t="shared" si="0"/>
        <v>-68</v>
      </c>
      <c r="E11" s="179">
        <f t="shared" si="1"/>
        <v>19</v>
      </c>
      <c r="F11" s="26"/>
      <c r="G11" s="180"/>
      <c r="I11" s="181"/>
    </row>
    <row r="12" spans="1:9" ht="19.5" customHeight="1">
      <c r="A12" s="177" t="s">
        <v>41</v>
      </c>
      <c r="B12" s="92">
        <v>2</v>
      </c>
      <c r="C12" s="92">
        <v>0</v>
      </c>
      <c r="D12" s="178">
        <f t="shared" si="0"/>
        <v>-2</v>
      </c>
      <c r="E12" s="179">
        <f t="shared" si="1"/>
        <v>0</v>
      </c>
      <c r="F12" s="26"/>
      <c r="G12" s="180"/>
      <c r="I12" s="184"/>
    </row>
    <row r="13" spans="1:9" ht="41.25" customHeight="1">
      <c r="A13" s="177" t="s">
        <v>42</v>
      </c>
      <c r="B13" s="92">
        <v>3</v>
      </c>
      <c r="C13" s="92">
        <v>48</v>
      </c>
      <c r="D13" s="178">
        <f t="shared" si="0"/>
        <v>45</v>
      </c>
      <c r="E13" s="179">
        <f t="shared" si="1"/>
        <v>1600</v>
      </c>
      <c r="F13" s="26"/>
      <c r="G13" s="180"/>
      <c r="I13" s="181"/>
    </row>
    <row r="14" spans="1:9" ht="36" customHeight="1">
      <c r="A14" s="177" t="s">
        <v>43</v>
      </c>
      <c r="B14" s="92">
        <v>9</v>
      </c>
      <c r="C14" s="92">
        <v>6</v>
      </c>
      <c r="D14" s="178">
        <f t="shared" si="0"/>
        <v>-3</v>
      </c>
      <c r="E14" s="179">
        <f t="shared" si="1"/>
        <v>66.7</v>
      </c>
      <c r="F14" s="26"/>
      <c r="G14" s="180"/>
      <c r="I14" s="181"/>
    </row>
    <row r="15" spans="1:9" ht="37.5" customHeight="1">
      <c r="A15" s="177" t="s">
        <v>44</v>
      </c>
      <c r="B15" s="92">
        <v>0</v>
      </c>
      <c r="C15" s="92">
        <v>6</v>
      </c>
      <c r="D15" s="178">
        <f t="shared" si="0"/>
        <v>6</v>
      </c>
      <c r="E15" s="182" t="e">
        <f t="shared" si="1"/>
        <v>#DIV/0!</v>
      </c>
      <c r="F15" s="26"/>
      <c r="G15" s="180"/>
      <c r="I15" s="181"/>
    </row>
    <row r="16" spans="1:9" ht="23.25" customHeight="1">
      <c r="A16" s="177" t="s">
        <v>45</v>
      </c>
      <c r="B16" s="92">
        <v>125</v>
      </c>
      <c r="C16" s="92">
        <v>13</v>
      </c>
      <c r="D16" s="178">
        <f t="shared" si="0"/>
        <v>-112</v>
      </c>
      <c r="E16" s="179">
        <f t="shared" si="1"/>
        <v>10.4</v>
      </c>
      <c r="F16" s="26"/>
      <c r="G16" s="180"/>
      <c r="I16" s="181"/>
    </row>
    <row r="17" spans="1:9" ht="22.5" customHeight="1">
      <c r="A17" s="177" t="s">
        <v>46</v>
      </c>
      <c r="B17" s="92">
        <v>102</v>
      </c>
      <c r="C17" s="92">
        <v>0</v>
      </c>
      <c r="D17" s="178">
        <f t="shared" si="0"/>
        <v>-102</v>
      </c>
      <c r="E17" s="179">
        <f t="shared" si="1"/>
        <v>0</v>
      </c>
      <c r="F17" s="26"/>
      <c r="G17" s="180"/>
      <c r="I17" s="181"/>
    </row>
    <row r="18" spans="1:9" ht="22.5" customHeight="1">
      <c r="A18" s="177" t="s">
        <v>47</v>
      </c>
      <c r="B18" s="92">
        <v>132</v>
      </c>
      <c r="C18" s="92">
        <v>0</v>
      </c>
      <c r="D18" s="178">
        <f t="shared" si="0"/>
        <v>-132</v>
      </c>
      <c r="E18" s="179">
        <f t="shared" si="1"/>
        <v>0</v>
      </c>
      <c r="F18" s="26"/>
      <c r="G18" s="180"/>
      <c r="I18" s="181"/>
    </row>
    <row r="19" spans="1:9" ht="38.25" customHeight="1">
      <c r="A19" s="177" t="s">
        <v>48</v>
      </c>
      <c r="B19" s="92">
        <v>242</v>
      </c>
      <c r="C19" s="92">
        <v>68</v>
      </c>
      <c r="D19" s="178">
        <f t="shared" si="0"/>
        <v>-174</v>
      </c>
      <c r="E19" s="179">
        <f t="shared" si="1"/>
        <v>28.1</v>
      </c>
      <c r="F19" s="26"/>
      <c r="G19" s="180"/>
      <c r="I19" s="185"/>
    </row>
    <row r="20" spans="1:9" ht="35.25" customHeight="1">
      <c r="A20" s="177" t="s">
        <v>49</v>
      </c>
      <c r="B20" s="92">
        <v>101</v>
      </c>
      <c r="C20" s="92">
        <v>88</v>
      </c>
      <c r="D20" s="178">
        <f t="shared" si="0"/>
        <v>-13</v>
      </c>
      <c r="E20" s="179">
        <f t="shared" si="1"/>
        <v>87.1</v>
      </c>
      <c r="F20" s="26"/>
      <c r="G20" s="180"/>
      <c r="I20" s="181"/>
    </row>
    <row r="21" spans="1:9" ht="41.25" customHeight="1">
      <c r="A21" s="177" t="s">
        <v>50</v>
      </c>
      <c r="B21" s="92">
        <v>889</v>
      </c>
      <c r="C21" s="92">
        <v>662</v>
      </c>
      <c r="D21" s="178">
        <f t="shared" si="0"/>
        <v>-227</v>
      </c>
      <c r="E21" s="179">
        <f t="shared" si="1"/>
        <v>74.5</v>
      </c>
      <c r="F21" s="26"/>
      <c r="G21" s="180"/>
      <c r="I21" s="181"/>
    </row>
    <row r="22" spans="1:9" ht="19.5" customHeight="1">
      <c r="A22" s="177" t="s">
        <v>51</v>
      </c>
      <c r="B22" s="92">
        <v>315</v>
      </c>
      <c r="C22" s="92">
        <v>351</v>
      </c>
      <c r="D22" s="178">
        <f t="shared" si="0"/>
        <v>36</v>
      </c>
      <c r="E22" s="179">
        <f t="shared" si="1"/>
        <v>111.4</v>
      </c>
      <c r="F22" s="26"/>
      <c r="G22" s="180"/>
      <c r="I22" s="181"/>
    </row>
    <row r="23" spans="1:9" ht="39" customHeight="1">
      <c r="A23" s="177" t="s">
        <v>52</v>
      </c>
      <c r="B23" s="92">
        <v>419</v>
      </c>
      <c r="C23" s="92">
        <v>690</v>
      </c>
      <c r="D23" s="178">
        <f t="shared" si="0"/>
        <v>271</v>
      </c>
      <c r="E23" s="179">
        <f t="shared" si="1"/>
        <v>164.7</v>
      </c>
      <c r="F23" s="26"/>
      <c r="G23" s="180"/>
      <c r="I23" s="181"/>
    </row>
    <row r="24" spans="1:9" ht="38.25" customHeight="1">
      <c r="A24" s="177" t="s">
        <v>53</v>
      </c>
      <c r="B24" s="92">
        <v>0</v>
      </c>
      <c r="C24" s="92">
        <v>4</v>
      </c>
      <c r="D24" s="178">
        <f t="shared" si="0"/>
        <v>4</v>
      </c>
      <c r="E24" s="182" t="e">
        <f t="shared" si="1"/>
        <v>#DIV/0!</v>
      </c>
      <c r="F24" s="26"/>
      <c r="G24" s="180"/>
      <c r="I24" s="181"/>
    </row>
    <row r="25" spans="1:9" ht="22.5" customHeight="1" thickBot="1">
      <c r="A25" s="186" t="s">
        <v>54</v>
      </c>
      <c r="B25" s="187">
        <v>0</v>
      </c>
      <c r="C25" s="187">
        <v>0</v>
      </c>
      <c r="D25" s="188">
        <f t="shared" si="0"/>
        <v>0</v>
      </c>
      <c r="E25" s="189" t="e">
        <f t="shared" si="1"/>
        <v>#DIV/0!</v>
      </c>
      <c r="F25" s="26"/>
      <c r="G25" s="180"/>
      <c r="I25" s="1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9.140625" defaultRowHeight="15"/>
  <cols>
    <col min="1" max="1" width="52.8515625" style="27" customWidth="1"/>
    <col min="2" max="3" width="23.140625" style="27" bestFit="1" customWidth="1"/>
    <col min="4" max="4" width="18.7109375" style="27" customWidth="1"/>
    <col min="5" max="5" width="17.8515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3" customFormat="1" ht="49.5" customHeight="1">
      <c r="A1" s="271" t="s">
        <v>153</v>
      </c>
      <c r="B1" s="271"/>
      <c r="C1" s="271"/>
      <c r="D1" s="271"/>
      <c r="E1" s="271"/>
    </row>
    <row r="2" spans="1:5" s="23" customFormat="1" ht="20.25" customHeight="1">
      <c r="A2" s="272" t="s">
        <v>55</v>
      </c>
      <c r="B2" s="272"/>
      <c r="C2" s="272"/>
      <c r="D2" s="272"/>
      <c r="E2" s="272"/>
    </row>
    <row r="3" spans="1:5" s="23" customFormat="1" ht="17.25" customHeight="1">
      <c r="A3" s="89"/>
      <c r="B3" s="89"/>
      <c r="C3" s="89"/>
      <c r="D3" s="89"/>
      <c r="E3" s="89"/>
    </row>
    <row r="4" spans="1:5" s="25" customFormat="1" ht="25.5" customHeight="1">
      <c r="A4" s="269"/>
      <c r="B4" s="265" t="s">
        <v>128</v>
      </c>
      <c r="C4" s="265" t="s">
        <v>129</v>
      </c>
      <c r="D4" s="273" t="s">
        <v>78</v>
      </c>
      <c r="E4" s="273"/>
    </row>
    <row r="5" spans="1:5" s="25" customFormat="1" ht="27" customHeight="1">
      <c r="A5" s="269"/>
      <c r="B5" s="265"/>
      <c r="C5" s="265"/>
      <c r="D5" s="164" t="s">
        <v>79</v>
      </c>
      <c r="E5" s="164" t="s">
        <v>2</v>
      </c>
    </row>
    <row r="6" spans="1:7" s="31" customFormat="1" ht="34.5" customHeight="1">
      <c r="A6" s="93" t="s">
        <v>35</v>
      </c>
      <c r="B6" s="30">
        <f>SUM(B7:B15)</f>
        <v>2803</v>
      </c>
      <c r="C6" s="30">
        <f>SUM(C7:C15)</f>
        <v>2459</v>
      </c>
      <c r="D6" s="30">
        <f>C6-B6</f>
        <v>-344</v>
      </c>
      <c r="E6" s="94">
        <f>ROUND(C6/B6*100,1)</f>
        <v>87.7</v>
      </c>
      <c r="G6" s="32"/>
    </row>
    <row r="7" spans="1:11" ht="51" customHeight="1">
      <c r="A7" s="95" t="s">
        <v>56</v>
      </c>
      <c r="B7" s="33">
        <v>437</v>
      </c>
      <c r="C7" s="33">
        <v>412</v>
      </c>
      <c r="D7" s="34">
        <f aca="true" t="shared" si="0" ref="D7:D15">C7-B7</f>
        <v>-25</v>
      </c>
      <c r="E7" s="190">
        <f aca="true" t="shared" si="1" ref="E7:E15">ROUND(C7/B7*100,1)</f>
        <v>94.3</v>
      </c>
      <c r="G7" s="32"/>
      <c r="H7" s="35"/>
      <c r="K7" s="35"/>
    </row>
    <row r="8" spans="1:11" ht="24.75" customHeight="1">
      <c r="A8" s="95" t="s">
        <v>57</v>
      </c>
      <c r="B8" s="33">
        <v>656</v>
      </c>
      <c r="C8" s="33">
        <v>687</v>
      </c>
      <c r="D8" s="34">
        <f t="shared" si="0"/>
        <v>31</v>
      </c>
      <c r="E8" s="190">
        <f t="shared" si="1"/>
        <v>104.7</v>
      </c>
      <c r="G8" s="32"/>
      <c r="H8" s="35"/>
      <c r="K8" s="35"/>
    </row>
    <row r="9" spans="1:11" s="28" customFormat="1" ht="25.5" customHeight="1">
      <c r="A9" s="95" t="s">
        <v>58</v>
      </c>
      <c r="B9" s="33">
        <v>636</v>
      </c>
      <c r="C9" s="33">
        <v>511</v>
      </c>
      <c r="D9" s="34">
        <f t="shared" si="0"/>
        <v>-125</v>
      </c>
      <c r="E9" s="190">
        <f t="shared" si="1"/>
        <v>80.3</v>
      </c>
      <c r="F9" s="27"/>
      <c r="G9" s="32"/>
      <c r="H9" s="35"/>
      <c r="I9" s="27"/>
      <c r="K9" s="35"/>
    </row>
    <row r="10" spans="1:11" ht="30.75" customHeight="1">
      <c r="A10" s="95" t="s">
        <v>59</v>
      </c>
      <c r="B10" s="33">
        <v>68</v>
      </c>
      <c r="C10" s="33">
        <v>96</v>
      </c>
      <c r="D10" s="34">
        <f t="shared" si="0"/>
        <v>28</v>
      </c>
      <c r="E10" s="190">
        <f t="shared" si="1"/>
        <v>141.2</v>
      </c>
      <c r="G10" s="32"/>
      <c r="H10" s="35"/>
      <c r="K10" s="35"/>
    </row>
    <row r="11" spans="1:11" ht="28.5" customHeight="1">
      <c r="A11" s="95" t="s">
        <v>60</v>
      </c>
      <c r="B11" s="33">
        <v>195</v>
      </c>
      <c r="C11" s="33">
        <v>220</v>
      </c>
      <c r="D11" s="34">
        <f t="shared" si="0"/>
        <v>25</v>
      </c>
      <c r="E11" s="190">
        <f t="shared" si="1"/>
        <v>112.8</v>
      </c>
      <c r="G11" s="32"/>
      <c r="H11" s="35"/>
      <c r="K11" s="35"/>
    </row>
    <row r="12" spans="1:11" ht="59.25" customHeight="1">
      <c r="A12" s="95" t="s">
        <v>61</v>
      </c>
      <c r="B12" s="33">
        <v>40</v>
      </c>
      <c r="C12" s="33">
        <v>2</v>
      </c>
      <c r="D12" s="34">
        <f t="shared" si="0"/>
        <v>-38</v>
      </c>
      <c r="E12" s="190">
        <f t="shared" si="1"/>
        <v>5</v>
      </c>
      <c r="G12" s="32"/>
      <c r="H12" s="35"/>
      <c r="K12" s="35"/>
    </row>
    <row r="13" spans="1:18" ht="30.75" customHeight="1">
      <c r="A13" s="95" t="s">
        <v>62</v>
      </c>
      <c r="B13" s="33">
        <v>158</v>
      </c>
      <c r="C13" s="33">
        <v>143</v>
      </c>
      <c r="D13" s="34">
        <f t="shared" si="0"/>
        <v>-15</v>
      </c>
      <c r="E13" s="190">
        <f t="shared" si="1"/>
        <v>90.5</v>
      </c>
      <c r="G13" s="32"/>
      <c r="H13" s="35"/>
      <c r="K13" s="35"/>
      <c r="R13" s="36"/>
    </row>
    <row r="14" spans="1:18" ht="75" customHeight="1">
      <c r="A14" s="95" t="s">
        <v>63</v>
      </c>
      <c r="B14" s="33">
        <v>207</v>
      </c>
      <c r="C14" s="33">
        <v>151</v>
      </c>
      <c r="D14" s="34">
        <f t="shared" si="0"/>
        <v>-56</v>
      </c>
      <c r="E14" s="190">
        <f t="shared" si="1"/>
        <v>72.9</v>
      </c>
      <c r="G14" s="32"/>
      <c r="H14" s="35"/>
      <c r="K14" s="35"/>
      <c r="R14" s="36"/>
    </row>
    <row r="15" spans="1:18" ht="33" customHeight="1">
      <c r="A15" s="95" t="s">
        <v>64</v>
      </c>
      <c r="B15" s="33">
        <v>406</v>
      </c>
      <c r="C15" s="33">
        <v>237</v>
      </c>
      <c r="D15" s="34">
        <f t="shared" si="0"/>
        <v>-169</v>
      </c>
      <c r="E15" s="190">
        <f t="shared" si="1"/>
        <v>58.4</v>
      </c>
      <c r="G15" s="32"/>
      <c r="H15" s="35"/>
      <c r="K15" s="35"/>
      <c r="R15" s="36"/>
    </row>
    <row r="16" spans="1:18" ht="12.75">
      <c r="A16" s="29"/>
      <c r="B16" s="29"/>
      <c r="C16" s="29"/>
      <c r="D16" s="29"/>
      <c r="R16" s="36"/>
    </row>
    <row r="17" spans="1:18" ht="12.75">
      <c r="A17" s="29"/>
      <c r="B17" s="29"/>
      <c r="C17" s="29"/>
      <c r="D17" s="29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C37" sqref="C37"/>
    </sheetView>
  </sheetViews>
  <sheetFormatPr defaultColWidth="9.140625" defaultRowHeight="15"/>
  <cols>
    <col min="1" max="1" width="72.00390625" style="96" customWidth="1"/>
    <col min="2" max="2" width="11.7109375" style="96" customWidth="1"/>
    <col min="3" max="3" width="11.7109375" style="109" customWidth="1"/>
    <col min="4" max="4" width="10.421875" style="96" customWidth="1"/>
    <col min="5" max="5" width="15.421875" style="96" customWidth="1"/>
    <col min="6" max="7" width="7.57421875" style="96" customWidth="1"/>
    <col min="8" max="16384" width="9.140625" style="96" customWidth="1"/>
  </cols>
  <sheetData>
    <row r="1" spans="1:5" ht="31.5" customHeight="1">
      <c r="A1" s="276" t="s">
        <v>179</v>
      </c>
      <c r="B1" s="276"/>
      <c r="C1" s="276"/>
      <c r="D1" s="276"/>
      <c r="E1" s="276"/>
    </row>
    <row r="2" spans="1:8" ht="57" customHeight="1">
      <c r="A2" s="277" t="s">
        <v>121</v>
      </c>
      <c r="B2" s="277"/>
      <c r="C2" s="277"/>
      <c r="D2" s="277"/>
      <c r="E2" s="277"/>
      <c r="F2" s="125"/>
      <c r="G2" s="125"/>
      <c r="H2" s="125"/>
    </row>
    <row r="3" spans="1:5" ht="13.5" customHeight="1">
      <c r="A3" s="278" t="s">
        <v>0</v>
      </c>
      <c r="B3" s="279" t="s">
        <v>87</v>
      </c>
      <c r="C3" s="279" t="s">
        <v>98</v>
      </c>
      <c r="D3" s="280" t="s">
        <v>1</v>
      </c>
      <c r="E3" s="280"/>
    </row>
    <row r="4" spans="1:5" ht="28.5" customHeight="1">
      <c r="A4" s="278"/>
      <c r="B4" s="279"/>
      <c r="C4" s="279"/>
      <c r="D4" s="126" t="s">
        <v>2</v>
      </c>
      <c r="E4" s="127" t="s">
        <v>198</v>
      </c>
    </row>
    <row r="5" spans="1:5" ht="19.5" customHeight="1">
      <c r="A5" s="128" t="s">
        <v>180</v>
      </c>
      <c r="B5" s="224">
        <v>40630</v>
      </c>
      <c r="C5" s="224">
        <v>38277</v>
      </c>
      <c r="D5" s="97">
        <f aca="true" t="shared" si="0" ref="D5:D10">ROUND(C5/B5*100,1)</f>
        <v>94.2</v>
      </c>
      <c r="E5" s="230">
        <f aca="true" t="shared" si="1" ref="E5:E12">C5-B5</f>
        <v>-2353</v>
      </c>
    </row>
    <row r="6" spans="1:5" ht="19.5" customHeight="1">
      <c r="A6" s="129" t="s">
        <v>100</v>
      </c>
      <c r="B6" s="225">
        <v>18873</v>
      </c>
      <c r="C6" s="225">
        <v>15960</v>
      </c>
      <c r="D6" s="130">
        <f t="shared" si="0"/>
        <v>84.6</v>
      </c>
      <c r="E6" s="231">
        <f>C6-B6</f>
        <v>-2913</v>
      </c>
    </row>
    <row r="7" spans="1:7" ht="34.5">
      <c r="A7" s="98" t="s">
        <v>181</v>
      </c>
      <c r="B7" s="114">
        <v>24822</v>
      </c>
      <c r="C7" s="114">
        <v>25152</v>
      </c>
      <c r="D7" s="100">
        <f t="shared" si="0"/>
        <v>101.3</v>
      </c>
      <c r="E7" s="232">
        <f t="shared" si="1"/>
        <v>330</v>
      </c>
      <c r="F7" s="124"/>
      <c r="G7" s="124"/>
    </row>
    <row r="8" spans="1:5" ht="19.5" customHeight="1">
      <c r="A8" s="101" t="s">
        <v>182</v>
      </c>
      <c r="B8" s="226">
        <v>11344</v>
      </c>
      <c r="C8" s="226">
        <v>11211</v>
      </c>
      <c r="D8" s="100">
        <f t="shared" si="0"/>
        <v>98.8</v>
      </c>
      <c r="E8" s="232">
        <f t="shared" si="1"/>
        <v>-133</v>
      </c>
    </row>
    <row r="9" spans="1:6" ht="33">
      <c r="A9" s="131" t="s">
        <v>101</v>
      </c>
      <c r="B9" s="132">
        <v>45.7</v>
      </c>
      <c r="C9" s="132">
        <v>44.6</v>
      </c>
      <c r="D9" s="281" t="s">
        <v>194</v>
      </c>
      <c r="E9" s="282"/>
      <c r="F9" s="133"/>
    </row>
    <row r="10" spans="1:5" ht="33">
      <c r="A10" s="134" t="s">
        <v>183</v>
      </c>
      <c r="B10" s="227">
        <v>12960</v>
      </c>
      <c r="C10" s="227">
        <v>13242</v>
      </c>
      <c r="D10" s="135">
        <f t="shared" si="0"/>
        <v>102.2</v>
      </c>
      <c r="E10" s="233">
        <f t="shared" si="1"/>
        <v>282</v>
      </c>
    </row>
    <row r="11" spans="1:5" ht="21" customHeight="1">
      <c r="A11" s="136" t="s">
        <v>184</v>
      </c>
      <c r="B11" s="228">
        <v>70</v>
      </c>
      <c r="C11" s="228">
        <v>75</v>
      </c>
      <c r="D11" s="137">
        <f>ROUND(C11/B11*100,1)</f>
        <v>107.1</v>
      </c>
      <c r="E11" s="234">
        <f t="shared" si="1"/>
        <v>5</v>
      </c>
    </row>
    <row r="12" spans="1:5" ht="21" customHeight="1">
      <c r="A12" s="129" t="s">
        <v>185</v>
      </c>
      <c r="B12" s="228">
        <v>277</v>
      </c>
      <c r="C12" s="228">
        <v>316</v>
      </c>
      <c r="D12" s="130">
        <f>ROUND(C12/B12*100,1)</f>
        <v>114.1</v>
      </c>
      <c r="E12" s="235">
        <f t="shared" si="1"/>
        <v>39</v>
      </c>
    </row>
    <row r="13" spans="1:6" ht="19.5" customHeight="1">
      <c r="A13" s="138" t="s">
        <v>102</v>
      </c>
      <c r="B13" s="139">
        <v>33.2</v>
      </c>
      <c r="C13" s="139">
        <v>36.4</v>
      </c>
      <c r="D13" s="281" t="s">
        <v>195</v>
      </c>
      <c r="E13" s="282"/>
      <c r="F13" s="124"/>
    </row>
    <row r="14" spans="1:5" ht="19.5" customHeight="1">
      <c r="A14" s="103" t="s">
        <v>186</v>
      </c>
      <c r="B14" s="144">
        <v>2174</v>
      </c>
      <c r="C14" s="144">
        <v>2197</v>
      </c>
      <c r="D14" s="105">
        <f>ROUND(C14/B14*100,1)</f>
        <v>101.1</v>
      </c>
      <c r="E14" s="236">
        <f>C14-B14</f>
        <v>23</v>
      </c>
    </row>
    <row r="15" spans="1:5" ht="19.5" customHeight="1">
      <c r="A15" s="140" t="s">
        <v>103</v>
      </c>
      <c r="B15" s="141">
        <v>97</v>
      </c>
      <c r="C15" s="141">
        <v>96.6</v>
      </c>
      <c r="D15" s="281" t="s">
        <v>196</v>
      </c>
      <c r="E15" s="282"/>
    </row>
    <row r="16" spans="1:5" ht="19.5" customHeight="1">
      <c r="A16" s="106" t="s">
        <v>187</v>
      </c>
      <c r="B16" s="114">
        <v>200</v>
      </c>
      <c r="C16" s="114">
        <v>207</v>
      </c>
      <c r="D16" s="100">
        <f>ROUND(C16/B16*100,1)</f>
        <v>103.5</v>
      </c>
      <c r="E16" s="237">
        <f>C16-B16</f>
        <v>7</v>
      </c>
    </row>
    <row r="17" spans="1:5" ht="19.5" customHeight="1">
      <c r="A17" s="142" t="s">
        <v>104</v>
      </c>
      <c r="B17" s="143">
        <v>97.5</v>
      </c>
      <c r="C17" s="143">
        <v>99.5</v>
      </c>
      <c r="D17" s="281" t="s">
        <v>197</v>
      </c>
      <c r="E17" s="282"/>
    </row>
    <row r="18" spans="1:5" ht="19.5" customHeight="1">
      <c r="A18" s="107" t="s">
        <v>105</v>
      </c>
      <c r="B18" s="144">
        <v>17</v>
      </c>
      <c r="C18" s="144">
        <v>4</v>
      </c>
      <c r="D18" s="100">
        <f>ROUND(C18/B18*100,1)</f>
        <v>23.5</v>
      </c>
      <c r="E18" s="144">
        <f>C18-B18</f>
        <v>-13</v>
      </c>
    </row>
    <row r="19" spans="1:5" ht="34.5">
      <c r="A19" s="108" t="s">
        <v>188</v>
      </c>
      <c r="B19" s="229">
        <v>7161</v>
      </c>
      <c r="C19" s="229">
        <v>7164</v>
      </c>
      <c r="D19" s="102">
        <f aca="true" t="shared" si="2" ref="D19:D24">ROUND(C19/B19*100,1)</f>
        <v>100</v>
      </c>
      <c r="E19" s="238">
        <f aca="true" t="shared" si="3" ref="E19:E24">C19-B19</f>
        <v>3</v>
      </c>
    </row>
    <row r="20" spans="1:5" ht="19.5" customHeight="1">
      <c r="A20" s="145" t="s">
        <v>189</v>
      </c>
      <c r="B20" s="240">
        <v>7129</v>
      </c>
      <c r="C20" s="240">
        <v>7035</v>
      </c>
      <c r="D20" s="110">
        <f t="shared" si="2"/>
        <v>98.7</v>
      </c>
      <c r="E20" s="239">
        <f t="shared" si="3"/>
        <v>-94</v>
      </c>
    </row>
    <row r="21" spans="1:5" ht="34.5">
      <c r="A21" s="103" t="s">
        <v>190</v>
      </c>
      <c r="B21" s="144">
        <v>96661</v>
      </c>
      <c r="C21" s="144">
        <v>104413</v>
      </c>
      <c r="D21" s="110">
        <f t="shared" si="2"/>
        <v>108</v>
      </c>
      <c r="E21" s="239">
        <f t="shared" si="3"/>
        <v>7752</v>
      </c>
    </row>
    <row r="22" spans="1:5" ht="19.5" customHeight="1">
      <c r="A22" s="145" t="s">
        <v>189</v>
      </c>
      <c r="B22" s="144">
        <v>39690</v>
      </c>
      <c r="C22" s="144">
        <v>37204</v>
      </c>
      <c r="D22" s="110">
        <f t="shared" si="2"/>
        <v>93.7</v>
      </c>
      <c r="E22" s="239">
        <f t="shared" si="3"/>
        <v>-2486</v>
      </c>
    </row>
    <row r="23" spans="1:5" ht="19.5" customHeight="1">
      <c r="A23" s="103" t="s">
        <v>191</v>
      </c>
      <c r="B23" s="144">
        <v>29470</v>
      </c>
      <c r="C23" s="144">
        <v>28141</v>
      </c>
      <c r="D23" s="111">
        <f t="shared" si="2"/>
        <v>95.5</v>
      </c>
      <c r="E23" s="236">
        <f t="shared" si="3"/>
        <v>-1329</v>
      </c>
    </row>
    <row r="24" spans="1:5" ht="19.5" customHeight="1">
      <c r="A24" s="103" t="s">
        <v>192</v>
      </c>
      <c r="B24" s="144">
        <v>1954</v>
      </c>
      <c r="C24" s="144">
        <v>1913</v>
      </c>
      <c r="D24" s="111">
        <f t="shared" si="2"/>
        <v>97.9</v>
      </c>
      <c r="E24" s="236">
        <f t="shared" si="3"/>
        <v>-41</v>
      </c>
    </row>
    <row r="25" spans="1:5" ht="19.5" customHeight="1">
      <c r="A25" s="106" t="s">
        <v>106</v>
      </c>
      <c r="B25" s="99">
        <v>4.8</v>
      </c>
      <c r="C25" s="99">
        <v>5</v>
      </c>
      <c r="D25" s="274" t="s">
        <v>199</v>
      </c>
      <c r="E25" s="275"/>
    </row>
    <row r="26" spans="1:6" ht="34.5">
      <c r="A26" s="107" t="s">
        <v>107</v>
      </c>
      <c r="B26" s="104">
        <v>26.3</v>
      </c>
      <c r="C26" s="104">
        <v>25.7</v>
      </c>
      <c r="D26" s="274" t="s">
        <v>200</v>
      </c>
      <c r="E26" s="275"/>
      <c r="F26" s="124"/>
    </row>
    <row r="27" spans="1:5" ht="34.5">
      <c r="A27" s="112" t="s">
        <v>108</v>
      </c>
      <c r="B27" s="144">
        <v>6233</v>
      </c>
      <c r="C27" s="144">
        <v>6516</v>
      </c>
      <c r="D27" s="113">
        <f>ROUND(C27/B27*100,1)</f>
        <v>104.5</v>
      </c>
      <c r="E27" s="242">
        <f>C27-B27</f>
        <v>283</v>
      </c>
    </row>
    <row r="28" spans="1:5" ht="19.5" customHeight="1">
      <c r="A28" s="108" t="s">
        <v>109</v>
      </c>
      <c r="B28" s="224">
        <v>27506</v>
      </c>
      <c r="C28" s="224">
        <v>28350</v>
      </c>
      <c r="D28" s="97">
        <f>ROUND(C28/B28*100,1)</f>
        <v>103.1</v>
      </c>
      <c r="E28" s="243">
        <f>C28-B28</f>
        <v>844</v>
      </c>
    </row>
    <row r="29" spans="1:5" ht="19.5" customHeight="1">
      <c r="A29" s="146" t="s">
        <v>110</v>
      </c>
      <c r="B29" s="241">
        <v>26655</v>
      </c>
      <c r="C29" s="241">
        <v>27502</v>
      </c>
      <c r="D29" s="147">
        <f>ROUND(C29/B29*100,1)</f>
        <v>103.2</v>
      </c>
      <c r="E29" s="244">
        <f>C29-B29</f>
        <v>847</v>
      </c>
    </row>
    <row r="30" spans="1:5" ht="19.5" customHeight="1">
      <c r="A30" s="98" t="s">
        <v>111</v>
      </c>
      <c r="B30" s="144">
        <v>24496</v>
      </c>
      <c r="C30" s="144">
        <v>24024</v>
      </c>
      <c r="D30" s="110">
        <f>ROUND(C30/B30*100,1)</f>
        <v>98.1</v>
      </c>
      <c r="E30" s="245">
        <f>C30-B30</f>
        <v>-472</v>
      </c>
    </row>
    <row r="31" spans="1:5" ht="19.5" customHeight="1">
      <c r="A31" s="140" t="s">
        <v>112</v>
      </c>
      <c r="B31" s="141">
        <v>89.1</v>
      </c>
      <c r="C31" s="141">
        <v>84.7</v>
      </c>
      <c r="D31" s="281" t="s">
        <v>201</v>
      </c>
      <c r="E31" s="282"/>
    </row>
    <row r="32" spans="1:5" ht="9" customHeight="1">
      <c r="A32" s="285" t="s">
        <v>83</v>
      </c>
      <c r="B32" s="286"/>
      <c r="C32" s="286"/>
      <c r="D32" s="286"/>
      <c r="E32" s="287"/>
    </row>
    <row r="33" spans="1:5" ht="15" customHeight="1">
      <c r="A33" s="288"/>
      <c r="B33" s="289"/>
      <c r="C33" s="289"/>
      <c r="D33" s="289"/>
      <c r="E33" s="290"/>
    </row>
    <row r="34" spans="1:5" ht="12.75" customHeight="1">
      <c r="A34" s="278" t="s">
        <v>0</v>
      </c>
      <c r="B34" s="278" t="s">
        <v>122</v>
      </c>
      <c r="C34" s="278" t="s">
        <v>123</v>
      </c>
      <c r="D34" s="291" t="s">
        <v>1</v>
      </c>
      <c r="E34" s="292"/>
    </row>
    <row r="35" spans="1:5" ht="31.5" customHeight="1">
      <c r="A35" s="278"/>
      <c r="B35" s="278"/>
      <c r="C35" s="278"/>
      <c r="D35" s="126" t="s">
        <v>2</v>
      </c>
      <c r="E35" s="127" t="s">
        <v>193</v>
      </c>
    </row>
    <row r="36" spans="1:5" ht="19.5" customHeight="1">
      <c r="A36" s="98" t="s">
        <v>180</v>
      </c>
      <c r="B36" s="114">
        <v>16470</v>
      </c>
      <c r="C36" s="114">
        <v>14482</v>
      </c>
      <c r="D36" s="100">
        <f aca="true" t="shared" si="4" ref="D36:D41">ROUND(C36/B36*100,1)</f>
        <v>87.9</v>
      </c>
      <c r="E36" s="232">
        <f>C36-B36</f>
        <v>-1988</v>
      </c>
    </row>
    <row r="37" spans="1:5" ht="19.5" customHeight="1">
      <c r="A37" s="98" t="s">
        <v>191</v>
      </c>
      <c r="B37" s="114">
        <v>11555</v>
      </c>
      <c r="C37" s="114">
        <v>10471</v>
      </c>
      <c r="D37" s="100">
        <f t="shared" si="4"/>
        <v>90.6</v>
      </c>
      <c r="E37" s="232">
        <f>C37-B37</f>
        <v>-1084</v>
      </c>
    </row>
    <row r="38" spans="1:5" ht="19.5" customHeight="1">
      <c r="A38" s="98" t="s">
        <v>124</v>
      </c>
      <c r="B38" s="114">
        <v>2253</v>
      </c>
      <c r="C38" s="114">
        <v>2783</v>
      </c>
      <c r="D38" s="100">
        <f t="shared" si="4"/>
        <v>123.5</v>
      </c>
      <c r="E38" s="114" t="s">
        <v>204</v>
      </c>
    </row>
    <row r="39" spans="1:8" ht="19.5" customHeight="1">
      <c r="A39" s="148" t="s">
        <v>113</v>
      </c>
      <c r="B39" s="149">
        <v>2149</v>
      </c>
      <c r="C39" s="149">
        <v>2535</v>
      </c>
      <c r="D39" s="100">
        <f t="shared" si="4"/>
        <v>118</v>
      </c>
      <c r="E39" s="336">
        <f>C39-B39</f>
        <v>386</v>
      </c>
      <c r="H39" s="115"/>
    </row>
    <row r="40" spans="1:8" ht="34.5" customHeight="1">
      <c r="A40" s="148" t="s">
        <v>114</v>
      </c>
      <c r="B40" s="149" t="s">
        <v>88</v>
      </c>
      <c r="C40" s="149">
        <v>1072</v>
      </c>
      <c r="D40" s="100" t="s">
        <v>88</v>
      </c>
      <c r="E40" s="118" t="s">
        <v>88</v>
      </c>
      <c r="H40" s="115"/>
    </row>
    <row r="41" spans="1:8" ht="19.5" customHeight="1">
      <c r="A41" s="116" t="s">
        <v>115</v>
      </c>
      <c r="B41" s="149">
        <v>4900</v>
      </c>
      <c r="C41" s="149">
        <v>5585</v>
      </c>
      <c r="D41" s="118">
        <f t="shared" si="4"/>
        <v>114</v>
      </c>
      <c r="E41" s="150" t="s">
        <v>202</v>
      </c>
      <c r="H41" s="115"/>
    </row>
    <row r="42" spans="1:5" ht="19.5" customHeight="1">
      <c r="A42" s="98" t="s">
        <v>116</v>
      </c>
      <c r="B42" s="117">
        <f>ROUND(B36/B39,0)</f>
        <v>8</v>
      </c>
      <c r="C42" s="117">
        <f>ROUND(C36/C39,0)</f>
        <v>6</v>
      </c>
      <c r="D42" s="283" t="s">
        <v>203</v>
      </c>
      <c r="E42" s="283"/>
    </row>
    <row r="43" spans="1:5" ht="33" customHeight="1">
      <c r="A43" s="284"/>
      <c r="B43" s="284"/>
      <c r="C43" s="284"/>
      <c r="D43" s="284"/>
      <c r="E43" s="284"/>
    </row>
  </sheetData>
  <sheetProtection/>
  <mergeCells count="20">
    <mergeCell ref="D17:E17"/>
    <mergeCell ref="D25:E25"/>
    <mergeCell ref="D42:E42"/>
    <mergeCell ref="A43:E43"/>
    <mergeCell ref="D31:E31"/>
    <mergeCell ref="A32:E33"/>
    <mergeCell ref="A34:A35"/>
    <mergeCell ref="B34:B35"/>
    <mergeCell ref="C34:C35"/>
    <mergeCell ref="D34:E34"/>
    <mergeCell ref="D26:E26"/>
    <mergeCell ref="A1:E1"/>
    <mergeCell ref="A2:E2"/>
    <mergeCell ref="A3:A4"/>
    <mergeCell ref="B3:B4"/>
    <mergeCell ref="C3:C4"/>
    <mergeCell ref="D3:E3"/>
    <mergeCell ref="D9:E9"/>
    <mergeCell ref="D13:E13"/>
    <mergeCell ref="D15:E15"/>
  </mergeCells>
  <printOptions horizontalCentered="1"/>
  <pageMargins left="0.2755905511811024" right="0" top="0.3937007874015748" bottom="0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P134"/>
  <sheetViews>
    <sheetView view="pageBreakPreview" zoomScaleNormal="75" zoomScaleSheetLayoutView="100" zoomScalePageLayoutView="0" workbookViewId="0" topLeftCell="A1">
      <pane xSplit="1" ySplit="9" topLeftCell="H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C10" sqref="AC10:AD10"/>
    </sheetView>
  </sheetViews>
  <sheetFormatPr defaultColWidth="9.140625" defaultRowHeight="15"/>
  <cols>
    <col min="1" max="1" width="22.57421875" style="3" customWidth="1"/>
    <col min="2" max="2" width="7.7109375" style="3" customWidth="1"/>
    <col min="3" max="3" width="8.421875" style="3" customWidth="1"/>
    <col min="4" max="4" width="5.57421875" style="3" customWidth="1"/>
    <col min="5" max="5" width="6.8515625" style="3" customWidth="1"/>
    <col min="6" max="7" width="7.8515625" style="3" customWidth="1"/>
    <col min="8" max="8" width="5.8515625" style="3" customWidth="1"/>
    <col min="9" max="9" width="7.7109375" style="3" customWidth="1"/>
    <col min="10" max="10" width="7.28125" style="3" customWidth="1"/>
    <col min="11" max="11" width="7.57421875" style="3" customWidth="1"/>
    <col min="12" max="12" width="6.28125" style="3" customWidth="1"/>
    <col min="13" max="13" width="6.00390625" style="3" customWidth="1"/>
    <col min="14" max="14" width="9.57421875" style="3" customWidth="1"/>
    <col min="15" max="15" width="8.421875" style="3" customWidth="1"/>
    <col min="16" max="16" width="6.140625" style="3" customWidth="1"/>
    <col min="17" max="17" width="5.140625" style="3" customWidth="1"/>
    <col min="18" max="18" width="8.140625" style="3" customWidth="1"/>
    <col min="19" max="19" width="6.57421875" style="3" customWidth="1"/>
    <col min="20" max="20" width="5.140625" style="3" customWidth="1"/>
    <col min="21" max="21" width="6.140625" style="3" customWidth="1"/>
    <col min="22" max="22" width="5.7109375" style="3" customWidth="1"/>
    <col min="23" max="23" width="6.140625" style="3" customWidth="1"/>
    <col min="24" max="24" width="5.57421875" style="3" customWidth="1"/>
    <col min="25" max="25" width="8.28125" style="3" customWidth="1"/>
    <col min="26" max="26" width="7.8515625" style="3" customWidth="1"/>
    <col min="27" max="27" width="6.421875" style="3" customWidth="1"/>
    <col min="28" max="28" width="6.7109375" style="3" customWidth="1"/>
    <col min="29" max="29" width="7.57421875" style="3" customWidth="1"/>
    <col min="30" max="30" width="7.140625" style="3" customWidth="1"/>
    <col min="31" max="31" width="6.7109375" style="3" customWidth="1"/>
    <col min="32" max="32" width="7.00390625" style="3" customWidth="1"/>
    <col min="33" max="33" width="6.7109375" style="3" customWidth="1"/>
    <col min="34" max="34" width="6.8515625" style="3" customWidth="1"/>
    <col min="35" max="35" width="6.7109375" style="3" customWidth="1"/>
    <col min="36" max="36" width="7.28125" style="3" customWidth="1"/>
    <col min="37" max="37" width="6.8515625" style="3" customWidth="1"/>
    <col min="38" max="38" width="6.28125" style="3" customWidth="1"/>
    <col min="39" max="39" width="6.421875" style="3" customWidth="1"/>
    <col min="40" max="40" width="6.8515625" style="3" customWidth="1"/>
    <col min="41" max="41" width="6.421875" style="3" customWidth="1"/>
    <col min="42" max="42" width="7.28125" style="3" customWidth="1"/>
    <col min="43" max="43" width="7.421875" style="3" customWidth="1"/>
    <col min="44" max="44" width="7.7109375" style="3" customWidth="1"/>
    <col min="45" max="45" width="7.8515625" style="3" customWidth="1"/>
    <col min="46" max="46" width="8.28125" style="3" customWidth="1"/>
    <col min="47" max="47" width="6.7109375" style="3" customWidth="1"/>
    <col min="48" max="48" width="8.140625" style="3" customWidth="1"/>
    <col min="49" max="49" width="7.8515625" style="3" customWidth="1"/>
    <col min="50" max="50" width="7.421875" style="3" customWidth="1"/>
    <col min="51" max="51" width="6.140625" style="3" bestFit="1" customWidth="1"/>
    <col min="52" max="52" width="7.28125" style="3" customWidth="1"/>
    <col min="53" max="54" width="6.8515625" style="3" customWidth="1"/>
    <col min="55" max="55" width="6.00390625" style="3" customWidth="1"/>
    <col min="56" max="56" width="6.57421875" style="3" customWidth="1"/>
    <col min="57" max="57" width="6.8515625" style="3" customWidth="1"/>
    <col min="58" max="58" width="5.8515625" style="3" customWidth="1"/>
    <col min="59" max="59" width="6.8515625" style="3" customWidth="1"/>
    <col min="60" max="60" width="6.140625" style="3" customWidth="1"/>
    <col min="61" max="61" width="5.8515625" style="3" customWidth="1"/>
    <col min="62" max="63" width="5.7109375" style="3" customWidth="1"/>
    <col min="64" max="64" width="9.28125" style="3" customWidth="1"/>
    <col min="65" max="65" width="6.7109375" style="3" customWidth="1"/>
    <col min="66" max="66" width="7.00390625" style="3" customWidth="1"/>
    <col min="67" max="67" width="7.8515625" style="3" customWidth="1"/>
    <col min="68" max="68" width="5.8515625" style="3" customWidth="1"/>
    <col min="69" max="16384" width="9.140625" style="3" customWidth="1"/>
  </cols>
  <sheetData>
    <row r="1" spans="14:60" ht="20.25" customHeight="1" hidden="1">
      <c r="N1" s="191"/>
      <c r="O1" s="191"/>
      <c r="P1" s="191"/>
      <c r="Q1" s="191"/>
      <c r="R1" s="191"/>
      <c r="S1" s="191"/>
      <c r="T1" s="19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O1" s="2"/>
      <c r="AP1" s="2"/>
      <c r="AQ1" s="2"/>
      <c r="AR1" s="2"/>
      <c r="AS1" s="2"/>
      <c r="AT1" s="2"/>
      <c r="AU1" s="2"/>
      <c r="BG1" s="5"/>
      <c r="BH1" s="5"/>
    </row>
    <row r="2" spans="1:60" ht="21.75" customHeight="1">
      <c r="A2" s="192"/>
      <c r="B2" s="328" t="s">
        <v>154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P2" s="193"/>
      <c r="Q2" s="194"/>
      <c r="T2" s="194"/>
      <c r="U2" s="2"/>
      <c r="V2" s="2"/>
      <c r="W2" s="2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O2" s="2"/>
      <c r="AP2" s="2"/>
      <c r="AQ2" s="2"/>
      <c r="AR2" s="2"/>
      <c r="AS2" s="2"/>
      <c r="AT2" s="2"/>
      <c r="AU2" s="2"/>
      <c r="AY2" s="4"/>
      <c r="AZ2" s="4"/>
      <c r="BA2" s="5"/>
      <c r="BB2" s="5"/>
      <c r="BG2" s="5"/>
      <c r="BH2" s="5"/>
    </row>
    <row r="3" spans="1:68" ht="21.75" customHeight="1">
      <c r="A3" s="195"/>
      <c r="B3" s="329" t="s">
        <v>155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96"/>
      <c r="O3" s="196"/>
      <c r="P3" s="196"/>
      <c r="Q3" s="196"/>
      <c r="R3" s="196"/>
      <c r="S3" s="196"/>
      <c r="T3" s="196"/>
      <c r="U3" s="197"/>
      <c r="V3" s="19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  <c r="AZ3" s="8"/>
      <c r="BA3" s="8"/>
      <c r="BB3" s="8"/>
      <c r="BE3" s="5"/>
      <c r="BP3" s="5" t="s">
        <v>3</v>
      </c>
    </row>
    <row r="4" spans="1:68" ht="15.75" customHeight="1">
      <c r="A4" s="330"/>
      <c r="B4" s="305" t="s">
        <v>99</v>
      </c>
      <c r="C4" s="305"/>
      <c r="D4" s="305"/>
      <c r="E4" s="305"/>
      <c r="F4" s="333" t="s">
        <v>90</v>
      </c>
      <c r="G4" s="334"/>
      <c r="H4" s="334"/>
      <c r="I4" s="335"/>
      <c r="J4" s="319" t="s">
        <v>94</v>
      </c>
      <c r="K4" s="320"/>
      <c r="L4" s="320"/>
      <c r="M4" s="321"/>
      <c r="N4" s="306" t="s">
        <v>156</v>
      </c>
      <c r="O4" s="307"/>
      <c r="P4" s="307"/>
      <c r="Q4" s="308"/>
      <c r="R4" s="306" t="s">
        <v>91</v>
      </c>
      <c r="S4" s="307"/>
      <c r="T4" s="308"/>
      <c r="U4" s="306" t="s">
        <v>157</v>
      </c>
      <c r="V4" s="307"/>
      <c r="W4" s="307"/>
      <c r="X4" s="308"/>
      <c r="Y4" s="319" t="s">
        <v>4</v>
      </c>
      <c r="Z4" s="320"/>
      <c r="AA4" s="320"/>
      <c r="AB4" s="321"/>
      <c r="AC4" s="319" t="s">
        <v>158</v>
      </c>
      <c r="AD4" s="320"/>
      <c r="AE4" s="320"/>
      <c r="AF4" s="320"/>
      <c r="AG4" s="320"/>
      <c r="AH4" s="320"/>
      <c r="AI4" s="320"/>
      <c r="AJ4" s="321"/>
      <c r="AK4" s="306" t="s">
        <v>159</v>
      </c>
      <c r="AL4" s="307"/>
      <c r="AM4" s="307"/>
      <c r="AN4" s="308"/>
      <c r="AO4" s="312" t="s">
        <v>5</v>
      </c>
      <c r="AP4" s="312"/>
      <c r="AQ4" s="312"/>
      <c r="AR4" s="312"/>
      <c r="AS4" s="305" t="s">
        <v>95</v>
      </c>
      <c r="AT4" s="305"/>
      <c r="AU4" s="305"/>
      <c r="AV4" s="305"/>
      <c r="AW4" s="306" t="s">
        <v>160</v>
      </c>
      <c r="AX4" s="307"/>
      <c r="AY4" s="307"/>
      <c r="AZ4" s="308"/>
      <c r="BA4" s="316" t="s">
        <v>89</v>
      </c>
      <c r="BB4" s="317"/>
      <c r="BC4" s="317"/>
      <c r="BD4" s="318"/>
      <c r="BE4" s="306" t="s">
        <v>161</v>
      </c>
      <c r="BF4" s="307"/>
      <c r="BG4" s="308"/>
      <c r="BH4" s="305" t="s">
        <v>96</v>
      </c>
      <c r="BI4" s="305"/>
      <c r="BJ4" s="305"/>
      <c r="BK4" s="305"/>
      <c r="BL4" s="305"/>
      <c r="BM4" s="305" t="s">
        <v>97</v>
      </c>
      <c r="BN4" s="305"/>
      <c r="BO4" s="305"/>
      <c r="BP4" s="305"/>
    </row>
    <row r="5" spans="1:68" ht="20.25" customHeight="1">
      <c r="A5" s="331"/>
      <c r="B5" s="305"/>
      <c r="C5" s="305"/>
      <c r="D5" s="305"/>
      <c r="E5" s="305"/>
      <c r="F5" s="305" t="s">
        <v>93</v>
      </c>
      <c r="G5" s="305"/>
      <c r="H5" s="305"/>
      <c r="I5" s="305"/>
      <c r="J5" s="322"/>
      <c r="K5" s="323"/>
      <c r="L5" s="323"/>
      <c r="M5" s="324"/>
      <c r="N5" s="313"/>
      <c r="O5" s="314"/>
      <c r="P5" s="314"/>
      <c r="Q5" s="315"/>
      <c r="R5" s="313"/>
      <c r="S5" s="314"/>
      <c r="T5" s="315"/>
      <c r="U5" s="313"/>
      <c r="V5" s="314"/>
      <c r="W5" s="314"/>
      <c r="X5" s="315"/>
      <c r="Y5" s="322"/>
      <c r="Z5" s="323"/>
      <c r="AA5" s="323"/>
      <c r="AB5" s="324"/>
      <c r="AC5" s="305" t="s">
        <v>81</v>
      </c>
      <c r="AD5" s="305"/>
      <c r="AE5" s="305"/>
      <c r="AF5" s="305"/>
      <c r="AG5" s="305" t="s">
        <v>82</v>
      </c>
      <c r="AH5" s="305"/>
      <c r="AI5" s="305"/>
      <c r="AJ5" s="305"/>
      <c r="AK5" s="313"/>
      <c r="AL5" s="314"/>
      <c r="AM5" s="314"/>
      <c r="AN5" s="315"/>
      <c r="AO5" s="312"/>
      <c r="AP5" s="312"/>
      <c r="AQ5" s="312"/>
      <c r="AR5" s="312"/>
      <c r="AS5" s="305"/>
      <c r="AT5" s="305"/>
      <c r="AU5" s="305"/>
      <c r="AV5" s="305"/>
      <c r="AW5" s="313"/>
      <c r="AX5" s="314"/>
      <c r="AY5" s="314"/>
      <c r="AZ5" s="315"/>
      <c r="BA5" s="306" t="s">
        <v>162</v>
      </c>
      <c r="BB5" s="307"/>
      <c r="BC5" s="307"/>
      <c r="BD5" s="308"/>
      <c r="BE5" s="313"/>
      <c r="BF5" s="314"/>
      <c r="BG5" s="315"/>
      <c r="BH5" s="305"/>
      <c r="BI5" s="305"/>
      <c r="BJ5" s="305"/>
      <c r="BK5" s="305"/>
      <c r="BL5" s="305"/>
      <c r="BM5" s="305"/>
      <c r="BN5" s="305"/>
      <c r="BO5" s="305"/>
      <c r="BP5" s="305"/>
    </row>
    <row r="6" spans="1:68" ht="39.75" customHeight="1">
      <c r="A6" s="331"/>
      <c r="B6" s="305"/>
      <c r="C6" s="305"/>
      <c r="D6" s="305"/>
      <c r="E6" s="305"/>
      <c r="F6" s="305"/>
      <c r="G6" s="305"/>
      <c r="H6" s="305"/>
      <c r="I6" s="305"/>
      <c r="J6" s="325"/>
      <c r="K6" s="326"/>
      <c r="L6" s="326"/>
      <c r="M6" s="327"/>
      <c r="N6" s="309"/>
      <c r="O6" s="310"/>
      <c r="P6" s="310"/>
      <c r="Q6" s="311"/>
      <c r="R6" s="309"/>
      <c r="S6" s="310"/>
      <c r="T6" s="311"/>
      <c r="U6" s="309"/>
      <c r="V6" s="310"/>
      <c r="W6" s="310"/>
      <c r="X6" s="311"/>
      <c r="Y6" s="325"/>
      <c r="Z6" s="326"/>
      <c r="AA6" s="326"/>
      <c r="AB6" s="327"/>
      <c r="AC6" s="305"/>
      <c r="AD6" s="305"/>
      <c r="AE6" s="305"/>
      <c r="AF6" s="305"/>
      <c r="AG6" s="305"/>
      <c r="AH6" s="305"/>
      <c r="AI6" s="305"/>
      <c r="AJ6" s="305"/>
      <c r="AK6" s="309"/>
      <c r="AL6" s="310"/>
      <c r="AM6" s="310"/>
      <c r="AN6" s="311"/>
      <c r="AO6" s="312"/>
      <c r="AP6" s="312"/>
      <c r="AQ6" s="312"/>
      <c r="AR6" s="312"/>
      <c r="AS6" s="305"/>
      <c r="AT6" s="305"/>
      <c r="AU6" s="305"/>
      <c r="AV6" s="305"/>
      <c r="AW6" s="309"/>
      <c r="AX6" s="310"/>
      <c r="AY6" s="310"/>
      <c r="AZ6" s="311"/>
      <c r="BA6" s="309"/>
      <c r="BB6" s="310"/>
      <c r="BC6" s="310"/>
      <c r="BD6" s="311"/>
      <c r="BE6" s="309"/>
      <c r="BF6" s="310"/>
      <c r="BG6" s="311"/>
      <c r="BH6" s="305" t="s">
        <v>85</v>
      </c>
      <c r="BI6" s="305"/>
      <c r="BJ6" s="305"/>
      <c r="BK6" s="305"/>
      <c r="BL6" s="198" t="s">
        <v>86</v>
      </c>
      <c r="BM6" s="305"/>
      <c r="BN6" s="305"/>
      <c r="BO6" s="305"/>
      <c r="BP6" s="305"/>
    </row>
    <row r="7" spans="1:68" ht="43.5" customHeight="1">
      <c r="A7" s="331"/>
      <c r="B7" s="294">
        <v>2018</v>
      </c>
      <c r="C7" s="294">
        <v>2019</v>
      </c>
      <c r="D7" s="293" t="s">
        <v>6</v>
      </c>
      <c r="E7" s="293"/>
      <c r="F7" s="294">
        <v>2018</v>
      </c>
      <c r="G7" s="294">
        <v>2019</v>
      </c>
      <c r="H7" s="293" t="s">
        <v>6</v>
      </c>
      <c r="I7" s="293"/>
      <c r="J7" s="294">
        <v>2018</v>
      </c>
      <c r="K7" s="294">
        <v>2019</v>
      </c>
      <c r="L7" s="303" t="s">
        <v>6</v>
      </c>
      <c r="M7" s="304"/>
      <c r="N7" s="294">
        <v>2018</v>
      </c>
      <c r="O7" s="294">
        <v>2019</v>
      </c>
      <c r="P7" s="293" t="s">
        <v>6</v>
      </c>
      <c r="Q7" s="293"/>
      <c r="R7" s="294">
        <v>2018</v>
      </c>
      <c r="S7" s="294">
        <v>2019</v>
      </c>
      <c r="T7" s="301" t="s">
        <v>92</v>
      </c>
      <c r="U7" s="294">
        <v>2018</v>
      </c>
      <c r="V7" s="294">
        <v>2019</v>
      </c>
      <c r="W7" s="293" t="s">
        <v>6</v>
      </c>
      <c r="X7" s="293"/>
      <c r="Y7" s="294">
        <v>2018</v>
      </c>
      <c r="Z7" s="294">
        <v>2019</v>
      </c>
      <c r="AA7" s="293" t="s">
        <v>6</v>
      </c>
      <c r="AB7" s="293"/>
      <c r="AC7" s="294">
        <v>2018</v>
      </c>
      <c r="AD7" s="294">
        <v>2019</v>
      </c>
      <c r="AE7" s="293" t="s">
        <v>6</v>
      </c>
      <c r="AF7" s="293"/>
      <c r="AG7" s="294">
        <v>2018</v>
      </c>
      <c r="AH7" s="294">
        <v>2019</v>
      </c>
      <c r="AI7" s="293" t="s">
        <v>6</v>
      </c>
      <c r="AJ7" s="293"/>
      <c r="AK7" s="294">
        <v>2018</v>
      </c>
      <c r="AL7" s="294">
        <v>2019</v>
      </c>
      <c r="AM7" s="293" t="s">
        <v>6</v>
      </c>
      <c r="AN7" s="293"/>
      <c r="AO7" s="294">
        <v>2018</v>
      </c>
      <c r="AP7" s="294">
        <v>2019</v>
      </c>
      <c r="AQ7" s="293" t="s">
        <v>6</v>
      </c>
      <c r="AR7" s="293"/>
      <c r="AS7" s="293" t="s">
        <v>163</v>
      </c>
      <c r="AT7" s="293"/>
      <c r="AU7" s="293" t="s">
        <v>6</v>
      </c>
      <c r="AV7" s="293"/>
      <c r="AW7" s="294">
        <v>2018</v>
      </c>
      <c r="AX7" s="294">
        <v>2019</v>
      </c>
      <c r="AY7" s="293" t="s">
        <v>6</v>
      </c>
      <c r="AZ7" s="293"/>
      <c r="BA7" s="294">
        <v>2018</v>
      </c>
      <c r="BB7" s="294">
        <v>2019</v>
      </c>
      <c r="BC7" s="293" t="s">
        <v>6</v>
      </c>
      <c r="BD7" s="293"/>
      <c r="BE7" s="294">
        <v>2018</v>
      </c>
      <c r="BF7" s="294">
        <v>2019</v>
      </c>
      <c r="BG7" s="299" t="s">
        <v>7</v>
      </c>
      <c r="BH7" s="294">
        <v>2018</v>
      </c>
      <c r="BI7" s="294">
        <v>2019</v>
      </c>
      <c r="BJ7" s="293" t="s">
        <v>6</v>
      </c>
      <c r="BK7" s="293"/>
      <c r="BL7" s="294">
        <v>2019</v>
      </c>
      <c r="BM7" s="296">
        <v>2018</v>
      </c>
      <c r="BN7" s="294">
        <v>2019</v>
      </c>
      <c r="BO7" s="297" t="s">
        <v>6</v>
      </c>
      <c r="BP7" s="298"/>
    </row>
    <row r="8" spans="1:68" s="9" customFormat="1" ht="23.25" customHeight="1">
      <c r="A8" s="332"/>
      <c r="B8" s="295"/>
      <c r="C8" s="295"/>
      <c r="D8" s="166" t="s">
        <v>2</v>
      </c>
      <c r="E8" s="166" t="s">
        <v>7</v>
      </c>
      <c r="F8" s="295"/>
      <c r="G8" s="295"/>
      <c r="H8" s="166" t="s">
        <v>2</v>
      </c>
      <c r="I8" s="166" t="s">
        <v>7</v>
      </c>
      <c r="J8" s="295"/>
      <c r="K8" s="295"/>
      <c r="L8" s="166" t="s">
        <v>2</v>
      </c>
      <c r="M8" s="166" t="s">
        <v>7</v>
      </c>
      <c r="N8" s="295"/>
      <c r="O8" s="295"/>
      <c r="P8" s="166" t="s">
        <v>2</v>
      </c>
      <c r="Q8" s="166" t="s">
        <v>7</v>
      </c>
      <c r="R8" s="295"/>
      <c r="S8" s="295"/>
      <c r="T8" s="302"/>
      <c r="U8" s="295"/>
      <c r="V8" s="295"/>
      <c r="W8" s="166" t="s">
        <v>2</v>
      </c>
      <c r="X8" s="166" t="s">
        <v>7</v>
      </c>
      <c r="Y8" s="295"/>
      <c r="Z8" s="295"/>
      <c r="AA8" s="166" t="s">
        <v>2</v>
      </c>
      <c r="AB8" s="166" t="s">
        <v>7</v>
      </c>
      <c r="AC8" s="295"/>
      <c r="AD8" s="295"/>
      <c r="AE8" s="166" t="s">
        <v>2</v>
      </c>
      <c r="AF8" s="166" t="s">
        <v>7</v>
      </c>
      <c r="AG8" s="295"/>
      <c r="AH8" s="295"/>
      <c r="AI8" s="166" t="s">
        <v>2</v>
      </c>
      <c r="AJ8" s="166" t="s">
        <v>7</v>
      </c>
      <c r="AK8" s="295"/>
      <c r="AL8" s="295"/>
      <c r="AM8" s="166" t="s">
        <v>2</v>
      </c>
      <c r="AN8" s="166" t="s">
        <v>7</v>
      </c>
      <c r="AO8" s="295"/>
      <c r="AP8" s="295"/>
      <c r="AQ8" s="166" t="s">
        <v>2</v>
      </c>
      <c r="AR8" s="166" t="s">
        <v>7</v>
      </c>
      <c r="AS8" s="165">
        <v>2018</v>
      </c>
      <c r="AT8" s="165">
        <v>2019</v>
      </c>
      <c r="AU8" s="166" t="s">
        <v>2</v>
      </c>
      <c r="AV8" s="166" t="s">
        <v>7</v>
      </c>
      <c r="AW8" s="295"/>
      <c r="AX8" s="295"/>
      <c r="AY8" s="166" t="s">
        <v>2</v>
      </c>
      <c r="AZ8" s="166" t="s">
        <v>7</v>
      </c>
      <c r="BA8" s="295"/>
      <c r="BB8" s="295"/>
      <c r="BC8" s="166" t="s">
        <v>2</v>
      </c>
      <c r="BD8" s="166" t="s">
        <v>7</v>
      </c>
      <c r="BE8" s="295"/>
      <c r="BF8" s="295"/>
      <c r="BG8" s="300"/>
      <c r="BH8" s="295"/>
      <c r="BI8" s="295"/>
      <c r="BJ8" s="166" t="s">
        <v>2</v>
      </c>
      <c r="BK8" s="166" t="s">
        <v>7</v>
      </c>
      <c r="BL8" s="295"/>
      <c r="BM8" s="296"/>
      <c r="BN8" s="295"/>
      <c r="BO8" s="165" t="s">
        <v>2</v>
      </c>
      <c r="BP8" s="165" t="s">
        <v>7</v>
      </c>
    </row>
    <row r="9" spans="1:68" ht="12.75" customHeight="1">
      <c r="A9" s="10" t="s">
        <v>8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10">
        <v>32</v>
      </c>
      <c r="AH9" s="10">
        <v>33</v>
      </c>
      <c r="AI9" s="10">
        <v>34</v>
      </c>
      <c r="AJ9" s="10">
        <v>35</v>
      </c>
      <c r="AK9" s="10">
        <v>36</v>
      </c>
      <c r="AL9" s="10">
        <v>37</v>
      </c>
      <c r="AM9" s="10">
        <v>38</v>
      </c>
      <c r="AN9" s="10">
        <v>39</v>
      </c>
      <c r="AO9" s="10">
        <v>40</v>
      </c>
      <c r="AP9" s="10">
        <v>41</v>
      </c>
      <c r="AQ9" s="10">
        <v>42</v>
      </c>
      <c r="AR9" s="10">
        <v>43</v>
      </c>
      <c r="AS9" s="10">
        <v>44</v>
      </c>
      <c r="AT9" s="10">
        <v>45</v>
      </c>
      <c r="AU9" s="10">
        <v>46</v>
      </c>
      <c r="AV9" s="10">
        <v>47</v>
      </c>
      <c r="AW9" s="10">
        <v>48</v>
      </c>
      <c r="AX9" s="10">
        <v>49</v>
      </c>
      <c r="AY9" s="10">
        <v>50</v>
      </c>
      <c r="AZ9" s="10">
        <v>51</v>
      </c>
      <c r="BA9" s="10">
        <v>52</v>
      </c>
      <c r="BB9" s="10">
        <v>53</v>
      </c>
      <c r="BC9" s="10">
        <v>54</v>
      </c>
      <c r="BD9" s="10">
        <v>55</v>
      </c>
      <c r="BE9" s="10">
        <v>56</v>
      </c>
      <c r="BF9" s="10">
        <v>57</v>
      </c>
      <c r="BG9" s="10">
        <v>58</v>
      </c>
      <c r="BH9" s="10">
        <v>59</v>
      </c>
      <c r="BI9" s="10">
        <v>60</v>
      </c>
      <c r="BJ9" s="10">
        <v>61</v>
      </c>
      <c r="BK9" s="10">
        <v>62</v>
      </c>
      <c r="BL9" s="10">
        <v>63</v>
      </c>
      <c r="BM9" s="10">
        <v>64</v>
      </c>
      <c r="BN9" s="10">
        <v>65</v>
      </c>
      <c r="BO9" s="10">
        <v>66</v>
      </c>
      <c r="BP9" s="10">
        <v>67</v>
      </c>
    </row>
    <row r="10" spans="1:68" s="205" customFormat="1" ht="20.25" customHeight="1">
      <c r="A10" s="199" t="s">
        <v>131</v>
      </c>
      <c r="B10" s="200">
        <f>SUM(B11:B30)</f>
        <v>40630</v>
      </c>
      <c r="C10" s="11">
        <f>SUM(C11:C30)</f>
        <v>38277</v>
      </c>
      <c r="D10" s="12">
        <f aca="true" t="shared" si="0" ref="D10:D30">C10/B10*100</f>
        <v>94.20871277381245</v>
      </c>
      <c r="E10" s="11">
        <f aca="true" t="shared" si="1" ref="E10:E30">C10-B10</f>
        <v>-2353</v>
      </c>
      <c r="F10" s="200">
        <f>SUM(F11:F30)</f>
        <v>18873</v>
      </c>
      <c r="G10" s="11">
        <f>SUM(G11:G30)</f>
        <v>15960</v>
      </c>
      <c r="H10" s="12">
        <f aca="true" t="shared" si="2" ref="H10:H30">G10/F10*100</f>
        <v>84.56525194722619</v>
      </c>
      <c r="I10" s="11">
        <f aca="true" t="shared" si="3" ref="I10:I30">G10-F10</f>
        <v>-2913</v>
      </c>
      <c r="J10" s="200">
        <f>SUM(J11:J30)</f>
        <v>24822</v>
      </c>
      <c r="K10" s="11">
        <f>SUM(K11:K30)</f>
        <v>25152</v>
      </c>
      <c r="L10" s="12">
        <f aca="true" t="shared" si="4" ref="L10:L30">K10/J10*100</f>
        <v>101.32946579647086</v>
      </c>
      <c r="M10" s="11">
        <f aca="true" t="shared" si="5" ref="M10:M30">K10-J10</f>
        <v>330</v>
      </c>
      <c r="N10" s="200">
        <f>SUM(N11:N30)</f>
        <v>11344</v>
      </c>
      <c r="O10" s="11">
        <f>SUM(O11:O30)</f>
        <v>11211</v>
      </c>
      <c r="P10" s="13">
        <f aca="true" t="shared" si="6" ref="P10:P30">O10/N10*100</f>
        <v>98.82757404795487</v>
      </c>
      <c r="Q10" s="201">
        <f aca="true" t="shared" si="7" ref="Q10:Q30">O10-N10</f>
        <v>-133</v>
      </c>
      <c r="R10" s="12">
        <f>ROUND(N10/J10*100,1)</f>
        <v>45.7</v>
      </c>
      <c r="S10" s="12">
        <f>ROUND(O10/K10*100,1)</f>
        <v>44.6</v>
      </c>
      <c r="T10" s="13">
        <f aca="true" t="shared" si="8" ref="T10:T30">S10-R10</f>
        <v>-1.1000000000000014</v>
      </c>
      <c r="U10" s="200">
        <f>SUM(U11:U30)</f>
        <v>2174</v>
      </c>
      <c r="V10" s="11">
        <f>SUM(V11:V30)</f>
        <v>2197</v>
      </c>
      <c r="W10" s="202">
        <f aca="true" t="shared" si="9" ref="W10:W30">V10/U10*100</f>
        <v>101.05795768169273</v>
      </c>
      <c r="X10" s="203">
        <f aca="true" t="shared" si="10" ref="X10:X30">V10-U10</f>
        <v>23</v>
      </c>
      <c r="Y10" s="200">
        <f>SUM(Y11:Y30)</f>
        <v>96661</v>
      </c>
      <c r="Z10" s="11">
        <f>SUM(Z11:Z30)</f>
        <v>104413</v>
      </c>
      <c r="AA10" s="12">
        <f aca="true" t="shared" si="11" ref="AA10:AA27">Z10/Y10*100</f>
        <v>108.01978046988961</v>
      </c>
      <c r="AB10" s="11">
        <f aca="true" t="shared" si="12" ref="AB10:AB27">Z10-Y10</f>
        <v>7752</v>
      </c>
      <c r="AC10" s="200">
        <f>SUM(AC11:AC30)</f>
        <v>39690</v>
      </c>
      <c r="AD10" s="11">
        <f>SUM(AD11:AD30)</f>
        <v>37204</v>
      </c>
      <c r="AE10" s="12">
        <f aca="true" t="shared" si="13" ref="AE10:AE27">AD10/AC10*100</f>
        <v>93.73645754598135</v>
      </c>
      <c r="AF10" s="11">
        <f aca="true" t="shared" si="14" ref="AF10:AF27">AD10-AC10</f>
        <v>-2486</v>
      </c>
      <c r="AG10" s="200">
        <f>SUM(AG11:AG30)</f>
        <v>29335</v>
      </c>
      <c r="AH10" s="11">
        <f>SUM(AH11:AH30)</f>
        <v>36965</v>
      </c>
      <c r="AI10" s="12">
        <f aca="true" t="shared" si="15" ref="AI10:AI30">AH10/AG10*100</f>
        <v>126.00988580194308</v>
      </c>
      <c r="AJ10" s="11">
        <f aca="true" t="shared" si="16" ref="AJ10:AJ27">AH10-AG10</f>
        <v>7630</v>
      </c>
      <c r="AK10" s="200">
        <f>SUM(AK11:AK30)</f>
        <v>7161</v>
      </c>
      <c r="AL10" s="11">
        <f>SUM(AL11:AL30)</f>
        <v>7164</v>
      </c>
      <c r="AM10" s="204">
        <f>AL10/AK10*100</f>
        <v>100.04189359028068</v>
      </c>
      <c r="AN10" s="165">
        <f aca="true" t="shared" si="17" ref="AN10:AN30">AL10-AK10</f>
        <v>3</v>
      </c>
      <c r="AO10" s="200">
        <f>SUM(AO11:AO30)</f>
        <v>6233</v>
      </c>
      <c r="AP10" s="11">
        <f>SUM(AP11:AP30)</f>
        <v>6516</v>
      </c>
      <c r="AQ10" s="15">
        <f>ROUND(AP10/AO10*100,1)</f>
        <v>104.5</v>
      </c>
      <c r="AR10" s="14">
        <f aca="true" t="shared" si="18" ref="AR10:AR29">AP10-AO10</f>
        <v>283</v>
      </c>
      <c r="AS10" s="200">
        <f>SUM(AS11:AS30)</f>
        <v>27506</v>
      </c>
      <c r="AT10" s="11">
        <f>SUM(AT11:AT30)</f>
        <v>28350</v>
      </c>
      <c r="AU10" s="13">
        <f aca="true" t="shared" si="19" ref="AU10:AU29">ROUND(AT10/AS10*100,1)</f>
        <v>103.1</v>
      </c>
      <c r="AV10" s="200">
        <f aca="true" t="shared" si="20" ref="AV10:AV29">AT10-AS10</f>
        <v>844</v>
      </c>
      <c r="AW10" s="200">
        <f>SUM(AW11:AW30)</f>
        <v>16470</v>
      </c>
      <c r="AX10" s="11">
        <f>SUM(AX11:AX30)</f>
        <v>14482</v>
      </c>
      <c r="AY10" s="202">
        <f aca="true" t="shared" si="21" ref="AY10:AY30">AX10/AW10*100</f>
        <v>87.92956891317547</v>
      </c>
      <c r="AZ10" s="203">
        <f aca="true" t="shared" si="22" ref="AZ10:AZ30">AX10-AW10</f>
        <v>-1988</v>
      </c>
      <c r="BA10" s="200">
        <f>SUM(BA11:BA30)</f>
        <v>11555</v>
      </c>
      <c r="BB10" s="11">
        <f>SUM(BB11:BB30)</f>
        <v>10471</v>
      </c>
      <c r="BC10" s="202">
        <f aca="true" t="shared" si="23" ref="BC10:BC30">BB10/BA10*100</f>
        <v>90.61877974902639</v>
      </c>
      <c r="BD10" s="203">
        <f aca="true" t="shared" si="24" ref="BD10:BD30">BB10-BA10</f>
        <v>-1084</v>
      </c>
      <c r="BE10" s="203">
        <v>2253</v>
      </c>
      <c r="BF10" s="203">
        <v>2783</v>
      </c>
      <c r="BG10" s="11">
        <f aca="true" t="shared" si="25" ref="BG10:BG29">BF10-BE10</f>
        <v>530</v>
      </c>
      <c r="BH10" s="200">
        <f>SUM(BH11:BH30)</f>
        <v>2149</v>
      </c>
      <c r="BI10" s="11">
        <f>SUM(BI11:BI30)</f>
        <v>2535</v>
      </c>
      <c r="BJ10" s="13">
        <f aca="true" t="shared" si="26" ref="BJ10:BJ30">ROUND(BI10/BH10*100,1)</f>
        <v>118</v>
      </c>
      <c r="BK10" s="11">
        <f>SUM(BK11:BK30)</f>
        <v>386</v>
      </c>
      <c r="BL10" s="11">
        <f>SUM(BL11:BL30)</f>
        <v>1072</v>
      </c>
      <c r="BM10" s="203">
        <v>4900</v>
      </c>
      <c r="BN10" s="11">
        <v>5584.53</v>
      </c>
      <c r="BO10" s="13">
        <f>BN10/BM10*100</f>
        <v>113.97</v>
      </c>
      <c r="BP10" s="11">
        <f>BN10-BM10</f>
        <v>684.5299999999997</v>
      </c>
    </row>
    <row r="11" spans="1:68" ht="17.25" customHeight="1">
      <c r="A11" s="16" t="s">
        <v>132</v>
      </c>
      <c r="B11" s="206">
        <v>9605</v>
      </c>
      <c r="C11" s="206">
        <v>8197</v>
      </c>
      <c r="D11" s="207">
        <f t="shared" si="0"/>
        <v>85.34096824570537</v>
      </c>
      <c r="E11" s="200">
        <f t="shared" si="1"/>
        <v>-1408</v>
      </c>
      <c r="F11" s="206">
        <v>5268</v>
      </c>
      <c r="G11" s="206">
        <v>3820</v>
      </c>
      <c r="H11" s="207">
        <f t="shared" si="2"/>
        <v>72.51328777524677</v>
      </c>
      <c r="I11" s="200">
        <f t="shared" si="3"/>
        <v>-1448</v>
      </c>
      <c r="J11" s="206">
        <v>5792</v>
      </c>
      <c r="K11" s="206">
        <v>5818</v>
      </c>
      <c r="L11" s="207">
        <f t="shared" si="4"/>
        <v>100.4488950276243</v>
      </c>
      <c r="M11" s="200">
        <f t="shared" si="5"/>
        <v>26</v>
      </c>
      <c r="N11" s="206">
        <v>3285</v>
      </c>
      <c r="O11" s="206">
        <v>3469</v>
      </c>
      <c r="P11" s="208">
        <f t="shared" si="6"/>
        <v>105.60121765601218</v>
      </c>
      <c r="Q11" s="209">
        <f t="shared" si="7"/>
        <v>184</v>
      </c>
      <c r="R11" s="210">
        <f>ROUND(N11/J11*100,1)</f>
        <v>56.7</v>
      </c>
      <c r="S11" s="210">
        <f>ROUND(O11/K11*100,1)</f>
        <v>59.6</v>
      </c>
      <c r="T11" s="208">
        <f t="shared" si="8"/>
        <v>2.8999999999999986</v>
      </c>
      <c r="U11" s="211">
        <v>316</v>
      </c>
      <c r="V11" s="211">
        <v>398</v>
      </c>
      <c r="W11" s="208">
        <f t="shared" si="9"/>
        <v>125.9493670886076</v>
      </c>
      <c r="X11" s="200">
        <f t="shared" si="10"/>
        <v>82</v>
      </c>
      <c r="Y11" s="206">
        <v>25553</v>
      </c>
      <c r="Z11" s="206">
        <v>30841</v>
      </c>
      <c r="AA11" s="12">
        <f t="shared" si="11"/>
        <v>120.69424333737722</v>
      </c>
      <c r="AB11" s="11">
        <f t="shared" si="12"/>
        <v>5288</v>
      </c>
      <c r="AC11" s="206">
        <v>9306</v>
      </c>
      <c r="AD11" s="206">
        <v>7781</v>
      </c>
      <c r="AE11" s="12">
        <f t="shared" si="13"/>
        <v>83.6127229744251</v>
      </c>
      <c r="AF11" s="11">
        <f t="shared" si="14"/>
        <v>-1525</v>
      </c>
      <c r="AG11" s="206">
        <v>6677</v>
      </c>
      <c r="AH11" s="212">
        <v>11977</v>
      </c>
      <c r="AI11" s="12">
        <f t="shared" si="15"/>
        <v>179.3769657031601</v>
      </c>
      <c r="AJ11" s="11">
        <f t="shared" si="16"/>
        <v>5300</v>
      </c>
      <c r="AK11" s="206">
        <v>576</v>
      </c>
      <c r="AL11" s="206">
        <v>595</v>
      </c>
      <c r="AM11" s="207">
        <f>AL11/AK11*100</f>
        <v>103.29861111111111</v>
      </c>
      <c r="AN11" s="200">
        <f t="shared" si="17"/>
        <v>19</v>
      </c>
      <c r="AO11" s="213">
        <v>1978</v>
      </c>
      <c r="AP11" s="206">
        <v>1991</v>
      </c>
      <c r="AQ11" s="15">
        <f aca="true" t="shared" si="27" ref="AQ11:AQ29">ROUND(AP11/AO11*100,1)</f>
        <v>100.7</v>
      </c>
      <c r="AR11" s="14">
        <f t="shared" si="18"/>
        <v>13</v>
      </c>
      <c r="AS11" s="206">
        <v>7755</v>
      </c>
      <c r="AT11" s="214">
        <v>7987</v>
      </c>
      <c r="AU11" s="13">
        <f t="shared" si="19"/>
        <v>103</v>
      </c>
      <c r="AV11" s="11">
        <f t="shared" si="20"/>
        <v>232</v>
      </c>
      <c r="AW11" s="206">
        <v>4251</v>
      </c>
      <c r="AX11" s="206">
        <v>3458</v>
      </c>
      <c r="AY11" s="208">
        <f t="shared" si="21"/>
        <v>81.34556574923548</v>
      </c>
      <c r="AZ11" s="200">
        <f t="shared" si="22"/>
        <v>-793</v>
      </c>
      <c r="BA11" s="206">
        <v>3268</v>
      </c>
      <c r="BB11" s="206">
        <v>2762</v>
      </c>
      <c r="BC11" s="208">
        <f t="shared" si="23"/>
        <v>84.51652386780906</v>
      </c>
      <c r="BD11" s="200">
        <f t="shared" si="24"/>
        <v>-506</v>
      </c>
      <c r="BE11" s="206">
        <v>3155.45365214543</v>
      </c>
      <c r="BF11" s="206">
        <v>4073.2708089097305</v>
      </c>
      <c r="BG11" s="11">
        <f t="shared" si="25"/>
        <v>917.8171567643003</v>
      </c>
      <c r="BH11" s="215">
        <v>1251</v>
      </c>
      <c r="BI11" s="206">
        <v>1277</v>
      </c>
      <c r="BJ11" s="13">
        <f t="shared" si="26"/>
        <v>102.1</v>
      </c>
      <c r="BK11" s="11">
        <f aca="true" t="shared" si="28" ref="BK11:BK29">BI11-BH11</f>
        <v>26</v>
      </c>
      <c r="BL11" s="216">
        <v>502</v>
      </c>
      <c r="BM11" s="206">
        <v>5415</v>
      </c>
      <c r="BN11" s="206">
        <v>6053.7</v>
      </c>
      <c r="BO11" s="13">
        <f>BN11/BM11*100</f>
        <v>111.7950138504155</v>
      </c>
      <c r="BP11" s="200">
        <f>BN11-BM11</f>
        <v>638.6999999999998</v>
      </c>
    </row>
    <row r="12" spans="1:68" s="8" customFormat="1" ht="17.25" customHeight="1">
      <c r="A12" s="16" t="s">
        <v>133</v>
      </c>
      <c r="B12" s="206">
        <v>3631</v>
      </c>
      <c r="C12" s="206">
        <v>3535</v>
      </c>
      <c r="D12" s="207">
        <f t="shared" si="0"/>
        <v>97.35610024786561</v>
      </c>
      <c r="E12" s="200">
        <f t="shared" si="1"/>
        <v>-96</v>
      </c>
      <c r="F12" s="206">
        <v>1677</v>
      </c>
      <c r="G12" s="206">
        <v>1436</v>
      </c>
      <c r="H12" s="207">
        <f t="shared" si="2"/>
        <v>85.62909958258795</v>
      </c>
      <c r="I12" s="200">
        <f t="shared" si="3"/>
        <v>-241</v>
      </c>
      <c r="J12" s="206">
        <v>3074</v>
      </c>
      <c r="K12" s="206">
        <v>3075</v>
      </c>
      <c r="L12" s="207">
        <f t="shared" si="4"/>
        <v>100.03253090435915</v>
      </c>
      <c r="M12" s="200">
        <f t="shared" si="5"/>
        <v>1</v>
      </c>
      <c r="N12" s="206">
        <v>1677</v>
      </c>
      <c r="O12" s="206">
        <v>1378</v>
      </c>
      <c r="P12" s="208">
        <f t="shared" si="6"/>
        <v>82.17054263565892</v>
      </c>
      <c r="Q12" s="209">
        <f t="shared" si="7"/>
        <v>-299</v>
      </c>
      <c r="R12" s="210">
        <f aca="true" t="shared" si="29" ref="R12:S30">ROUND(N12/J12*100,1)</f>
        <v>54.6</v>
      </c>
      <c r="S12" s="210">
        <f t="shared" si="29"/>
        <v>44.8</v>
      </c>
      <c r="T12" s="208">
        <f t="shared" si="8"/>
        <v>-9.800000000000004</v>
      </c>
      <c r="U12" s="211">
        <v>346</v>
      </c>
      <c r="V12" s="211">
        <v>298</v>
      </c>
      <c r="W12" s="208">
        <f t="shared" si="9"/>
        <v>86.1271676300578</v>
      </c>
      <c r="X12" s="200">
        <f t="shared" si="10"/>
        <v>-48</v>
      </c>
      <c r="Y12" s="206">
        <v>8307</v>
      </c>
      <c r="Z12" s="206">
        <v>9240</v>
      </c>
      <c r="AA12" s="12">
        <f t="shared" si="11"/>
        <v>111.23149151318165</v>
      </c>
      <c r="AB12" s="11">
        <f t="shared" si="12"/>
        <v>933</v>
      </c>
      <c r="AC12" s="206">
        <v>3559</v>
      </c>
      <c r="AD12" s="206">
        <v>3474</v>
      </c>
      <c r="AE12" s="12">
        <f t="shared" si="13"/>
        <v>97.61168867659454</v>
      </c>
      <c r="AF12" s="11">
        <f t="shared" si="14"/>
        <v>-85</v>
      </c>
      <c r="AG12" s="206">
        <v>1958</v>
      </c>
      <c r="AH12" s="212">
        <v>3291</v>
      </c>
      <c r="AI12" s="12">
        <f t="shared" si="15"/>
        <v>168.07967313585291</v>
      </c>
      <c r="AJ12" s="11">
        <f t="shared" si="16"/>
        <v>1333</v>
      </c>
      <c r="AK12" s="206">
        <v>1031</v>
      </c>
      <c r="AL12" s="206">
        <v>1034</v>
      </c>
      <c r="AM12" s="207">
        <f aca="true" t="shared" si="30" ref="AM12:AM30">AL12/AK12*100</f>
        <v>100.29097963142578</v>
      </c>
      <c r="AN12" s="200">
        <f t="shared" si="17"/>
        <v>3</v>
      </c>
      <c r="AO12" s="213">
        <v>801</v>
      </c>
      <c r="AP12" s="206">
        <v>789</v>
      </c>
      <c r="AQ12" s="15">
        <f t="shared" si="27"/>
        <v>98.5</v>
      </c>
      <c r="AR12" s="14">
        <f t="shared" si="18"/>
        <v>-12</v>
      </c>
      <c r="AS12" s="206">
        <v>3264</v>
      </c>
      <c r="AT12" s="214">
        <v>3296</v>
      </c>
      <c r="AU12" s="13">
        <f t="shared" si="19"/>
        <v>101</v>
      </c>
      <c r="AV12" s="11">
        <f t="shared" si="20"/>
        <v>32</v>
      </c>
      <c r="AW12" s="206">
        <v>1180</v>
      </c>
      <c r="AX12" s="206">
        <v>947</v>
      </c>
      <c r="AY12" s="208">
        <f t="shared" si="21"/>
        <v>80.25423728813558</v>
      </c>
      <c r="AZ12" s="200">
        <f t="shared" si="22"/>
        <v>-233</v>
      </c>
      <c r="BA12" s="206">
        <v>863</v>
      </c>
      <c r="BB12" s="206">
        <v>737</v>
      </c>
      <c r="BC12" s="208">
        <f t="shared" si="23"/>
        <v>85.39976825028968</v>
      </c>
      <c r="BD12" s="200">
        <f t="shared" si="24"/>
        <v>-126</v>
      </c>
      <c r="BE12" s="206">
        <v>2010.72</v>
      </c>
      <c r="BF12" s="206">
        <v>2752.6385224274404</v>
      </c>
      <c r="BG12" s="11">
        <f t="shared" si="25"/>
        <v>741.9185224274404</v>
      </c>
      <c r="BH12" s="215">
        <v>93</v>
      </c>
      <c r="BI12" s="206">
        <v>259</v>
      </c>
      <c r="BJ12" s="13">
        <f t="shared" si="26"/>
        <v>278.5</v>
      </c>
      <c r="BK12" s="11">
        <f t="shared" si="28"/>
        <v>166</v>
      </c>
      <c r="BL12" s="216">
        <v>98</v>
      </c>
      <c r="BM12" s="206">
        <v>4533</v>
      </c>
      <c r="BN12" s="206">
        <v>5173.72</v>
      </c>
      <c r="BO12" s="13">
        <f aca="true" t="shared" si="31" ref="BO12:BO30">BN12/BM12*100</f>
        <v>114.13456871828811</v>
      </c>
      <c r="BP12" s="200">
        <f aca="true" t="shared" si="32" ref="BP12:BP30">BN12-BM12</f>
        <v>640.7200000000003</v>
      </c>
    </row>
    <row r="13" spans="1:68" s="8" customFormat="1" ht="17.25" customHeight="1">
      <c r="A13" s="16" t="s">
        <v>134</v>
      </c>
      <c r="B13" s="206">
        <v>2886</v>
      </c>
      <c r="C13" s="206">
        <v>3008</v>
      </c>
      <c r="D13" s="207">
        <f t="shared" si="0"/>
        <v>104.22730422730422</v>
      </c>
      <c r="E13" s="200">
        <f t="shared" si="1"/>
        <v>122</v>
      </c>
      <c r="F13" s="206">
        <v>1768</v>
      </c>
      <c r="G13" s="206">
        <v>1605</v>
      </c>
      <c r="H13" s="207">
        <f t="shared" si="2"/>
        <v>90.78054298642535</v>
      </c>
      <c r="I13" s="200">
        <f t="shared" si="3"/>
        <v>-163</v>
      </c>
      <c r="J13" s="206">
        <v>2246</v>
      </c>
      <c r="K13" s="206">
        <v>2250</v>
      </c>
      <c r="L13" s="207">
        <f t="shared" si="4"/>
        <v>100.17809439002671</v>
      </c>
      <c r="M13" s="200">
        <f t="shared" si="5"/>
        <v>4</v>
      </c>
      <c r="N13" s="206">
        <v>1161</v>
      </c>
      <c r="O13" s="206">
        <v>1081</v>
      </c>
      <c r="P13" s="208">
        <f t="shared" si="6"/>
        <v>93.10938845822567</v>
      </c>
      <c r="Q13" s="209">
        <f t="shared" si="7"/>
        <v>-80</v>
      </c>
      <c r="R13" s="210">
        <f t="shared" si="29"/>
        <v>51.7</v>
      </c>
      <c r="S13" s="210">
        <f t="shared" si="29"/>
        <v>48</v>
      </c>
      <c r="T13" s="208">
        <f t="shared" si="8"/>
        <v>-3.700000000000003</v>
      </c>
      <c r="U13" s="211">
        <v>132</v>
      </c>
      <c r="V13" s="211">
        <v>136</v>
      </c>
      <c r="W13" s="208">
        <f t="shared" si="9"/>
        <v>103.03030303030303</v>
      </c>
      <c r="X13" s="200">
        <f t="shared" si="10"/>
        <v>4</v>
      </c>
      <c r="Y13" s="206">
        <v>8039</v>
      </c>
      <c r="Z13" s="206">
        <v>8034</v>
      </c>
      <c r="AA13" s="12">
        <f t="shared" si="11"/>
        <v>99.9378032093544</v>
      </c>
      <c r="AB13" s="11">
        <f t="shared" si="12"/>
        <v>-5</v>
      </c>
      <c r="AC13" s="206">
        <v>2827</v>
      </c>
      <c r="AD13" s="206">
        <v>2948</v>
      </c>
      <c r="AE13" s="12">
        <f t="shared" si="13"/>
        <v>104.28015564202336</v>
      </c>
      <c r="AF13" s="11">
        <f t="shared" si="14"/>
        <v>121</v>
      </c>
      <c r="AG13" s="206">
        <v>2859</v>
      </c>
      <c r="AH13" s="212">
        <v>2727</v>
      </c>
      <c r="AI13" s="12">
        <f t="shared" si="15"/>
        <v>95.38300104931794</v>
      </c>
      <c r="AJ13" s="11">
        <f t="shared" si="16"/>
        <v>-132</v>
      </c>
      <c r="AK13" s="206">
        <v>479</v>
      </c>
      <c r="AL13" s="206">
        <v>377</v>
      </c>
      <c r="AM13" s="207">
        <f t="shared" si="30"/>
        <v>78.70563674321504</v>
      </c>
      <c r="AN13" s="200">
        <f t="shared" si="17"/>
        <v>-102</v>
      </c>
      <c r="AO13" s="213">
        <v>510</v>
      </c>
      <c r="AP13" s="206">
        <v>563</v>
      </c>
      <c r="AQ13" s="15">
        <f t="shared" si="27"/>
        <v>110.4</v>
      </c>
      <c r="AR13" s="14">
        <f t="shared" si="18"/>
        <v>53</v>
      </c>
      <c r="AS13" s="206">
        <v>2424</v>
      </c>
      <c r="AT13" s="217">
        <v>2549</v>
      </c>
      <c r="AU13" s="13">
        <f t="shared" si="19"/>
        <v>105.2</v>
      </c>
      <c r="AV13" s="11">
        <f t="shared" si="20"/>
        <v>125</v>
      </c>
      <c r="AW13" s="206">
        <v>1107</v>
      </c>
      <c r="AX13" s="206">
        <v>1027</v>
      </c>
      <c r="AY13" s="208">
        <f t="shared" si="21"/>
        <v>92.77326106594398</v>
      </c>
      <c r="AZ13" s="200">
        <f t="shared" si="22"/>
        <v>-80</v>
      </c>
      <c r="BA13" s="206">
        <v>920</v>
      </c>
      <c r="BB13" s="206">
        <v>857</v>
      </c>
      <c r="BC13" s="208">
        <f t="shared" si="23"/>
        <v>93.15217391304348</v>
      </c>
      <c r="BD13" s="200">
        <f t="shared" si="24"/>
        <v>-63</v>
      </c>
      <c r="BE13" s="206">
        <v>2174.525</v>
      </c>
      <c r="BF13" s="206">
        <v>2772.8426395939086</v>
      </c>
      <c r="BG13" s="11">
        <f t="shared" si="25"/>
        <v>598.3176395939086</v>
      </c>
      <c r="BH13" s="215">
        <v>134</v>
      </c>
      <c r="BI13" s="206">
        <v>207</v>
      </c>
      <c r="BJ13" s="13">
        <f t="shared" si="26"/>
        <v>154.5</v>
      </c>
      <c r="BK13" s="11">
        <f t="shared" si="28"/>
        <v>73</v>
      </c>
      <c r="BL13" s="216">
        <v>77</v>
      </c>
      <c r="BM13" s="206">
        <v>4320</v>
      </c>
      <c r="BN13" s="206">
        <v>5204.1</v>
      </c>
      <c r="BO13" s="13">
        <f t="shared" si="31"/>
        <v>120.46527777777779</v>
      </c>
      <c r="BP13" s="200">
        <f t="shared" si="32"/>
        <v>884.1000000000004</v>
      </c>
    </row>
    <row r="14" spans="1:68" s="8" customFormat="1" ht="17.25" customHeight="1">
      <c r="A14" s="16" t="s">
        <v>135</v>
      </c>
      <c r="B14" s="206">
        <v>3324</v>
      </c>
      <c r="C14" s="206">
        <v>2933</v>
      </c>
      <c r="D14" s="207">
        <f t="shared" si="0"/>
        <v>88.23706377858002</v>
      </c>
      <c r="E14" s="200">
        <f t="shared" si="1"/>
        <v>-391</v>
      </c>
      <c r="F14" s="206">
        <v>1224</v>
      </c>
      <c r="G14" s="206">
        <v>1123</v>
      </c>
      <c r="H14" s="207">
        <f t="shared" si="2"/>
        <v>91.74836601307189</v>
      </c>
      <c r="I14" s="200">
        <f t="shared" si="3"/>
        <v>-101</v>
      </c>
      <c r="J14" s="206">
        <v>976</v>
      </c>
      <c r="K14" s="206">
        <v>978</v>
      </c>
      <c r="L14" s="207">
        <f t="shared" si="4"/>
        <v>100.20491803278688</v>
      </c>
      <c r="M14" s="200">
        <f t="shared" si="5"/>
        <v>2</v>
      </c>
      <c r="N14" s="206">
        <v>374</v>
      </c>
      <c r="O14" s="206">
        <v>408</v>
      </c>
      <c r="P14" s="208">
        <f t="shared" si="6"/>
        <v>109.09090909090908</v>
      </c>
      <c r="Q14" s="209">
        <f t="shared" si="7"/>
        <v>34</v>
      </c>
      <c r="R14" s="210">
        <f t="shared" si="29"/>
        <v>38.3</v>
      </c>
      <c r="S14" s="210">
        <f t="shared" si="29"/>
        <v>41.7</v>
      </c>
      <c r="T14" s="208">
        <f t="shared" si="8"/>
        <v>3.4000000000000057</v>
      </c>
      <c r="U14" s="211">
        <v>49</v>
      </c>
      <c r="V14" s="211">
        <v>53</v>
      </c>
      <c r="W14" s="208">
        <f t="shared" si="9"/>
        <v>108.16326530612245</v>
      </c>
      <c r="X14" s="200">
        <f t="shared" si="10"/>
        <v>4</v>
      </c>
      <c r="Y14" s="206">
        <v>4836</v>
      </c>
      <c r="Z14" s="206">
        <v>4769</v>
      </c>
      <c r="AA14" s="12">
        <f t="shared" si="11"/>
        <v>98.61455748552522</v>
      </c>
      <c r="AB14" s="11">
        <f t="shared" si="12"/>
        <v>-67</v>
      </c>
      <c r="AC14" s="206">
        <v>3191</v>
      </c>
      <c r="AD14" s="206">
        <v>2822</v>
      </c>
      <c r="AE14" s="12">
        <f t="shared" si="13"/>
        <v>88.43622688812285</v>
      </c>
      <c r="AF14" s="11">
        <f t="shared" si="14"/>
        <v>-369</v>
      </c>
      <c r="AG14" s="206">
        <v>925</v>
      </c>
      <c r="AH14" s="212">
        <v>1109</v>
      </c>
      <c r="AI14" s="12">
        <f t="shared" si="15"/>
        <v>119.89189189189189</v>
      </c>
      <c r="AJ14" s="11">
        <f t="shared" si="16"/>
        <v>184</v>
      </c>
      <c r="AK14" s="206">
        <v>506</v>
      </c>
      <c r="AL14" s="206">
        <v>522</v>
      </c>
      <c r="AM14" s="207">
        <f t="shared" si="30"/>
        <v>103.16205533596839</v>
      </c>
      <c r="AN14" s="200">
        <f t="shared" si="17"/>
        <v>16</v>
      </c>
      <c r="AO14" s="213">
        <v>235</v>
      </c>
      <c r="AP14" s="206">
        <v>259</v>
      </c>
      <c r="AQ14" s="15">
        <f t="shared" si="27"/>
        <v>110.2</v>
      </c>
      <c r="AR14" s="14">
        <f t="shared" si="18"/>
        <v>24</v>
      </c>
      <c r="AS14" s="206">
        <v>1042</v>
      </c>
      <c r="AT14" s="214">
        <v>1112</v>
      </c>
      <c r="AU14" s="13">
        <f t="shared" si="19"/>
        <v>106.7</v>
      </c>
      <c r="AV14" s="11">
        <f t="shared" si="20"/>
        <v>70</v>
      </c>
      <c r="AW14" s="206">
        <v>1675</v>
      </c>
      <c r="AX14" s="206">
        <v>1468</v>
      </c>
      <c r="AY14" s="208">
        <f t="shared" si="21"/>
        <v>87.64179104477611</v>
      </c>
      <c r="AZ14" s="200">
        <f t="shared" si="22"/>
        <v>-207</v>
      </c>
      <c r="BA14" s="206">
        <v>1263</v>
      </c>
      <c r="BB14" s="206">
        <v>1114</v>
      </c>
      <c r="BC14" s="208">
        <f t="shared" si="23"/>
        <v>88.20269200316706</v>
      </c>
      <c r="BD14" s="200">
        <f t="shared" si="24"/>
        <v>-149</v>
      </c>
      <c r="BE14" s="206">
        <v>1670.4353476283302</v>
      </c>
      <c r="BF14" s="206">
        <v>2037.9969418960245</v>
      </c>
      <c r="BG14" s="11">
        <f t="shared" si="25"/>
        <v>367.5615942676943</v>
      </c>
      <c r="BH14" s="215">
        <v>55</v>
      </c>
      <c r="BI14" s="206">
        <v>98</v>
      </c>
      <c r="BJ14" s="13">
        <f t="shared" si="26"/>
        <v>178.2</v>
      </c>
      <c r="BK14" s="11">
        <f t="shared" si="28"/>
        <v>43</v>
      </c>
      <c r="BL14" s="216">
        <v>24</v>
      </c>
      <c r="BM14" s="206">
        <v>4220.71</v>
      </c>
      <c r="BN14" s="206">
        <v>4621.38</v>
      </c>
      <c r="BO14" s="13">
        <f t="shared" si="31"/>
        <v>109.49295260749969</v>
      </c>
      <c r="BP14" s="200">
        <f t="shared" si="32"/>
        <v>400.6700000000001</v>
      </c>
    </row>
    <row r="15" spans="1:68" s="8" customFormat="1" ht="17.25" customHeight="1">
      <c r="A15" s="16" t="s">
        <v>136</v>
      </c>
      <c r="B15" s="206">
        <v>899</v>
      </c>
      <c r="C15" s="206">
        <v>968</v>
      </c>
      <c r="D15" s="207">
        <f t="shared" si="0"/>
        <v>107.67519466073414</v>
      </c>
      <c r="E15" s="200">
        <f t="shared" si="1"/>
        <v>69</v>
      </c>
      <c r="F15" s="206">
        <v>505</v>
      </c>
      <c r="G15" s="206">
        <v>539</v>
      </c>
      <c r="H15" s="207">
        <f t="shared" si="2"/>
        <v>106.73267326732673</v>
      </c>
      <c r="I15" s="200">
        <f t="shared" si="3"/>
        <v>34</v>
      </c>
      <c r="J15" s="206">
        <v>679</v>
      </c>
      <c r="K15" s="206">
        <v>747</v>
      </c>
      <c r="L15" s="207">
        <f t="shared" si="4"/>
        <v>110.01472754050074</v>
      </c>
      <c r="M15" s="200">
        <f t="shared" si="5"/>
        <v>68</v>
      </c>
      <c r="N15" s="206">
        <v>413</v>
      </c>
      <c r="O15" s="206">
        <v>389</v>
      </c>
      <c r="P15" s="208">
        <f t="shared" si="6"/>
        <v>94.18886198547214</v>
      </c>
      <c r="Q15" s="209">
        <f t="shared" si="7"/>
        <v>-24</v>
      </c>
      <c r="R15" s="210">
        <f t="shared" si="29"/>
        <v>60.8</v>
      </c>
      <c r="S15" s="210">
        <f t="shared" si="29"/>
        <v>52.1</v>
      </c>
      <c r="T15" s="208">
        <f t="shared" si="8"/>
        <v>-8.699999999999996</v>
      </c>
      <c r="U15" s="211">
        <v>67</v>
      </c>
      <c r="V15" s="211">
        <v>63</v>
      </c>
      <c r="W15" s="208">
        <f t="shared" si="9"/>
        <v>94.02985074626866</v>
      </c>
      <c r="X15" s="200">
        <f t="shared" si="10"/>
        <v>-4</v>
      </c>
      <c r="Y15" s="206">
        <v>4208</v>
      </c>
      <c r="Z15" s="206">
        <v>3645</v>
      </c>
      <c r="AA15" s="12">
        <f t="shared" si="11"/>
        <v>86.62072243346007</v>
      </c>
      <c r="AB15" s="11">
        <f t="shared" si="12"/>
        <v>-563</v>
      </c>
      <c r="AC15" s="206">
        <v>834</v>
      </c>
      <c r="AD15" s="206">
        <v>908</v>
      </c>
      <c r="AE15" s="12">
        <f t="shared" si="13"/>
        <v>108.87290167865706</v>
      </c>
      <c r="AF15" s="11">
        <f t="shared" si="14"/>
        <v>74</v>
      </c>
      <c r="AG15" s="206">
        <v>2159</v>
      </c>
      <c r="AH15" s="212">
        <v>1166</v>
      </c>
      <c r="AI15" s="12">
        <f t="shared" si="15"/>
        <v>54.0064844835572</v>
      </c>
      <c r="AJ15" s="11">
        <f t="shared" si="16"/>
        <v>-993</v>
      </c>
      <c r="AK15" s="206">
        <v>74</v>
      </c>
      <c r="AL15" s="206">
        <v>59</v>
      </c>
      <c r="AM15" s="207">
        <f t="shared" si="30"/>
        <v>79.72972972972973</v>
      </c>
      <c r="AN15" s="200">
        <f t="shared" si="17"/>
        <v>-15</v>
      </c>
      <c r="AO15" s="213">
        <v>106</v>
      </c>
      <c r="AP15" s="206">
        <v>108</v>
      </c>
      <c r="AQ15" s="15">
        <f t="shared" si="27"/>
        <v>101.9</v>
      </c>
      <c r="AR15" s="14">
        <f t="shared" si="18"/>
        <v>2</v>
      </c>
      <c r="AS15" s="206">
        <v>770</v>
      </c>
      <c r="AT15" s="214">
        <v>835</v>
      </c>
      <c r="AU15" s="13">
        <f t="shared" si="19"/>
        <v>108.4</v>
      </c>
      <c r="AV15" s="11">
        <f t="shared" si="20"/>
        <v>65</v>
      </c>
      <c r="AW15" s="206">
        <v>393</v>
      </c>
      <c r="AX15" s="206">
        <v>340</v>
      </c>
      <c r="AY15" s="208">
        <f t="shared" si="21"/>
        <v>86.51399491094148</v>
      </c>
      <c r="AZ15" s="200">
        <f t="shared" si="22"/>
        <v>-53</v>
      </c>
      <c r="BA15" s="206">
        <v>269</v>
      </c>
      <c r="BB15" s="206">
        <v>223</v>
      </c>
      <c r="BC15" s="208">
        <f t="shared" si="23"/>
        <v>82.8996282527881</v>
      </c>
      <c r="BD15" s="200">
        <f t="shared" si="24"/>
        <v>-46</v>
      </c>
      <c r="BE15" s="206">
        <v>2718.8888888888887</v>
      </c>
      <c r="BF15" s="206">
        <v>3486.73835125448</v>
      </c>
      <c r="BG15" s="11">
        <f t="shared" si="25"/>
        <v>767.8494623655915</v>
      </c>
      <c r="BH15" s="215">
        <v>102</v>
      </c>
      <c r="BI15" s="206">
        <v>94</v>
      </c>
      <c r="BJ15" s="13">
        <f t="shared" si="26"/>
        <v>92.2</v>
      </c>
      <c r="BK15" s="11">
        <f t="shared" si="28"/>
        <v>-8</v>
      </c>
      <c r="BL15" s="216">
        <v>33</v>
      </c>
      <c r="BM15" s="206">
        <v>4468.43</v>
      </c>
      <c r="BN15" s="206">
        <v>5261.85</v>
      </c>
      <c r="BO15" s="13">
        <f t="shared" si="31"/>
        <v>117.7561246343794</v>
      </c>
      <c r="BP15" s="200">
        <f t="shared" si="32"/>
        <v>793.4200000000001</v>
      </c>
    </row>
    <row r="16" spans="1:68" s="18" customFormat="1" ht="17.25" customHeight="1">
      <c r="A16" s="17" t="s">
        <v>137</v>
      </c>
      <c r="B16" s="206">
        <v>1527</v>
      </c>
      <c r="C16" s="206">
        <v>1507</v>
      </c>
      <c r="D16" s="207">
        <f t="shared" si="0"/>
        <v>98.69024230517354</v>
      </c>
      <c r="E16" s="200">
        <f t="shared" si="1"/>
        <v>-20</v>
      </c>
      <c r="F16" s="206">
        <v>753</v>
      </c>
      <c r="G16" s="206">
        <v>723</v>
      </c>
      <c r="H16" s="207">
        <f t="shared" si="2"/>
        <v>96.01593625498009</v>
      </c>
      <c r="I16" s="200">
        <f t="shared" si="3"/>
        <v>-30</v>
      </c>
      <c r="J16" s="206">
        <v>1233</v>
      </c>
      <c r="K16" s="206">
        <v>1247</v>
      </c>
      <c r="L16" s="207">
        <f t="shared" si="4"/>
        <v>101.13544201135443</v>
      </c>
      <c r="M16" s="200">
        <f t="shared" si="5"/>
        <v>14</v>
      </c>
      <c r="N16" s="206">
        <v>781</v>
      </c>
      <c r="O16" s="206">
        <v>624</v>
      </c>
      <c r="P16" s="208">
        <f t="shared" si="6"/>
        <v>79.89756722151088</v>
      </c>
      <c r="Q16" s="209">
        <f t="shared" si="7"/>
        <v>-157</v>
      </c>
      <c r="R16" s="210">
        <f t="shared" si="29"/>
        <v>63.3</v>
      </c>
      <c r="S16" s="210">
        <f t="shared" si="29"/>
        <v>50</v>
      </c>
      <c r="T16" s="208">
        <f t="shared" si="8"/>
        <v>-13.299999999999997</v>
      </c>
      <c r="U16" s="211">
        <v>119</v>
      </c>
      <c r="V16" s="211">
        <v>94</v>
      </c>
      <c r="W16" s="208">
        <f t="shared" si="9"/>
        <v>78.99159663865547</v>
      </c>
      <c r="X16" s="200">
        <f t="shared" si="10"/>
        <v>-25</v>
      </c>
      <c r="Y16" s="206">
        <v>4466</v>
      </c>
      <c r="Z16" s="206">
        <v>5049</v>
      </c>
      <c r="AA16" s="12">
        <f t="shared" si="11"/>
        <v>113.05418719211822</v>
      </c>
      <c r="AB16" s="11">
        <f t="shared" si="12"/>
        <v>583</v>
      </c>
      <c r="AC16" s="206">
        <v>1498</v>
      </c>
      <c r="AD16" s="206">
        <v>1469</v>
      </c>
      <c r="AE16" s="12">
        <f t="shared" si="13"/>
        <v>98.06408544726301</v>
      </c>
      <c r="AF16" s="11">
        <f t="shared" si="14"/>
        <v>-29</v>
      </c>
      <c r="AG16" s="206">
        <v>1784</v>
      </c>
      <c r="AH16" s="212">
        <v>2596</v>
      </c>
      <c r="AI16" s="12">
        <f t="shared" si="15"/>
        <v>145.51569506726457</v>
      </c>
      <c r="AJ16" s="11">
        <f t="shared" si="16"/>
        <v>812</v>
      </c>
      <c r="AK16" s="206">
        <v>355</v>
      </c>
      <c r="AL16" s="206">
        <v>356</v>
      </c>
      <c r="AM16" s="207">
        <f t="shared" si="30"/>
        <v>100.28169014084507</v>
      </c>
      <c r="AN16" s="200">
        <f t="shared" si="17"/>
        <v>1</v>
      </c>
      <c r="AO16" s="213">
        <v>260</v>
      </c>
      <c r="AP16" s="206">
        <v>288</v>
      </c>
      <c r="AQ16" s="15">
        <f t="shared" si="27"/>
        <v>110.8</v>
      </c>
      <c r="AR16" s="14">
        <f t="shared" si="18"/>
        <v>28</v>
      </c>
      <c r="AS16" s="206">
        <v>1234</v>
      </c>
      <c r="AT16" s="218">
        <v>1285</v>
      </c>
      <c r="AU16" s="13">
        <f t="shared" si="19"/>
        <v>104.1</v>
      </c>
      <c r="AV16" s="11">
        <f t="shared" si="20"/>
        <v>51</v>
      </c>
      <c r="AW16" s="206">
        <v>705</v>
      </c>
      <c r="AX16" s="206">
        <v>623</v>
      </c>
      <c r="AY16" s="208">
        <f t="shared" si="21"/>
        <v>88.36879432624114</v>
      </c>
      <c r="AZ16" s="200">
        <f t="shared" si="22"/>
        <v>-82</v>
      </c>
      <c r="BA16" s="206">
        <v>509</v>
      </c>
      <c r="BB16" s="206">
        <v>444</v>
      </c>
      <c r="BC16" s="208">
        <f t="shared" si="23"/>
        <v>87.22986247544205</v>
      </c>
      <c r="BD16" s="200">
        <f t="shared" si="24"/>
        <v>-65</v>
      </c>
      <c r="BE16" s="206">
        <v>1878.8256227758009</v>
      </c>
      <c r="BF16" s="206">
        <v>2318.8755020080316</v>
      </c>
      <c r="BG16" s="11">
        <f t="shared" si="25"/>
        <v>440.04987923223075</v>
      </c>
      <c r="BH16" s="215">
        <v>148</v>
      </c>
      <c r="BI16" s="206">
        <v>155</v>
      </c>
      <c r="BJ16" s="13">
        <f t="shared" si="26"/>
        <v>104.7</v>
      </c>
      <c r="BK16" s="11">
        <f t="shared" si="28"/>
        <v>7</v>
      </c>
      <c r="BL16" s="216">
        <v>36</v>
      </c>
      <c r="BM16" s="206">
        <v>4171.72</v>
      </c>
      <c r="BN16" s="206">
        <v>5623.26</v>
      </c>
      <c r="BO16" s="13">
        <f t="shared" si="31"/>
        <v>134.79476091396353</v>
      </c>
      <c r="BP16" s="200">
        <f t="shared" si="32"/>
        <v>1451.54</v>
      </c>
    </row>
    <row r="17" spans="1:68" s="8" customFormat="1" ht="17.25" customHeight="1">
      <c r="A17" s="16" t="s">
        <v>138</v>
      </c>
      <c r="B17" s="206">
        <v>797</v>
      </c>
      <c r="C17" s="206">
        <v>706</v>
      </c>
      <c r="D17" s="207">
        <f t="shared" si="0"/>
        <v>88.58218318695107</v>
      </c>
      <c r="E17" s="200">
        <f t="shared" si="1"/>
        <v>-91</v>
      </c>
      <c r="F17" s="206">
        <v>312</v>
      </c>
      <c r="G17" s="206">
        <v>205</v>
      </c>
      <c r="H17" s="207">
        <f t="shared" si="2"/>
        <v>65.7051282051282</v>
      </c>
      <c r="I17" s="200">
        <f t="shared" si="3"/>
        <v>-107</v>
      </c>
      <c r="J17" s="206">
        <v>554</v>
      </c>
      <c r="K17" s="206">
        <v>560</v>
      </c>
      <c r="L17" s="207">
        <f t="shared" si="4"/>
        <v>101.08303249097472</v>
      </c>
      <c r="M17" s="200">
        <f t="shared" si="5"/>
        <v>6</v>
      </c>
      <c r="N17" s="206">
        <v>152</v>
      </c>
      <c r="O17" s="206">
        <v>174</v>
      </c>
      <c r="P17" s="208">
        <f t="shared" si="6"/>
        <v>114.4736842105263</v>
      </c>
      <c r="Q17" s="209">
        <f t="shared" si="7"/>
        <v>22</v>
      </c>
      <c r="R17" s="210">
        <f t="shared" si="29"/>
        <v>27.4</v>
      </c>
      <c r="S17" s="210">
        <f t="shared" si="29"/>
        <v>31.1</v>
      </c>
      <c r="T17" s="208">
        <f t="shared" si="8"/>
        <v>3.700000000000003</v>
      </c>
      <c r="U17" s="211">
        <v>73</v>
      </c>
      <c r="V17" s="211">
        <v>91</v>
      </c>
      <c r="W17" s="208">
        <f t="shared" si="9"/>
        <v>124.65753424657535</v>
      </c>
      <c r="X17" s="200">
        <f t="shared" si="10"/>
        <v>18</v>
      </c>
      <c r="Y17" s="206">
        <v>1855</v>
      </c>
      <c r="Z17" s="206">
        <v>1866</v>
      </c>
      <c r="AA17" s="12">
        <f t="shared" si="11"/>
        <v>100.59299191374662</v>
      </c>
      <c r="AB17" s="11">
        <f t="shared" si="12"/>
        <v>11</v>
      </c>
      <c r="AC17" s="206">
        <v>793</v>
      </c>
      <c r="AD17" s="206">
        <v>691</v>
      </c>
      <c r="AE17" s="12">
        <f t="shared" si="13"/>
        <v>87.1374527112232</v>
      </c>
      <c r="AF17" s="11">
        <f t="shared" si="14"/>
        <v>-102</v>
      </c>
      <c r="AG17" s="206">
        <v>480</v>
      </c>
      <c r="AH17" s="212">
        <v>611</v>
      </c>
      <c r="AI17" s="12">
        <f t="shared" si="15"/>
        <v>127.29166666666667</v>
      </c>
      <c r="AJ17" s="11">
        <f t="shared" si="16"/>
        <v>131</v>
      </c>
      <c r="AK17" s="206">
        <v>264</v>
      </c>
      <c r="AL17" s="206">
        <v>193</v>
      </c>
      <c r="AM17" s="207">
        <f t="shared" si="30"/>
        <v>73.10606060606061</v>
      </c>
      <c r="AN17" s="200">
        <f t="shared" si="17"/>
        <v>-71</v>
      </c>
      <c r="AO17" s="213">
        <v>130</v>
      </c>
      <c r="AP17" s="206">
        <v>153</v>
      </c>
      <c r="AQ17" s="15">
        <f t="shared" si="27"/>
        <v>117.7</v>
      </c>
      <c r="AR17" s="14">
        <f t="shared" si="18"/>
        <v>23</v>
      </c>
      <c r="AS17" s="206">
        <v>520</v>
      </c>
      <c r="AT17" s="214">
        <v>520</v>
      </c>
      <c r="AU17" s="13">
        <f t="shared" si="19"/>
        <v>100</v>
      </c>
      <c r="AV17" s="11">
        <f t="shared" si="20"/>
        <v>0</v>
      </c>
      <c r="AW17" s="206">
        <v>248</v>
      </c>
      <c r="AX17" s="206">
        <v>219</v>
      </c>
      <c r="AY17" s="208">
        <f t="shared" si="21"/>
        <v>88.30645161290323</v>
      </c>
      <c r="AZ17" s="200">
        <f t="shared" si="22"/>
        <v>-29</v>
      </c>
      <c r="BA17" s="206">
        <v>185</v>
      </c>
      <c r="BB17" s="206">
        <v>164</v>
      </c>
      <c r="BC17" s="208">
        <f t="shared" si="23"/>
        <v>88.64864864864866</v>
      </c>
      <c r="BD17" s="200">
        <f t="shared" si="24"/>
        <v>-21</v>
      </c>
      <c r="BE17" s="206">
        <v>1627.9792746113988</v>
      </c>
      <c r="BF17" s="206">
        <v>1880.3347280334729</v>
      </c>
      <c r="BG17" s="11">
        <f t="shared" si="25"/>
        <v>252.3554534220741</v>
      </c>
      <c r="BH17" s="215">
        <v>21</v>
      </c>
      <c r="BI17" s="206">
        <v>17</v>
      </c>
      <c r="BJ17" s="13">
        <f t="shared" si="26"/>
        <v>81</v>
      </c>
      <c r="BK17" s="11">
        <f t="shared" si="28"/>
        <v>-4</v>
      </c>
      <c r="BL17" s="216">
        <v>14</v>
      </c>
      <c r="BM17" s="206">
        <v>4065.38</v>
      </c>
      <c r="BN17" s="206">
        <v>4179.18</v>
      </c>
      <c r="BO17" s="13">
        <f t="shared" si="31"/>
        <v>102.7992463189173</v>
      </c>
      <c r="BP17" s="200">
        <f t="shared" si="32"/>
        <v>113.80000000000018</v>
      </c>
    </row>
    <row r="18" spans="1:68" s="8" customFormat="1" ht="17.25" customHeight="1">
      <c r="A18" s="16" t="s">
        <v>139</v>
      </c>
      <c r="B18" s="206">
        <v>907</v>
      </c>
      <c r="C18" s="206">
        <v>946</v>
      </c>
      <c r="D18" s="207">
        <f t="shared" si="0"/>
        <v>104.29988974641675</v>
      </c>
      <c r="E18" s="200">
        <f t="shared" si="1"/>
        <v>39</v>
      </c>
      <c r="F18" s="206">
        <v>390</v>
      </c>
      <c r="G18" s="206">
        <v>435</v>
      </c>
      <c r="H18" s="207">
        <f t="shared" si="2"/>
        <v>111.53846153846155</v>
      </c>
      <c r="I18" s="200">
        <f t="shared" si="3"/>
        <v>45</v>
      </c>
      <c r="J18" s="206">
        <v>588</v>
      </c>
      <c r="K18" s="206">
        <v>625</v>
      </c>
      <c r="L18" s="207">
        <f t="shared" si="4"/>
        <v>106.29251700680271</v>
      </c>
      <c r="M18" s="200">
        <f t="shared" si="5"/>
        <v>37</v>
      </c>
      <c r="N18" s="206">
        <v>199</v>
      </c>
      <c r="O18" s="206">
        <v>208</v>
      </c>
      <c r="P18" s="208">
        <f t="shared" si="6"/>
        <v>104.52261306532664</v>
      </c>
      <c r="Q18" s="209">
        <f t="shared" si="7"/>
        <v>9</v>
      </c>
      <c r="R18" s="210">
        <f t="shared" si="29"/>
        <v>33.8</v>
      </c>
      <c r="S18" s="210">
        <f t="shared" si="29"/>
        <v>33.3</v>
      </c>
      <c r="T18" s="208">
        <f t="shared" si="8"/>
        <v>-0.5</v>
      </c>
      <c r="U18" s="211">
        <v>44</v>
      </c>
      <c r="V18" s="211">
        <v>50</v>
      </c>
      <c r="W18" s="208">
        <f t="shared" si="9"/>
        <v>113.63636363636364</v>
      </c>
      <c r="X18" s="200">
        <f t="shared" si="10"/>
        <v>6</v>
      </c>
      <c r="Y18" s="206">
        <v>2252</v>
      </c>
      <c r="Z18" s="206">
        <v>2588</v>
      </c>
      <c r="AA18" s="12">
        <f t="shared" si="11"/>
        <v>114.92007104795736</v>
      </c>
      <c r="AB18" s="11">
        <f t="shared" si="12"/>
        <v>336</v>
      </c>
      <c r="AC18" s="206">
        <v>892</v>
      </c>
      <c r="AD18" s="206">
        <v>919</v>
      </c>
      <c r="AE18" s="12">
        <f t="shared" si="13"/>
        <v>103.02690582959642</v>
      </c>
      <c r="AF18" s="11">
        <f t="shared" si="14"/>
        <v>27</v>
      </c>
      <c r="AG18" s="206">
        <v>388</v>
      </c>
      <c r="AH18" s="212">
        <v>893</v>
      </c>
      <c r="AI18" s="12">
        <f t="shared" si="15"/>
        <v>230.15463917525773</v>
      </c>
      <c r="AJ18" s="11">
        <f t="shared" si="16"/>
        <v>505</v>
      </c>
      <c r="AK18" s="206">
        <v>217</v>
      </c>
      <c r="AL18" s="206">
        <v>198</v>
      </c>
      <c r="AM18" s="207">
        <f t="shared" si="30"/>
        <v>91.24423963133641</v>
      </c>
      <c r="AN18" s="200">
        <f t="shared" si="17"/>
        <v>-19</v>
      </c>
      <c r="AO18" s="213">
        <v>162</v>
      </c>
      <c r="AP18" s="206">
        <v>183</v>
      </c>
      <c r="AQ18" s="15">
        <f t="shared" si="27"/>
        <v>113</v>
      </c>
      <c r="AR18" s="14">
        <f t="shared" si="18"/>
        <v>21</v>
      </c>
      <c r="AS18" s="206">
        <v>621</v>
      </c>
      <c r="AT18" s="214">
        <v>646</v>
      </c>
      <c r="AU18" s="13">
        <f t="shared" si="19"/>
        <v>104</v>
      </c>
      <c r="AV18" s="11">
        <f t="shared" si="20"/>
        <v>25</v>
      </c>
      <c r="AW18" s="206">
        <v>330</v>
      </c>
      <c r="AX18" s="206">
        <v>346</v>
      </c>
      <c r="AY18" s="208">
        <f t="shared" si="21"/>
        <v>104.84848484848486</v>
      </c>
      <c r="AZ18" s="200">
        <f t="shared" si="22"/>
        <v>16</v>
      </c>
      <c r="BA18" s="206">
        <v>215</v>
      </c>
      <c r="BB18" s="206">
        <v>246</v>
      </c>
      <c r="BC18" s="208">
        <f t="shared" si="23"/>
        <v>114.41860465116278</v>
      </c>
      <c r="BD18" s="200">
        <f t="shared" si="24"/>
        <v>31</v>
      </c>
      <c r="BE18" s="206">
        <v>2575.20325203252</v>
      </c>
      <c r="BF18" s="206">
        <v>3033.1010452961673</v>
      </c>
      <c r="BG18" s="11">
        <f t="shared" si="25"/>
        <v>457.89779326364715</v>
      </c>
      <c r="BH18" s="215">
        <v>31</v>
      </c>
      <c r="BI18" s="206">
        <v>31</v>
      </c>
      <c r="BJ18" s="13">
        <f t="shared" si="26"/>
        <v>100</v>
      </c>
      <c r="BK18" s="11">
        <f t="shared" si="28"/>
        <v>0</v>
      </c>
      <c r="BL18" s="216">
        <v>34</v>
      </c>
      <c r="BM18" s="206">
        <v>4632.03</v>
      </c>
      <c r="BN18" s="206">
        <v>5924.93</v>
      </c>
      <c r="BO18" s="13">
        <f t="shared" si="31"/>
        <v>127.91216809908398</v>
      </c>
      <c r="BP18" s="200">
        <f t="shared" si="32"/>
        <v>1292.9000000000005</v>
      </c>
    </row>
    <row r="19" spans="1:68" s="8" customFormat="1" ht="17.25" customHeight="1">
      <c r="A19" s="16" t="s">
        <v>140</v>
      </c>
      <c r="B19" s="206">
        <v>1555</v>
      </c>
      <c r="C19" s="206">
        <v>1364</v>
      </c>
      <c r="D19" s="207">
        <f t="shared" si="0"/>
        <v>87.71704180064309</v>
      </c>
      <c r="E19" s="200">
        <f t="shared" si="1"/>
        <v>-191</v>
      </c>
      <c r="F19" s="206">
        <v>728</v>
      </c>
      <c r="G19" s="206">
        <v>529</v>
      </c>
      <c r="H19" s="207">
        <f t="shared" si="2"/>
        <v>72.66483516483517</v>
      </c>
      <c r="I19" s="200">
        <f t="shared" si="3"/>
        <v>-199</v>
      </c>
      <c r="J19" s="206">
        <v>687</v>
      </c>
      <c r="K19" s="206">
        <v>711</v>
      </c>
      <c r="L19" s="207">
        <f t="shared" si="4"/>
        <v>103.4934497816594</v>
      </c>
      <c r="M19" s="200">
        <f t="shared" si="5"/>
        <v>24</v>
      </c>
      <c r="N19" s="206">
        <v>191</v>
      </c>
      <c r="O19" s="206">
        <v>296</v>
      </c>
      <c r="P19" s="208">
        <f t="shared" si="6"/>
        <v>154.9738219895288</v>
      </c>
      <c r="Q19" s="209">
        <f t="shared" si="7"/>
        <v>105</v>
      </c>
      <c r="R19" s="210">
        <f t="shared" si="29"/>
        <v>27.8</v>
      </c>
      <c r="S19" s="210">
        <f t="shared" si="29"/>
        <v>41.6</v>
      </c>
      <c r="T19" s="208">
        <f t="shared" si="8"/>
        <v>13.8</v>
      </c>
      <c r="U19" s="211">
        <v>67</v>
      </c>
      <c r="V19" s="211">
        <v>89</v>
      </c>
      <c r="W19" s="208">
        <f t="shared" si="9"/>
        <v>132.8358208955224</v>
      </c>
      <c r="X19" s="200">
        <f t="shared" si="10"/>
        <v>22</v>
      </c>
      <c r="Y19" s="206">
        <v>2967</v>
      </c>
      <c r="Z19" s="206">
        <v>3377</v>
      </c>
      <c r="AA19" s="12">
        <f t="shared" si="11"/>
        <v>113.81867205931917</v>
      </c>
      <c r="AB19" s="11">
        <f t="shared" si="12"/>
        <v>410</v>
      </c>
      <c r="AC19" s="206">
        <v>1536</v>
      </c>
      <c r="AD19" s="206">
        <v>1344</v>
      </c>
      <c r="AE19" s="12">
        <f t="shared" si="13"/>
        <v>87.5</v>
      </c>
      <c r="AF19" s="11">
        <f t="shared" si="14"/>
        <v>-192</v>
      </c>
      <c r="AG19" s="206">
        <v>770</v>
      </c>
      <c r="AH19" s="212">
        <v>1080</v>
      </c>
      <c r="AI19" s="12">
        <f t="shared" si="15"/>
        <v>140.25974025974025</v>
      </c>
      <c r="AJ19" s="11">
        <f t="shared" si="16"/>
        <v>310</v>
      </c>
      <c r="AK19" s="206">
        <v>357</v>
      </c>
      <c r="AL19" s="206">
        <v>383</v>
      </c>
      <c r="AM19" s="207">
        <f t="shared" si="30"/>
        <v>107.28291316526611</v>
      </c>
      <c r="AN19" s="200">
        <f t="shared" si="17"/>
        <v>26</v>
      </c>
      <c r="AO19" s="213">
        <v>130</v>
      </c>
      <c r="AP19" s="206">
        <v>141</v>
      </c>
      <c r="AQ19" s="15">
        <f t="shared" si="27"/>
        <v>108.5</v>
      </c>
      <c r="AR19" s="14">
        <f t="shared" si="18"/>
        <v>11</v>
      </c>
      <c r="AS19" s="206">
        <v>680</v>
      </c>
      <c r="AT19" s="214">
        <v>725</v>
      </c>
      <c r="AU19" s="13">
        <f t="shared" si="19"/>
        <v>106.6</v>
      </c>
      <c r="AV19" s="11">
        <f t="shared" si="20"/>
        <v>45</v>
      </c>
      <c r="AW19" s="206">
        <v>627</v>
      </c>
      <c r="AX19" s="206">
        <v>526</v>
      </c>
      <c r="AY19" s="208">
        <f t="shared" si="21"/>
        <v>83.89154704944178</v>
      </c>
      <c r="AZ19" s="200">
        <f t="shared" si="22"/>
        <v>-101</v>
      </c>
      <c r="BA19" s="206">
        <v>317</v>
      </c>
      <c r="BB19" s="206">
        <v>283</v>
      </c>
      <c r="BC19" s="208">
        <f t="shared" si="23"/>
        <v>89.27444794952682</v>
      </c>
      <c r="BD19" s="200">
        <f t="shared" si="24"/>
        <v>-34</v>
      </c>
      <c r="BE19" s="206">
        <v>1850.7739938080495</v>
      </c>
      <c r="BF19" s="206">
        <v>2108.235294117647</v>
      </c>
      <c r="BG19" s="11">
        <f t="shared" si="25"/>
        <v>257.4613003095974</v>
      </c>
      <c r="BH19" s="215">
        <v>29</v>
      </c>
      <c r="BI19" s="206">
        <v>12</v>
      </c>
      <c r="BJ19" s="13">
        <f t="shared" si="26"/>
        <v>41.4</v>
      </c>
      <c r="BK19" s="11">
        <f t="shared" si="28"/>
        <v>-17</v>
      </c>
      <c r="BL19" s="216">
        <v>15</v>
      </c>
      <c r="BM19" s="206">
        <v>3871.82</v>
      </c>
      <c r="BN19" s="206">
        <v>4782</v>
      </c>
      <c r="BO19" s="13">
        <f t="shared" si="31"/>
        <v>123.5078076976719</v>
      </c>
      <c r="BP19" s="200">
        <f t="shared" si="32"/>
        <v>910.1799999999998</v>
      </c>
    </row>
    <row r="20" spans="1:68" s="8" customFormat="1" ht="17.25" customHeight="1">
      <c r="A20" s="16" t="s">
        <v>141</v>
      </c>
      <c r="B20" s="206">
        <v>696</v>
      </c>
      <c r="C20" s="206">
        <v>605</v>
      </c>
      <c r="D20" s="207">
        <f t="shared" si="0"/>
        <v>86.92528735632183</v>
      </c>
      <c r="E20" s="200">
        <f t="shared" si="1"/>
        <v>-91</v>
      </c>
      <c r="F20" s="206">
        <v>335</v>
      </c>
      <c r="G20" s="206">
        <v>258</v>
      </c>
      <c r="H20" s="207">
        <f t="shared" si="2"/>
        <v>77.01492537313432</v>
      </c>
      <c r="I20" s="200">
        <f t="shared" si="3"/>
        <v>-77</v>
      </c>
      <c r="J20" s="206">
        <v>410</v>
      </c>
      <c r="K20" s="206">
        <v>421</v>
      </c>
      <c r="L20" s="207">
        <f t="shared" si="4"/>
        <v>102.6829268292683</v>
      </c>
      <c r="M20" s="200">
        <f t="shared" si="5"/>
        <v>11</v>
      </c>
      <c r="N20" s="206">
        <v>198</v>
      </c>
      <c r="O20" s="206">
        <v>214</v>
      </c>
      <c r="P20" s="208">
        <f t="shared" si="6"/>
        <v>108.08080808080808</v>
      </c>
      <c r="Q20" s="209">
        <f t="shared" si="7"/>
        <v>16</v>
      </c>
      <c r="R20" s="210">
        <f t="shared" si="29"/>
        <v>48.3</v>
      </c>
      <c r="S20" s="210">
        <f t="shared" si="29"/>
        <v>50.8</v>
      </c>
      <c r="T20" s="208">
        <f t="shared" si="8"/>
        <v>2.5</v>
      </c>
      <c r="U20" s="211">
        <v>44</v>
      </c>
      <c r="V20" s="211">
        <v>82</v>
      </c>
      <c r="W20" s="208">
        <f t="shared" si="9"/>
        <v>186.36363636363635</v>
      </c>
      <c r="X20" s="200">
        <f t="shared" si="10"/>
        <v>38</v>
      </c>
      <c r="Y20" s="206">
        <v>1732</v>
      </c>
      <c r="Z20" s="206">
        <v>2548</v>
      </c>
      <c r="AA20" s="12">
        <f t="shared" si="11"/>
        <v>147.11316397228637</v>
      </c>
      <c r="AB20" s="11">
        <f t="shared" si="12"/>
        <v>816</v>
      </c>
      <c r="AC20" s="206">
        <v>667</v>
      </c>
      <c r="AD20" s="206">
        <v>585</v>
      </c>
      <c r="AE20" s="12">
        <f t="shared" si="13"/>
        <v>87.70614692653673</v>
      </c>
      <c r="AF20" s="11">
        <f t="shared" si="14"/>
        <v>-82</v>
      </c>
      <c r="AG20" s="206">
        <v>632</v>
      </c>
      <c r="AH20" s="212">
        <v>901</v>
      </c>
      <c r="AI20" s="12">
        <f t="shared" si="15"/>
        <v>142.5632911392405</v>
      </c>
      <c r="AJ20" s="11">
        <f t="shared" si="16"/>
        <v>269</v>
      </c>
      <c r="AK20" s="206">
        <v>102</v>
      </c>
      <c r="AL20" s="206">
        <v>126</v>
      </c>
      <c r="AM20" s="207">
        <f t="shared" si="30"/>
        <v>123.52941176470588</v>
      </c>
      <c r="AN20" s="200">
        <f t="shared" si="17"/>
        <v>24</v>
      </c>
      <c r="AO20" s="213">
        <v>148</v>
      </c>
      <c r="AP20" s="206">
        <v>189</v>
      </c>
      <c r="AQ20" s="15">
        <f t="shared" si="27"/>
        <v>127.7</v>
      </c>
      <c r="AR20" s="14">
        <f t="shared" si="18"/>
        <v>41</v>
      </c>
      <c r="AS20" s="206">
        <v>473</v>
      </c>
      <c r="AT20" s="214">
        <v>496</v>
      </c>
      <c r="AU20" s="13">
        <f t="shared" si="19"/>
        <v>104.9</v>
      </c>
      <c r="AV20" s="11">
        <f t="shared" si="20"/>
        <v>23</v>
      </c>
      <c r="AW20" s="206">
        <v>340</v>
      </c>
      <c r="AX20" s="206">
        <v>232</v>
      </c>
      <c r="AY20" s="208">
        <f t="shared" si="21"/>
        <v>68.23529411764706</v>
      </c>
      <c r="AZ20" s="200">
        <f t="shared" si="22"/>
        <v>-108</v>
      </c>
      <c r="BA20" s="206">
        <v>261</v>
      </c>
      <c r="BB20" s="206">
        <v>183</v>
      </c>
      <c r="BC20" s="208">
        <f t="shared" si="23"/>
        <v>70.11494252873564</v>
      </c>
      <c r="BD20" s="200">
        <f t="shared" si="24"/>
        <v>-78</v>
      </c>
      <c r="BE20" s="206">
        <v>2335.5932203389834</v>
      </c>
      <c r="BF20" s="206">
        <v>3322.058823529412</v>
      </c>
      <c r="BG20" s="11">
        <f t="shared" si="25"/>
        <v>986.4656031904287</v>
      </c>
      <c r="BH20" s="215">
        <v>69</v>
      </c>
      <c r="BI20" s="206">
        <v>81</v>
      </c>
      <c r="BJ20" s="13">
        <f t="shared" si="26"/>
        <v>117.4</v>
      </c>
      <c r="BK20" s="11">
        <f t="shared" si="28"/>
        <v>12</v>
      </c>
      <c r="BL20" s="216">
        <v>29</v>
      </c>
      <c r="BM20" s="206">
        <v>4560.94</v>
      </c>
      <c r="BN20" s="206">
        <v>5988.63</v>
      </c>
      <c r="BO20" s="13">
        <f t="shared" si="31"/>
        <v>131.30253851179802</v>
      </c>
      <c r="BP20" s="200">
        <f t="shared" si="32"/>
        <v>1427.6900000000005</v>
      </c>
    </row>
    <row r="21" spans="1:68" s="8" customFormat="1" ht="17.25" customHeight="1">
      <c r="A21" s="16" t="s">
        <v>142</v>
      </c>
      <c r="B21" s="206">
        <v>1794</v>
      </c>
      <c r="C21" s="206">
        <v>1630</v>
      </c>
      <c r="D21" s="207">
        <f>C21/B21*100</f>
        <v>90.85841694537346</v>
      </c>
      <c r="E21" s="200">
        <f>C21-B21</f>
        <v>-164</v>
      </c>
      <c r="F21" s="206">
        <v>786</v>
      </c>
      <c r="G21" s="206">
        <v>617</v>
      </c>
      <c r="H21" s="207">
        <f>G21/F21*100</f>
        <v>78.49872773536896</v>
      </c>
      <c r="I21" s="200">
        <f>G21-F21</f>
        <v>-169</v>
      </c>
      <c r="J21" s="206">
        <v>782</v>
      </c>
      <c r="K21" s="206">
        <v>805</v>
      </c>
      <c r="L21" s="207">
        <f>K21/J21*100</f>
        <v>102.94117647058823</v>
      </c>
      <c r="M21" s="200">
        <f>K21-J21</f>
        <v>23</v>
      </c>
      <c r="N21" s="206">
        <v>355</v>
      </c>
      <c r="O21" s="206">
        <v>354</v>
      </c>
      <c r="P21" s="208">
        <f t="shared" si="6"/>
        <v>99.71830985915493</v>
      </c>
      <c r="Q21" s="209">
        <f>O21-N21</f>
        <v>-1</v>
      </c>
      <c r="R21" s="210">
        <f t="shared" si="29"/>
        <v>45.4</v>
      </c>
      <c r="S21" s="210">
        <f t="shared" si="29"/>
        <v>44</v>
      </c>
      <c r="T21" s="208">
        <f t="shared" si="8"/>
        <v>-1.3999999999999986</v>
      </c>
      <c r="U21" s="206">
        <v>81</v>
      </c>
      <c r="V21" s="206">
        <v>78</v>
      </c>
      <c r="W21" s="208">
        <f>V21/U21*100</f>
        <v>96.29629629629629</v>
      </c>
      <c r="X21" s="200">
        <f>V21-U21</f>
        <v>-3</v>
      </c>
      <c r="Y21" s="206">
        <v>3624</v>
      </c>
      <c r="Z21" s="206">
        <v>3504</v>
      </c>
      <c r="AA21" s="12">
        <f>Z21/Y21*100</f>
        <v>96.68874172185431</v>
      </c>
      <c r="AB21" s="11">
        <f>Z21-Y21</f>
        <v>-120</v>
      </c>
      <c r="AC21" s="206">
        <v>1762</v>
      </c>
      <c r="AD21" s="206">
        <v>1596</v>
      </c>
      <c r="AE21" s="12">
        <f>AD21/AC21*100</f>
        <v>90.5788876276958</v>
      </c>
      <c r="AF21" s="11">
        <f>AD21-AC21</f>
        <v>-166</v>
      </c>
      <c r="AG21" s="206">
        <v>1301</v>
      </c>
      <c r="AH21" s="206">
        <v>1261</v>
      </c>
      <c r="AI21" s="12">
        <f t="shared" si="15"/>
        <v>96.92544196771713</v>
      </c>
      <c r="AJ21" s="11">
        <f>AH21-AG21</f>
        <v>-40</v>
      </c>
      <c r="AK21" s="206">
        <v>428</v>
      </c>
      <c r="AL21" s="206">
        <v>432</v>
      </c>
      <c r="AM21" s="207">
        <f>AL21/AK21*100</f>
        <v>100.93457943925233</v>
      </c>
      <c r="AN21" s="200">
        <f>AL21-AK21</f>
        <v>4</v>
      </c>
      <c r="AO21" s="206">
        <v>194</v>
      </c>
      <c r="AP21" s="206">
        <v>194</v>
      </c>
      <c r="AQ21" s="15">
        <f>ROUND(AP21/AO21*100,1)</f>
        <v>100</v>
      </c>
      <c r="AR21" s="14">
        <f>AP21-AO21</f>
        <v>0</v>
      </c>
      <c r="AS21" s="206">
        <v>824</v>
      </c>
      <c r="AT21" s="206">
        <v>850</v>
      </c>
      <c r="AU21" s="13">
        <f>ROUND(AT21/AS21*100,1)</f>
        <v>103.2</v>
      </c>
      <c r="AV21" s="11">
        <f>AT21-AS21</f>
        <v>26</v>
      </c>
      <c r="AW21" s="206">
        <v>875</v>
      </c>
      <c r="AX21" s="206">
        <v>787</v>
      </c>
      <c r="AY21" s="208">
        <f>AX21/AW21*100</f>
        <v>89.94285714285715</v>
      </c>
      <c r="AZ21" s="200">
        <f>AX21-AW21</f>
        <v>-88</v>
      </c>
      <c r="BA21" s="206">
        <v>525</v>
      </c>
      <c r="BB21" s="206">
        <v>506</v>
      </c>
      <c r="BC21" s="208">
        <f>BB21/BA21*100</f>
        <v>96.38095238095238</v>
      </c>
      <c r="BD21" s="200">
        <f>BB21-BA21</f>
        <v>-19</v>
      </c>
      <c r="BE21" s="206">
        <v>1718.55</v>
      </c>
      <c r="BF21" s="206">
        <v>2272.9166666666665</v>
      </c>
      <c r="BG21" s="11">
        <f>BF21-BE21</f>
        <v>554.3666666666666</v>
      </c>
      <c r="BH21" s="206">
        <v>40</v>
      </c>
      <c r="BI21" s="206">
        <v>56</v>
      </c>
      <c r="BJ21" s="13">
        <f>ROUND(BI21/BH21*100,1)</f>
        <v>140</v>
      </c>
      <c r="BK21" s="11">
        <f>BI21-BH21</f>
        <v>16</v>
      </c>
      <c r="BL21" s="206">
        <v>25</v>
      </c>
      <c r="BM21" s="206">
        <v>4706.5</v>
      </c>
      <c r="BN21" s="206">
        <v>4884.34</v>
      </c>
      <c r="BO21" s="13">
        <f t="shared" si="31"/>
        <v>103.77860405821737</v>
      </c>
      <c r="BP21" s="200">
        <f t="shared" si="32"/>
        <v>177.84000000000015</v>
      </c>
    </row>
    <row r="22" spans="1:68" s="8" customFormat="1" ht="17.25" customHeight="1">
      <c r="A22" s="16" t="s">
        <v>143</v>
      </c>
      <c r="B22" s="206">
        <v>1897</v>
      </c>
      <c r="C22" s="206">
        <v>2061</v>
      </c>
      <c r="D22" s="207">
        <f t="shared" si="0"/>
        <v>108.64522930943595</v>
      </c>
      <c r="E22" s="200">
        <f t="shared" si="1"/>
        <v>164</v>
      </c>
      <c r="F22" s="206">
        <v>824</v>
      </c>
      <c r="G22" s="206">
        <v>784</v>
      </c>
      <c r="H22" s="207">
        <f t="shared" si="2"/>
        <v>95.14563106796116</v>
      </c>
      <c r="I22" s="200">
        <f t="shared" si="3"/>
        <v>-40</v>
      </c>
      <c r="J22" s="206">
        <v>1090</v>
      </c>
      <c r="K22" s="206">
        <v>1137</v>
      </c>
      <c r="L22" s="207">
        <f t="shared" si="4"/>
        <v>104.3119266055046</v>
      </c>
      <c r="M22" s="200">
        <f t="shared" si="5"/>
        <v>47</v>
      </c>
      <c r="N22" s="206">
        <v>339</v>
      </c>
      <c r="O22" s="206">
        <v>259</v>
      </c>
      <c r="P22" s="208">
        <f t="shared" si="6"/>
        <v>76.40117994100295</v>
      </c>
      <c r="Q22" s="209">
        <f t="shared" si="7"/>
        <v>-80</v>
      </c>
      <c r="R22" s="210">
        <f t="shared" si="29"/>
        <v>31.1</v>
      </c>
      <c r="S22" s="210">
        <f t="shared" si="29"/>
        <v>22.8</v>
      </c>
      <c r="T22" s="208">
        <f t="shared" si="8"/>
        <v>-8.3</v>
      </c>
      <c r="U22" s="211">
        <v>162</v>
      </c>
      <c r="V22" s="211">
        <v>120</v>
      </c>
      <c r="W22" s="208">
        <f t="shared" si="9"/>
        <v>74.07407407407408</v>
      </c>
      <c r="X22" s="200">
        <f t="shared" si="10"/>
        <v>-42</v>
      </c>
      <c r="Y22" s="206">
        <v>3435</v>
      </c>
      <c r="Z22" s="206">
        <v>3561</v>
      </c>
      <c r="AA22" s="12">
        <f t="shared" si="11"/>
        <v>103.66812227074236</v>
      </c>
      <c r="AB22" s="11">
        <f t="shared" si="12"/>
        <v>126</v>
      </c>
      <c r="AC22" s="206">
        <v>1875</v>
      </c>
      <c r="AD22" s="206">
        <v>2029</v>
      </c>
      <c r="AE22" s="12">
        <f t="shared" si="13"/>
        <v>108.21333333333334</v>
      </c>
      <c r="AF22" s="11">
        <f t="shared" si="14"/>
        <v>154</v>
      </c>
      <c r="AG22" s="206">
        <v>712</v>
      </c>
      <c r="AH22" s="212">
        <v>718</v>
      </c>
      <c r="AI22" s="12">
        <f t="shared" si="15"/>
        <v>100.84269662921348</v>
      </c>
      <c r="AJ22" s="11">
        <f t="shared" si="16"/>
        <v>6</v>
      </c>
      <c r="AK22" s="206">
        <v>353</v>
      </c>
      <c r="AL22" s="206">
        <v>385</v>
      </c>
      <c r="AM22" s="207">
        <f t="shared" si="30"/>
        <v>109.06515580736544</v>
      </c>
      <c r="AN22" s="200">
        <f t="shared" si="17"/>
        <v>32</v>
      </c>
      <c r="AO22" s="213">
        <v>241</v>
      </c>
      <c r="AP22" s="206">
        <v>218</v>
      </c>
      <c r="AQ22" s="15">
        <f t="shared" si="27"/>
        <v>90.5</v>
      </c>
      <c r="AR22" s="14">
        <f t="shared" si="18"/>
        <v>-23</v>
      </c>
      <c r="AS22" s="206">
        <v>1115</v>
      </c>
      <c r="AT22" s="214">
        <v>1169</v>
      </c>
      <c r="AU22" s="13">
        <f t="shared" si="19"/>
        <v>104.8</v>
      </c>
      <c r="AV22" s="11">
        <f t="shared" si="20"/>
        <v>54</v>
      </c>
      <c r="AW22" s="206">
        <v>789</v>
      </c>
      <c r="AX22" s="206">
        <v>698</v>
      </c>
      <c r="AY22" s="208">
        <f t="shared" si="21"/>
        <v>88.46641318124207</v>
      </c>
      <c r="AZ22" s="200">
        <f t="shared" si="22"/>
        <v>-91</v>
      </c>
      <c r="BA22" s="206">
        <v>495</v>
      </c>
      <c r="BB22" s="206">
        <v>444</v>
      </c>
      <c r="BC22" s="208">
        <f t="shared" si="23"/>
        <v>89.6969696969697</v>
      </c>
      <c r="BD22" s="200">
        <f t="shared" si="24"/>
        <v>-51</v>
      </c>
      <c r="BE22" s="206">
        <v>1808.18</v>
      </c>
      <c r="BF22" s="206">
        <v>2381.5286624203823</v>
      </c>
      <c r="BG22" s="11">
        <f t="shared" si="25"/>
        <v>573.3486624203822</v>
      </c>
      <c r="BH22" s="215">
        <v>27</v>
      </c>
      <c r="BI22" s="206">
        <v>29</v>
      </c>
      <c r="BJ22" s="13">
        <f t="shared" si="26"/>
        <v>107.4</v>
      </c>
      <c r="BK22" s="11">
        <f t="shared" si="28"/>
        <v>2</v>
      </c>
      <c r="BL22" s="216">
        <v>14</v>
      </c>
      <c r="BM22" s="206">
        <v>4349</v>
      </c>
      <c r="BN22" s="206">
        <v>4495.03</v>
      </c>
      <c r="BO22" s="13">
        <f t="shared" si="31"/>
        <v>103.35778339848241</v>
      </c>
      <c r="BP22" s="200">
        <f t="shared" si="32"/>
        <v>146.02999999999975</v>
      </c>
    </row>
    <row r="23" spans="1:68" s="8" customFormat="1" ht="17.25" customHeight="1">
      <c r="A23" s="16" t="s">
        <v>144</v>
      </c>
      <c r="B23" s="206">
        <v>1091</v>
      </c>
      <c r="C23" s="206">
        <v>1011</v>
      </c>
      <c r="D23" s="207">
        <f t="shared" si="0"/>
        <v>92.66727772685608</v>
      </c>
      <c r="E23" s="200">
        <f t="shared" si="1"/>
        <v>-80</v>
      </c>
      <c r="F23" s="206">
        <v>482</v>
      </c>
      <c r="G23" s="206">
        <v>407</v>
      </c>
      <c r="H23" s="207">
        <f t="shared" si="2"/>
        <v>84.43983402489627</v>
      </c>
      <c r="I23" s="200">
        <f t="shared" si="3"/>
        <v>-75</v>
      </c>
      <c r="J23" s="206">
        <v>602</v>
      </c>
      <c r="K23" s="206">
        <v>604</v>
      </c>
      <c r="L23" s="207">
        <f t="shared" si="4"/>
        <v>100.33222591362126</v>
      </c>
      <c r="M23" s="200">
        <f t="shared" si="5"/>
        <v>2</v>
      </c>
      <c r="N23" s="206">
        <v>211</v>
      </c>
      <c r="O23" s="206">
        <v>251</v>
      </c>
      <c r="P23" s="208">
        <f t="shared" si="6"/>
        <v>118.95734597156398</v>
      </c>
      <c r="Q23" s="209">
        <f t="shared" si="7"/>
        <v>40</v>
      </c>
      <c r="R23" s="210">
        <f t="shared" si="29"/>
        <v>35</v>
      </c>
      <c r="S23" s="210">
        <f t="shared" si="29"/>
        <v>41.6</v>
      </c>
      <c r="T23" s="208">
        <f t="shared" si="8"/>
        <v>6.600000000000001</v>
      </c>
      <c r="U23" s="211">
        <v>77</v>
      </c>
      <c r="V23" s="211">
        <v>57</v>
      </c>
      <c r="W23" s="208">
        <f t="shared" si="9"/>
        <v>74.02597402597402</v>
      </c>
      <c r="X23" s="200">
        <f t="shared" si="10"/>
        <v>-20</v>
      </c>
      <c r="Y23" s="206">
        <v>2658</v>
      </c>
      <c r="Z23" s="206">
        <v>2626</v>
      </c>
      <c r="AA23" s="12">
        <f t="shared" si="11"/>
        <v>98.79608728367192</v>
      </c>
      <c r="AB23" s="11">
        <f t="shared" si="12"/>
        <v>-32</v>
      </c>
      <c r="AC23" s="206">
        <v>1072</v>
      </c>
      <c r="AD23" s="206">
        <v>1002</v>
      </c>
      <c r="AE23" s="12">
        <f t="shared" si="13"/>
        <v>93.47014925373134</v>
      </c>
      <c r="AF23" s="11">
        <f t="shared" si="14"/>
        <v>-70</v>
      </c>
      <c r="AG23" s="206">
        <v>975</v>
      </c>
      <c r="AH23" s="212">
        <v>898</v>
      </c>
      <c r="AI23" s="12">
        <f t="shared" si="15"/>
        <v>92.1025641025641</v>
      </c>
      <c r="AJ23" s="11">
        <f t="shared" si="16"/>
        <v>-77</v>
      </c>
      <c r="AK23" s="206">
        <v>297</v>
      </c>
      <c r="AL23" s="206">
        <v>297</v>
      </c>
      <c r="AM23" s="207">
        <f t="shared" si="30"/>
        <v>100</v>
      </c>
      <c r="AN23" s="200">
        <f t="shared" si="17"/>
        <v>0</v>
      </c>
      <c r="AO23" s="213">
        <v>130</v>
      </c>
      <c r="AP23" s="206">
        <v>131</v>
      </c>
      <c r="AQ23" s="15">
        <f t="shared" si="27"/>
        <v>100.8</v>
      </c>
      <c r="AR23" s="14">
        <f t="shared" si="18"/>
        <v>1</v>
      </c>
      <c r="AS23" s="206">
        <v>608</v>
      </c>
      <c r="AT23" s="214">
        <v>621</v>
      </c>
      <c r="AU23" s="13">
        <f t="shared" si="19"/>
        <v>102.1</v>
      </c>
      <c r="AV23" s="11">
        <f t="shared" si="20"/>
        <v>13</v>
      </c>
      <c r="AW23" s="206">
        <v>394</v>
      </c>
      <c r="AX23" s="206">
        <v>391</v>
      </c>
      <c r="AY23" s="208">
        <f t="shared" si="21"/>
        <v>99.23857868020305</v>
      </c>
      <c r="AZ23" s="200">
        <f t="shared" si="22"/>
        <v>-3</v>
      </c>
      <c r="BA23" s="206">
        <v>247</v>
      </c>
      <c r="BB23" s="206">
        <v>278</v>
      </c>
      <c r="BC23" s="208">
        <f t="shared" si="23"/>
        <v>112.5506072874494</v>
      </c>
      <c r="BD23" s="200">
        <f t="shared" si="24"/>
        <v>31</v>
      </c>
      <c r="BE23" s="206">
        <v>1951.412429378531</v>
      </c>
      <c r="BF23" s="206">
        <v>2207.017543859649</v>
      </c>
      <c r="BG23" s="11">
        <f t="shared" si="25"/>
        <v>255.60511448111788</v>
      </c>
      <c r="BH23" s="215">
        <v>9</v>
      </c>
      <c r="BI23" s="206">
        <v>9</v>
      </c>
      <c r="BJ23" s="13">
        <f t="shared" si="26"/>
        <v>100</v>
      </c>
      <c r="BK23" s="11">
        <f t="shared" si="28"/>
        <v>0</v>
      </c>
      <c r="BL23" s="216">
        <v>14</v>
      </c>
      <c r="BM23" s="206">
        <v>3814.89</v>
      </c>
      <c r="BN23" s="206">
        <v>4446.56</v>
      </c>
      <c r="BO23" s="13">
        <f t="shared" si="31"/>
        <v>116.55801346827826</v>
      </c>
      <c r="BP23" s="200">
        <f t="shared" si="32"/>
        <v>631.6700000000005</v>
      </c>
    </row>
    <row r="24" spans="1:68" s="8" customFormat="1" ht="17.25" customHeight="1">
      <c r="A24" s="16" t="s">
        <v>145</v>
      </c>
      <c r="B24" s="206">
        <v>1278</v>
      </c>
      <c r="C24" s="206">
        <v>1151</v>
      </c>
      <c r="D24" s="207">
        <f t="shared" si="0"/>
        <v>90.06259780907668</v>
      </c>
      <c r="E24" s="200">
        <f t="shared" si="1"/>
        <v>-127</v>
      </c>
      <c r="F24" s="206">
        <v>548</v>
      </c>
      <c r="G24" s="206">
        <v>415</v>
      </c>
      <c r="H24" s="207">
        <f t="shared" si="2"/>
        <v>75.72992700729927</v>
      </c>
      <c r="I24" s="200">
        <f t="shared" si="3"/>
        <v>-133</v>
      </c>
      <c r="J24" s="206">
        <v>506</v>
      </c>
      <c r="K24" s="206">
        <v>507</v>
      </c>
      <c r="L24" s="207">
        <f t="shared" si="4"/>
        <v>100.19762845849802</v>
      </c>
      <c r="M24" s="200">
        <f t="shared" si="5"/>
        <v>1</v>
      </c>
      <c r="N24" s="206">
        <v>173</v>
      </c>
      <c r="O24" s="206">
        <v>171</v>
      </c>
      <c r="P24" s="208">
        <f t="shared" si="6"/>
        <v>98.84393063583815</v>
      </c>
      <c r="Q24" s="209">
        <f t="shared" si="7"/>
        <v>-2</v>
      </c>
      <c r="R24" s="210">
        <f t="shared" si="29"/>
        <v>34.2</v>
      </c>
      <c r="S24" s="210">
        <f t="shared" si="29"/>
        <v>33.7</v>
      </c>
      <c r="T24" s="208">
        <f t="shared" si="8"/>
        <v>-0.5</v>
      </c>
      <c r="U24" s="211">
        <v>39</v>
      </c>
      <c r="V24" s="211">
        <v>62</v>
      </c>
      <c r="W24" s="208">
        <f t="shared" si="9"/>
        <v>158.97435897435898</v>
      </c>
      <c r="X24" s="200">
        <f t="shared" si="10"/>
        <v>23</v>
      </c>
      <c r="Y24" s="206">
        <v>2984</v>
      </c>
      <c r="Z24" s="206">
        <v>2859</v>
      </c>
      <c r="AA24" s="12">
        <f t="shared" si="11"/>
        <v>95.81099195710456</v>
      </c>
      <c r="AB24" s="11">
        <f t="shared" si="12"/>
        <v>-125</v>
      </c>
      <c r="AC24" s="206">
        <v>1266</v>
      </c>
      <c r="AD24" s="206">
        <v>1146</v>
      </c>
      <c r="AE24" s="12">
        <f t="shared" si="13"/>
        <v>90.52132701421802</v>
      </c>
      <c r="AF24" s="11">
        <f t="shared" si="14"/>
        <v>-120</v>
      </c>
      <c r="AG24" s="206">
        <v>899</v>
      </c>
      <c r="AH24" s="212">
        <v>736</v>
      </c>
      <c r="AI24" s="12">
        <f t="shared" si="15"/>
        <v>81.86874304783093</v>
      </c>
      <c r="AJ24" s="11">
        <f t="shared" si="16"/>
        <v>-163</v>
      </c>
      <c r="AK24" s="206">
        <v>259</v>
      </c>
      <c r="AL24" s="206">
        <v>293</v>
      </c>
      <c r="AM24" s="207">
        <f t="shared" si="30"/>
        <v>113.12741312741312</v>
      </c>
      <c r="AN24" s="200">
        <f t="shared" si="17"/>
        <v>34</v>
      </c>
      <c r="AO24" s="213">
        <v>143</v>
      </c>
      <c r="AP24" s="206">
        <v>145</v>
      </c>
      <c r="AQ24" s="15">
        <f t="shared" si="27"/>
        <v>101.4</v>
      </c>
      <c r="AR24" s="14">
        <f t="shared" si="18"/>
        <v>2</v>
      </c>
      <c r="AS24" s="206">
        <v>496</v>
      </c>
      <c r="AT24" s="214">
        <v>522</v>
      </c>
      <c r="AU24" s="13">
        <f t="shared" si="19"/>
        <v>105.2</v>
      </c>
      <c r="AV24" s="11">
        <f t="shared" si="20"/>
        <v>26</v>
      </c>
      <c r="AW24" s="206">
        <v>610</v>
      </c>
      <c r="AX24" s="206">
        <v>482</v>
      </c>
      <c r="AY24" s="208">
        <f t="shared" si="21"/>
        <v>79.01639344262294</v>
      </c>
      <c r="AZ24" s="200">
        <f t="shared" si="22"/>
        <v>-128</v>
      </c>
      <c r="BA24" s="206">
        <v>249</v>
      </c>
      <c r="BB24" s="206">
        <v>201</v>
      </c>
      <c r="BC24" s="208">
        <f t="shared" si="23"/>
        <v>80.72289156626506</v>
      </c>
      <c r="BD24" s="200">
        <f t="shared" si="24"/>
        <v>-48</v>
      </c>
      <c r="BE24" s="206">
        <v>1983.8174273858922</v>
      </c>
      <c r="BF24" s="206">
        <v>2264.9038461538466</v>
      </c>
      <c r="BG24" s="11">
        <f t="shared" si="25"/>
        <v>281.08641876795446</v>
      </c>
      <c r="BH24" s="219">
        <v>12</v>
      </c>
      <c r="BI24" s="206">
        <v>22</v>
      </c>
      <c r="BJ24" s="13">
        <f t="shared" si="26"/>
        <v>183.3</v>
      </c>
      <c r="BK24" s="11">
        <f t="shared" si="28"/>
        <v>10</v>
      </c>
      <c r="BL24" s="216">
        <v>15</v>
      </c>
      <c r="BM24" s="206">
        <v>3435.75</v>
      </c>
      <c r="BN24" s="206">
        <v>4040.14</v>
      </c>
      <c r="BO24" s="13">
        <f t="shared" si="31"/>
        <v>117.59121007058138</v>
      </c>
      <c r="BP24" s="200">
        <f t="shared" si="32"/>
        <v>604.3899999999999</v>
      </c>
    </row>
    <row r="25" spans="1:68" s="8" customFormat="1" ht="17.25" customHeight="1">
      <c r="A25" s="16" t="s">
        <v>146</v>
      </c>
      <c r="B25" s="206">
        <v>1303</v>
      </c>
      <c r="C25" s="206">
        <v>1373</v>
      </c>
      <c r="D25" s="207">
        <f t="shared" si="0"/>
        <v>105.37221795855717</v>
      </c>
      <c r="E25" s="200">
        <f t="shared" si="1"/>
        <v>70</v>
      </c>
      <c r="F25" s="206">
        <v>638</v>
      </c>
      <c r="G25" s="206">
        <v>599</v>
      </c>
      <c r="H25" s="207">
        <f t="shared" si="2"/>
        <v>93.8871473354232</v>
      </c>
      <c r="I25" s="200">
        <f t="shared" si="3"/>
        <v>-39</v>
      </c>
      <c r="J25" s="206">
        <v>762</v>
      </c>
      <c r="K25" s="206">
        <v>764</v>
      </c>
      <c r="L25" s="207">
        <f t="shared" si="4"/>
        <v>100.26246719160106</v>
      </c>
      <c r="M25" s="200">
        <f t="shared" si="5"/>
        <v>2</v>
      </c>
      <c r="N25" s="206">
        <v>269</v>
      </c>
      <c r="O25" s="206">
        <v>259</v>
      </c>
      <c r="P25" s="208">
        <f t="shared" si="6"/>
        <v>96.28252788104089</v>
      </c>
      <c r="Q25" s="209">
        <f t="shared" si="7"/>
        <v>-10</v>
      </c>
      <c r="R25" s="210">
        <f t="shared" si="29"/>
        <v>35.3</v>
      </c>
      <c r="S25" s="210">
        <f t="shared" si="29"/>
        <v>33.9</v>
      </c>
      <c r="T25" s="208">
        <f t="shared" si="8"/>
        <v>-1.3999999999999986</v>
      </c>
      <c r="U25" s="211">
        <v>73</v>
      </c>
      <c r="V25" s="211">
        <v>89</v>
      </c>
      <c r="W25" s="208">
        <f t="shared" si="9"/>
        <v>121.91780821917808</v>
      </c>
      <c r="X25" s="200">
        <f t="shared" si="10"/>
        <v>16</v>
      </c>
      <c r="Y25" s="206">
        <v>4134</v>
      </c>
      <c r="Z25" s="206">
        <v>3380</v>
      </c>
      <c r="AA25" s="12">
        <f t="shared" si="11"/>
        <v>81.76100628930818</v>
      </c>
      <c r="AB25" s="11">
        <f t="shared" si="12"/>
        <v>-754</v>
      </c>
      <c r="AC25" s="206">
        <v>1269</v>
      </c>
      <c r="AD25" s="206">
        <v>1331</v>
      </c>
      <c r="AE25" s="12">
        <f t="shared" si="13"/>
        <v>104.88573680063043</v>
      </c>
      <c r="AF25" s="11">
        <f t="shared" si="14"/>
        <v>62</v>
      </c>
      <c r="AG25" s="206">
        <v>1609</v>
      </c>
      <c r="AH25" s="212">
        <v>1266</v>
      </c>
      <c r="AI25" s="12">
        <f t="shared" si="15"/>
        <v>78.68241143567433</v>
      </c>
      <c r="AJ25" s="11">
        <f t="shared" si="16"/>
        <v>-343</v>
      </c>
      <c r="AK25" s="206">
        <v>227</v>
      </c>
      <c r="AL25" s="206">
        <v>230</v>
      </c>
      <c r="AM25" s="207">
        <f t="shared" si="30"/>
        <v>101.32158590308372</v>
      </c>
      <c r="AN25" s="200">
        <f t="shared" si="17"/>
        <v>3</v>
      </c>
      <c r="AO25" s="213">
        <v>186</v>
      </c>
      <c r="AP25" s="206">
        <v>186</v>
      </c>
      <c r="AQ25" s="15">
        <f t="shared" si="27"/>
        <v>100</v>
      </c>
      <c r="AR25" s="14">
        <f t="shared" si="18"/>
        <v>0</v>
      </c>
      <c r="AS25" s="206">
        <v>779</v>
      </c>
      <c r="AT25" s="214">
        <v>784</v>
      </c>
      <c r="AU25" s="13">
        <f t="shared" si="19"/>
        <v>100.6</v>
      </c>
      <c r="AV25" s="11">
        <f t="shared" si="20"/>
        <v>5</v>
      </c>
      <c r="AW25" s="206">
        <v>523</v>
      </c>
      <c r="AX25" s="206">
        <v>548</v>
      </c>
      <c r="AY25" s="208">
        <f t="shared" si="21"/>
        <v>104.78011472275335</v>
      </c>
      <c r="AZ25" s="200">
        <f t="shared" si="22"/>
        <v>25</v>
      </c>
      <c r="BA25" s="206">
        <v>379</v>
      </c>
      <c r="BB25" s="206">
        <v>408</v>
      </c>
      <c r="BC25" s="208">
        <f t="shared" si="23"/>
        <v>107.65171503957785</v>
      </c>
      <c r="BD25" s="200">
        <f t="shared" si="24"/>
        <v>29</v>
      </c>
      <c r="BE25" s="206">
        <v>1884.126984126984</v>
      </c>
      <c r="BF25" s="206">
        <v>2263.169164882227</v>
      </c>
      <c r="BG25" s="11">
        <f t="shared" si="25"/>
        <v>379.04218075524295</v>
      </c>
      <c r="BH25" s="215">
        <v>33</v>
      </c>
      <c r="BI25" s="206">
        <v>54</v>
      </c>
      <c r="BJ25" s="13">
        <f t="shared" si="26"/>
        <v>163.6</v>
      </c>
      <c r="BK25" s="11">
        <f t="shared" si="28"/>
        <v>21</v>
      </c>
      <c r="BL25" s="216">
        <v>54</v>
      </c>
      <c r="BM25" s="206">
        <v>4502.55</v>
      </c>
      <c r="BN25" s="206">
        <v>5005.81</v>
      </c>
      <c r="BO25" s="13">
        <f t="shared" si="31"/>
        <v>111.17722179653752</v>
      </c>
      <c r="BP25" s="200">
        <f t="shared" si="32"/>
        <v>503.2600000000002</v>
      </c>
    </row>
    <row r="26" spans="1:68" s="19" customFormat="1" ht="17.25" customHeight="1">
      <c r="A26" s="20" t="s">
        <v>147</v>
      </c>
      <c r="B26" s="206">
        <v>1876</v>
      </c>
      <c r="C26" s="206">
        <v>1846</v>
      </c>
      <c r="D26" s="207">
        <f t="shared" si="0"/>
        <v>98.40085287846482</v>
      </c>
      <c r="E26" s="200">
        <f t="shared" si="1"/>
        <v>-30</v>
      </c>
      <c r="F26" s="206">
        <v>928</v>
      </c>
      <c r="G26" s="206">
        <v>836</v>
      </c>
      <c r="H26" s="207">
        <f t="shared" si="2"/>
        <v>90.08620689655173</v>
      </c>
      <c r="I26" s="200">
        <f t="shared" si="3"/>
        <v>-92</v>
      </c>
      <c r="J26" s="206">
        <v>904</v>
      </c>
      <c r="K26" s="206">
        <v>905</v>
      </c>
      <c r="L26" s="207">
        <f t="shared" si="4"/>
        <v>100.11061946902655</v>
      </c>
      <c r="M26" s="200">
        <f t="shared" si="5"/>
        <v>1</v>
      </c>
      <c r="N26" s="206">
        <v>331</v>
      </c>
      <c r="O26" s="206">
        <v>286</v>
      </c>
      <c r="P26" s="208">
        <f t="shared" si="6"/>
        <v>86.404833836858</v>
      </c>
      <c r="Q26" s="209">
        <f t="shared" si="7"/>
        <v>-45</v>
      </c>
      <c r="R26" s="210">
        <f t="shared" si="29"/>
        <v>36.6</v>
      </c>
      <c r="S26" s="210">
        <f t="shared" si="29"/>
        <v>31.6</v>
      </c>
      <c r="T26" s="208">
        <f t="shared" si="8"/>
        <v>-5</v>
      </c>
      <c r="U26" s="211">
        <v>50</v>
      </c>
      <c r="V26" s="211">
        <v>78</v>
      </c>
      <c r="W26" s="208">
        <f t="shared" si="9"/>
        <v>156</v>
      </c>
      <c r="X26" s="200">
        <f t="shared" si="10"/>
        <v>28</v>
      </c>
      <c r="Y26" s="206">
        <v>3234</v>
      </c>
      <c r="Z26" s="206">
        <v>3709</v>
      </c>
      <c r="AA26" s="12">
        <f t="shared" si="11"/>
        <v>114.68769325912183</v>
      </c>
      <c r="AB26" s="11">
        <f t="shared" si="12"/>
        <v>475</v>
      </c>
      <c r="AC26" s="206">
        <v>1844</v>
      </c>
      <c r="AD26" s="206">
        <v>1771</v>
      </c>
      <c r="AE26" s="12">
        <f t="shared" si="13"/>
        <v>96.04121475054231</v>
      </c>
      <c r="AF26" s="11">
        <f t="shared" si="14"/>
        <v>-73</v>
      </c>
      <c r="AG26" s="206">
        <v>807</v>
      </c>
      <c r="AH26" s="212">
        <v>1190</v>
      </c>
      <c r="AI26" s="12">
        <f t="shared" si="15"/>
        <v>147.45972738537793</v>
      </c>
      <c r="AJ26" s="11">
        <f t="shared" si="16"/>
        <v>383</v>
      </c>
      <c r="AK26" s="206">
        <v>405</v>
      </c>
      <c r="AL26" s="206">
        <v>435</v>
      </c>
      <c r="AM26" s="207">
        <f t="shared" si="30"/>
        <v>107.40740740740742</v>
      </c>
      <c r="AN26" s="200">
        <f t="shared" si="17"/>
        <v>30</v>
      </c>
      <c r="AO26" s="213">
        <v>182</v>
      </c>
      <c r="AP26" s="206">
        <v>210</v>
      </c>
      <c r="AQ26" s="15">
        <f t="shared" si="27"/>
        <v>115.4</v>
      </c>
      <c r="AR26" s="14">
        <f t="shared" si="18"/>
        <v>28</v>
      </c>
      <c r="AS26" s="206">
        <v>927</v>
      </c>
      <c r="AT26" s="214">
        <v>936</v>
      </c>
      <c r="AU26" s="13">
        <f t="shared" si="19"/>
        <v>101</v>
      </c>
      <c r="AV26" s="11">
        <f t="shared" si="20"/>
        <v>9</v>
      </c>
      <c r="AW26" s="206">
        <v>798</v>
      </c>
      <c r="AX26" s="206">
        <v>742</v>
      </c>
      <c r="AY26" s="208">
        <f t="shared" si="21"/>
        <v>92.98245614035088</v>
      </c>
      <c r="AZ26" s="200">
        <f t="shared" si="22"/>
        <v>-56</v>
      </c>
      <c r="BA26" s="206">
        <v>461</v>
      </c>
      <c r="BB26" s="206">
        <v>425</v>
      </c>
      <c r="BC26" s="208">
        <f t="shared" si="23"/>
        <v>92.19088937093277</v>
      </c>
      <c r="BD26" s="200">
        <f t="shared" si="24"/>
        <v>-36</v>
      </c>
      <c r="BE26" s="206">
        <v>2144.2190669371194</v>
      </c>
      <c r="BF26" s="206">
        <v>2349.9999999999995</v>
      </c>
      <c r="BG26" s="11">
        <f t="shared" si="25"/>
        <v>205.7809330628802</v>
      </c>
      <c r="BH26" s="215">
        <v>18</v>
      </c>
      <c r="BI26" s="206">
        <v>15</v>
      </c>
      <c r="BJ26" s="13">
        <f t="shared" si="26"/>
        <v>83.3</v>
      </c>
      <c r="BK26" s="11">
        <f t="shared" si="28"/>
        <v>-3</v>
      </c>
      <c r="BL26" s="216">
        <v>25</v>
      </c>
      <c r="BM26" s="206">
        <v>3788.67</v>
      </c>
      <c r="BN26" s="206">
        <v>4573.2</v>
      </c>
      <c r="BO26" s="13">
        <f t="shared" si="31"/>
        <v>120.70726666613878</v>
      </c>
      <c r="BP26" s="200">
        <f t="shared" si="32"/>
        <v>784.5299999999997</v>
      </c>
    </row>
    <row r="27" spans="1:68" s="8" customFormat="1" ht="17.25" customHeight="1">
      <c r="A27" s="16" t="s">
        <v>148</v>
      </c>
      <c r="B27" s="206">
        <v>1079</v>
      </c>
      <c r="C27" s="206">
        <v>1094</v>
      </c>
      <c r="D27" s="207">
        <f t="shared" si="0"/>
        <v>101.39017608897127</v>
      </c>
      <c r="E27" s="200">
        <f t="shared" si="1"/>
        <v>15</v>
      </c>
      <c r="F27" s="206">
        <v>310</v>
      </c>
      <c r="G27" s="206">
        <v>325</v>
      </c>
      <c r="H27" s="207">
        <f t="shared" si="2"/>
        <v>104.83870967741935</v>
      </c>
      <c r="I27" s="200">
        <f t="shared" si="3"/>
        <v>15</v>
      </c>
      <c r="J27" s="206">
        <v>966</v>
      </c>
      <c r="K27" s="206">
        <v>979</v>
      </c>
      <c r="L27" s="207">
        <f t="shared" si="4"/>
        <v>101.34575569358178</v>
      </c>
      <c r="M27" s="200">
        <f t="shared" si="5"/>
        <v>13</v>
      </c>
      <c r="N27" s="206">
        <v>222</v>
      </c>
      <c r="O27" s="206">
        <v>286</v>
      </c>
      <c r="P27" s="208">
        <f t="shared" si="6"/>
        <v>128.82882882882882</v>
      </c>
      <c r="Q27" s="209">
        <f t="shared" si="7"/>
        <v>64</v>
      </c>
      <c r="R27" s="210">
        <f t="shared" si="29"/>
        <v>23</v>
      </c>
      <c r="S27" s="210">
        <f t="shared" si="29"/>
        <v>29.2</v>
      </c>
      <c r="T27" s="208">
        <f t="shared" si="8"/>
        <v>6.199999999999999</v>
      </c>
      <c r="U27" s="211">
        <v>134</v>
      </c>
      <c r="V27" s="211">
        <v>113</v>
      </c>
      <c r="W27" s="208">
        <f t="shared" si="9"/>
        <v>84.32835820895522</v>
      </c>
      <c r="X27" s="200">
        <f t="shared" si="10"/>
        <v>-21</v>
      </c>
      <c r="Y27" s="206">
        <v>2017</v>
      </c>
      <c r="Z27" s="206">
        <v>2391</v>
      </c>
      <c r="AA27" s="12">
        <f t="shared" si="11"/>
        <v>118.54238968765493</v>
      </c>
      <c r="AB27" s="11">
        <f t="shared" si="12"/>
        <v>374</v>
      </c>
      <c r="AC27" s="206">
        <v>1050</v>
      </c>
      <c r="AD27" s="206">
        <v>1082</v>
      </c>
      <c r="AE27" s="12">
        <f t="shared" si="13"/>
        <v>103.04761904761905</v>
      </c>
      <c r="AF27" s="11">
        <f t="shared" si="14"/>
        <v>32</v>
      </c>
      <c r="AG27" s="206">
        <v>644</v>
      </c>
      <c r="AH27" s="212">
        <v>697</v>
      </c>
      <c r="AI27" s="12">
        <f t="shared" si="15"/>
        <v>108.22981366459628</v>
      </c>
      <c r="AJ27" s="11">
        <f t="shared" si="16"/>
        <v>53</v>
      </c>
      <c r="AK27" s="206">
        <v>245</v>
      </c>
      <c r="AL27" s="206">
        <v>246</v>
      </c>
      <c r="AM27" s="207">
        <f t="shared" si="30"/>
        <v>100.40816326530613</v>
      </c>
      <c r="AN27" s="200">
        <f t="shared" si="17"/>
        <v>1</v>
      </c>
      <c r="AO27" s="213">
        <v>190</v>
      </c>
      <c r="AP27" s="206">
        <v>187</v>
      </c>
      <c r="AQ27" s="15">
        <f t="shared" si="27"/>
        <v>98.4</v>
      </c>
      <c r="AR27" s="14">
        <f t="shared" si="18"/>
        <v>-3</v>
      </c>
      <c r="AS27" s="206">
        <v>965</v>
      </c>
      <c r="AT27" s="214">
        <v>982</v>
      </c>
      <c r="AU27" s="13">
        <f t="shared" si="19"/>
        <v>101.8</v>
      </c>
      <c r="AV27" s="11">
        <f t="shared" si="20"/>
        <v>17</v>
      </c>
      <c r="AW27" s="206">
        <v>165</v>
      </c>
      <c r="AX27" s="206">
        <v>246</v>
      </c>
      <c r="AY27" s="208">
        <f t="shared" si="21"/>
        <v>149.0909090909091</v>
      </c>
      <c r="AZ27" s="200">
        <f t="shared" si="22"/>
        <v>81</v>
      </c>
      <c r="BA27" s="206">
        <v>137</v>
      </c>
      <c r="BB27" s="206">
        <v>200</v>
      </c>
      <c r="BC27" s="208">
        <f t="shared" si="23"/>
        <v>145.98540145985402</v>
      </c>
      <c r="BD27" s="200">
        <f t="shared" si="24"/>
        <v>63</v>
      </c>
      <c r="BE27" s="206">
        <v>2206.766917293233</v>
      </c>
      <c r="BF27" s="206">
        <v>2700.740740740741</v>
      </c>
      <c r="BG27" s="11">
        <f t="shared" si="25"/>
        <v>493.97382344750804</v>
      </c>
      <c r="BH27" s="215">
        <v>9</v>
      </c>
      <c r="BI27" s="206">
        <v>4</v>
      </c>
      <c r="BJ27" s="13">
        <f t="shared" si="26"/>
        <v>44.4</v>
      </c>
      <c r="BK27" s="11">
        <f t="shared" si="28"/>
        <v>-5</v>
      </c>
      <c r="BL27" s="216">
        <v>13</v>
      </c>
      <c r="BM27" s="206">
        <v>3755.33</v>
      </c>
      <c r="BN27" s="206">
        <v>5130.75</v>
      </c>
      <c r="BO27" s="13">
        <f t="shared" si="31"/>
        <v>136.62580918321424</v>
      </c>
      <c r="BP27" s="200">
        <f t="shared" si="32"/>
        <v>1375.42</v>
      </c>
    </row>
    <row r="28" spans="1:68" s="8" customFormat="1" ht="17.25" customHeight="1">
      <c r="A28" s="16" t="s">
        <v>149</v>
      </c>
      <c r="B28" s="206">
        <v>2071</v>
      </c>
      <c r="C28" s="206">
        <v>2089</v>
      </c>
      <c r="D28" s="207">
        <f t="shared" si="0"/>
        <v>100.86914534041527</v>
      </c>
      <c r="E28" s="200">
        <f t="shared" si="1"/>
        <v>18</v>
      </c>
      <c r="F28" s="206">
        <v>460</v>
      </c>
      <c r="G28" s="206">
        <v>494</v>
      </c>
      <c r="H28" s="207">
        <f t="shared" si="2"/>
        <v>107.3913043478261</v>
      </c>
      <c r="I28" s="200">
        <f t="shared" si="3"/>
        <v>34</v>
      </c>
      <c r="J28" s="206">
        <v>1319</v>
      </c>
      <c r="K28" s="206">
        <v>1345</v>
      </c>
      <c r="L28" s="207">
        <f t="shared" si="4"/>
        <v>101.97119029567854</v>
      </c>
      <c r="M28" s="200">
        <f t="shared" si="5"/>
        <v>26</v>
      </c>
      <c r="N28" s="206">
        <v>303</v>
      </c>
      <c r="O28" s="206">
        <v>312</v>
      </c>
      <c r="P28" s="208">
        <f t="shared" si="6"/>
        <v>102.97029702970298</v>
      </c>
      <c r="Q28" s="209">
        <f t="shared" si="7"/>
        <v>9</v>
      </c>
      <c r="R28" s="210">
        <f t="shared" si="29"/>
        <v>23</v>
      </c>
      <c r="S28" s="210">
        <f t="shared" si="29"/>
        <v>23.2</v>
      </c>
      <c r="T28" s="208">
        <f t="shared" si="8"/>
        <v>0.1999999999999993</v>
      </c>
      <c r="U28" s="211">
        <v>141</v>
      </c>
      <c r="V28" s="211">
        <v>108</v>
      </c>
      <c r="W28" s="208">
        <f t="shared" si="9"/>
        <v>76.59574468085107</v>
      </c>
      <c r="X28" s="200">
        <f t="shared" si="10"/>
        <v>-33</v>
      </c>
      <c r="Y28" s="206">
        <v>3369</v>
      </c>
      <c r="Z28" s="206">
        <v>4400</v>
      </c>
      <c r="AA28" s="12">
        <f>Z28/Y28*100</f>
        <v>130.60255268625704</v>
      </c>
      <c r="AB28" s="11">
        <f>Z28-Y28</f>
        <v>1031</v>
      </c>
      <c r="AC28" s="206">
        <v>2053</v>
      </c>
      <c r="AD28" s="206">
        <v>2072</v>
      </c>
      <c r="AE28" s="12">
        <f>AD28/AC28*100</f>
        <v>100.9254749147589</v>
      </c>
      <c r="AF28" s="11">
        <f>AD28-AC28</f>
        <v>19</v>
      </c>
      <c r="AG28" s="206">
        <v>659</v>
      </c>
      <c r="AH28" s="212">
        <v>1689</v>
      </c>
      <c r="AI28" s="12">
        <f t="shared" si="15"/>
        <v>256.29742033383917</v>
      </c>
      <c r="AJ28" s="11">
        <f>AH28-AG28</f>
        <v>1030</v>
      </c>
      <c r="AK28" s="206">
        <v>489</v>
      </c>
      <c r="AL28" s="206">
        <v>499</v>
      </c>
      <c r="AM28" s="207">
        <f t="shared" si="30"/>
        <v>102.04498977505112</v>
      </c>
      <c r="AN28" s="200">
        <f t="shared" si="17"/>
        <v>10</v>
      </c>
      <c r="AO28" s="213">
        <v>185</v>
      </c>
      <c r="AP28" s="206">
        <v>204</v>
      </c>
      <c r="AQ28" s="15">
        <f t="shared" si="27"/>
        <v>110.3</v>
      </c>
      <c r="AR28" s="14">
        <f t="shared" si="18"/>
        <v>19</v>
      </c>
      <c r="AS28" s="206">
        <v>1354</v>
      </c>
      <c r="AT28" s="214">
        <v>1384</v>
      </c>
      <c r="AU28" s="13">
        <f t="shared" si="19"/>
        <v>102.2</v>
      </c>
      <c r="AV28" s="11">
        <f t="shared" si="20"/>
        <v>30</v>
      </c>
      <c r="AW28" s="206">
        <v>502</v>
      </c>
      <c r="AX28" s="206">
        <v>569</v>
      </c>
      <c r="AY28" s="208">
        <f t="shared" si="21"/>
        <v>113.34661354581674</v>
      </c>
      <c r="AZ28" s="200">
        <f t="shared" si="22"/>
        <v>67</v>
      </c>
      <c r="BA28" s="206">
        <v>329</v>
      </c>
      <c r="BB28" s="206">
        <v>399</v>
      </c>
      <c r="BC28" s="208">
        <f t="shared" si="23"/>
        <v>121.27659574468086</v>
      </c>
      <c r="BD28" s="200">
        <f t="shared" si="24"/>
        <v>70</v>
      </c>
      <c r="BE28" s="206">
        <v>1894.1988950276245</v>
      </c>
      <c r="BF28" s="206">
        <v>2273.9463601532566</v>
      </c>
      <c r="BG28" s="11">
        <f t="shared" si="25"/>
        <v>379.74746512563206</v>
      </c>
      <c r="BH28" s="215">
        <v>34</v>
      </c>
      <c r="BI28" s="206">
        <v>30</v>
      </c>
      <c r="BJ28" s="13">
        <f t="shared" si="26"/>
        <v>88.2</v>
      </c>
      <c r="BK28" s="11">
        <f t="shared" si="28"/>
        <v>-4</v>
      </c>
      <c r="BL28" s="216">
        <v>20</v>
      </c>
      <c r="BM28" s="206">
        <v>3991.59</v>
      </c>
      <c r="BN28" s="206">
        <v>4314.27</v>
      </c>
      <c r="BO28" s="13">
        <f t="shared" si="31"/>
        <v>108.08399660285752</v>
      </c>
      <c r="BP28" s="200">
        <f t="shared" si="32"/>
        <v>322.6800000000003</v>
      </c>
    </row>
    <row r="29" spans="1:68" s="21" customFormat="1" ht="19.5" customHeight="1">
      <c r="A29" s="16" t="s">
        <v>150</v>
      </c>
      <c r="B29" s="206">
        <v>730</v>
      </c>
      <c r="C29" s="206">
        <v>739</v>
      </c>
      <c r="D29" s="207">
        <f t="shared" si="0"/>
        <v>101.23287671232876</v>
      </c>
      <c r="E29" s="200">
        <f t="shared" si="1"/>
        <v>9</v>
      </c>
      <c r="F29" s="206">
        <v>220</v>
      </c>
      <c r="G29" s="206">
        <v>264</v>
      </c>
      <c r="H29" s="207">
        <f t="shared" si="2"/>
        <v>120</v>
      </c>
      <c r="I29" s="200">
        <f t="shared" si="3"/>
        <v>44</v>
      </c>
      <c r="J29" s="206">
        <v>531</v>
      </c>
      <c r="K29" s="206">
        <v>537</v>
      </c>
      <c r="L29" s="207">
        <f t="shared" si="4"/>
        <v>101.12994350282484</v>
      </c>
      <c r="M29" s="200">
        <f t="shared" si="5"/>
        <v>6</v>
      </c>
      <c r="N29" s="206">
        <v>175</v>
      </c>
      <c r="O29" s="206">
        <v>224</v>
      </c>
      <c r="P29" s="208">
        <f t="shared" si="6"/>
        <v>128</v>
      </c>
      <c r="Q29" s="209">
        <f t="shared" si="7"/>
        <v>49</v>
      </c>
      <c r="R29" s="210">
        <f t="shared" si="29"/>
        <v>33</v>
      </c>
      <c r="S29" s="210">
        <f t="shared" si="29"/>
        <v>41.7</v>
      </c>
      <c r="T29" s="208">
        <f t="shared" si="8"/>
        <v>8.700000000000003</v>
      </c>
      <c r="U29" s="211">
        <v>18</v>
      </c>
      <c r="V29" s="211">
        <v>25</v>
      </c>
      <c r="W29" s="208">
        <f t="shared" si="9"/>
        <v>138.88888888888889</v>
      </c>
      <c r="X29" s="200">
        <f t="shared" si="10"/>
        <v>7</v>
      </c>
      <c r="Y29" s="206">
        <v>1375</v>
      </c>
      <c r="Z29" s="206">
        <v>1561</v>
      </c>
      <c r="AA29" s="12">
        <f>Z29/Y29*100</f>
        <v>113.52727272727272</v>
      </c>
      <c r="AB29" s="11">
        <f>Z29-Y29</f>
        <v>186</v>
      </c>
      <c r="AC29" s="206">
        <v>730</v>
      </c>
      <c r="AD29" s="206">
        <v>738</v>
      </c>
      <c r="AE29" s="12">
        <f>AD29/AC29*100</f>
        <v>101.0958904109589</v>
      </c>
      <c r="AF29" s="11">
        <f>AD29-AC29</f>
        <v>8</v>
      </c>
      <c r="AG29" s="206">
        <v>270</v>
      </c>
      <c r="AH29" s="212">
        <v>515</v>
      </c>
      <c r="AI29" s="12">
        <f t="shared" si="15"/>
        <v>190.74074074074073</v>
      </c>
      <c r="AJ29" s="11">
        <f>AH29-AG29</f>
        <v>245</v>
      </c>
      <c r="AK29" s="206">
        <v>292</v>
      </c>
      <c r="AL29" s="206">
        <v>294</v>
      </c>
      <c r="AM29" s="207">
        <f t="shared" si="30"/>
        <v>100.68493150684932</v>
      </c>
      <c r="AN29" s="200">
        <f t="shared" si="17"/>
        <v>2</v>
      </c>
      <c r="AO29" s="213">
        <v>91</v>
      </c>
      <c r="AP29" s="206">
        <v>92</v>
      </c>
      <c r="AQ29" s="15">
        <f t="shared" si="27"/>
        <v>101.1</v>
      </c>
      <c r="AR29" s="14">
        <f t="shared" si="18"/>
        <v>1</v>
      </c>
      <c r="AS29" s="206">
        <v>553</v>
      </c>
      <c r="AT29" s="214">
        <v>522</v>
      </c>
      <c r="AU29" s="13">
        <f t="shared" si="19"/>
        <v>94.4</v>
      </c>
      <c r="AV29" s="11">
        <f t="shared" si="20"/>
        <v>-31</v>
      </c>
      <c r="AW29" s="206">
        <v>238</v>
      </c>
      <c r="AX29" s="206">
        <v>273</v>
      </c>
      <c r="AY29" s="208">
        <f t="shared" si="21"/>
        <v>114.70588235294117</v>
      </c>
      <c r="AZ29" s="200">
        <f t="shared" si="22"/>
        <v>35</v>
      </c>
      <c r="BA29" s="206">
        <v>177</v>
      </c>
      <c r="BB29" s="206">
        <v>218</v>
      </c>
      <c r="BC29" s="208">
        <f t="shared" si="23"/>
        <v>123.1638418079096</v>
      </c>
      <c r="BD29" s="200">
        <f t="shared" si="24"/>
        <v>41</v>
      </c>
      <c r="BE29" s="206">
        <v>2196.1206896551726</v>
      </c>
      <c r="BF29" s="206">
        <v>2686.3813229571983</v>
      </c>
      <c r="BG29" s="11">
        <f t="shared" si="25"/>
        <v>490.2606333020258</v>
      </c>
      <c r="BH29" s="215">
        <v>20</v>
      </c>
      <c r="BI29" s="206">
        <v>54</v>
      </c>
      <c r="BJ29" s="13">
        <f t="shared" si="26"/>
        <v>270</v>
      </c>
      <c r="BK29" s="11">
        <f t="shared" si="28"/>
        <v>34</v>
      </c>
      <c r="BL29" s="216">
        <v>15</v>
      </c>
      <c r="BM29" s="206">
        <v>3818.25</v>
      </c>
      <c r="BN29" s="206">
        <v>4244.28</v>
      </c>
      <c r="BO29" s="13">
        <f t="shared" si="31"/>
        <v>111.15772932626203</v>
      </c>
      <c r="BP29" s="200">
        <f t="shared" si="32"/>
        <v>426.02999999999975</v>
      </c>
    </row>
    <row r="30" spans="1:68" s="21" customFormat="1" ht="15">
      <c r="A30" s="16" t="s">
        <v>151</v>
      </c>
      <c r="B30" s="206">
        <v>1684</v>
      </c>
      <c r="C30" s="206">
        <v>1514</v>
      </c>
      <c r="D30" s="207">
        <f t="shared" si="0"/>
        <v>89.90498812351544</v>
      </c>
      <c r="E30" s="200">
        <f t="shared" si="1"/>
        <v>-170</v>
      </c>
      <c r="F30" s="206">
        <v>717</v>
      </c>
      <c r="G30" s="206">
        <v>546</v>
      </c>
      <c r="H30" s="207">
        <f t="shared" si="2"/>
        <v>76.15062761506276</v>
      </c>
      <c r="I30" s="200">
        <f t="shared" si="3"/>
        <v>-171</v>
      </c>
      <c r="J30" s="206">
        <v>1121</v>
      </c>
      <c r="K30" s="206">
        <v>1137</v>
      </c>
      <c r="L30" s="207">
        <f t="shared" si="4"/>
        <v>101.42729705619982</v>
      </c>
      <c r="M30" s="200">
        <f t="shared" si="5"/>
        <v>16</v>
      </c>
      <c r="N30" s="206">
        <v>535</v>
      </c>
      <c r="O30" s="206">
        <v>568</v>
      </c>
      <c r="P30" s="208">
        <f t="shared" si="6"/>
        <v>106.16822429906543</v>
      </c>
      <c r="Q30" s="209">
        <f t="shared" si="7"/>
        <v>33</v>
      </c>
      <c r="R30" s="210">
        <f t="shared" si="29"/>
        <v>47.7</v>
      </c>
      <c r="S30" s="210">
        <f t="shared" si="29"/>
        <v>50</v>
      </c>
      <c r="T30" s="208">
        <f t="shared" si="8"/>
        <v>2.299999999999997</v>
      </c>
      <c r="U30" s="211">
        <v>142</v>
      </c>
      <c r="V30" s="211">
        <v>113</v>
      </c>
      <c r="W30" s="208">
        <f t="shared" si="9"/>
        <v>79.5774647887324</v>
      </c>
      <c r="X30" s="200">
        <f t="shared" si="10"/>
        <v>-29</v>
      </c>
      <c r="Y30" s="206">
        <v>5616</v>
      </c>
      <c r="Z30" s="206">
        <v>4465</v>
      </c>
      <c r="AA30" s="12">
        <f>Z30/Y30*100</f>
        <v>79.50498575498575</v>
      </c>
      <c r="AB30" s="11">
        <f>Z30-Y30</f>
        <v>-1151</v>
      </c>
      <c r="AC30" s="206">
        <v>1666</v>
      </c>
      <c r="AD30" s="206">
        <v>1496</v>
      </c>
      <c r="AE30" s="12">
        <f>AD30/AC30*100</f>
        <v>89.79591836734694</v>
      </c>
      <c r="AF30" s="11">
        <f>AD30-AC30</f>
        <v>-170</v>
      </c>
      <c r="AG30" s="206">
        <v>2827</v>
      </c>
      <c r="AH30" s="212">
        <v>1644</v>
      </c>
      <c r="AI30" s="12">
        <f t="shared" si="15"/>
        <v>58.15351963211886</v>
      </c>
      <c r="AJ30" s="11">
        <f>AH30-AG30</f>
        <v>-1183</v>
      </c>
      <c r="AK30" s="206">
        <v>205</v>
      </c>
      <c r="AL30" s="206">
        <v>210</v>
      </c>
      <c r="AM30" s="207">
        <f t="shared" si="30"/>
        <v>102.4390243902439</v>
      </c>
      <c r="AN30" s="200">
        <f t="shared" si="17"/>
        <v>5</v>
      </c>
      <c r="AO30" s="213">
        <v>231</v>
      </c>
      <c r="AP30" s="206">
        <v>285</v>
      </c>
      <c r="AQ30" s="15">
        <f>ROUND(AP30/AO30*100,1)</f>
        <v>123.4</v>
      </c>
      <c r="AR30" s="14">
        <f>AP30-AO30</f>
        <v>54</v>
      </c>
      <c r="AS30" s="206">
        <v>1102</v>
      </c>
      <c r="AT30" s="214">
        <v>1129</v>
      </c>
      <c r="AU30" s="13">
        <f>ROUND(AT30/AS30*100,1)</f>
        <v>102.5</v>
      </c>
      <c r="AV30" s="11">
        <f>AT30-AS30</f>
        <v>27</v>
      </c>
      <c r="AW30" s="206">
        <v>720</v>
      </c>
      <c r="AX30" s="206">
        <v>560</v>
      </c>
      <c r="AY30" s="208">
        <f t="shared" si="21"/>
        <v>77.77777777777779</v>
      </c>
      <c r="AZ30" s="200">
        <f t="shared" si="22"/>
        <v>-160</v>
      </c>
      <c r="BA30" s="206">
        <v>486</v>
      </c>
      <c r="BB30" s="206">
        <v>379</v>
      </c>
      <c r="BC30" s="208">
        <f t="shared" si="23"/>
        <v>77.9835390946502</v>
      </c>
      <c r="BD30" s="200">
        <f t="shared" si="24"/>
        <v>-107</v>
      </c>
      <c r="BE30" s="206">
        <v>1404.3539325842696</v>
      </c>
      <c r="BF30" s="206">
        <v>1817.9282868525897</v>
      </c>
      <c r="BG30" s="11">
        <f>BF30-BE30</f>
        <v>413.5743542683201</v>
      </c>
      <c r="BH30" s="215">
        <v>14</v>
      </c>
      <c r="BI30" s="206">
        <v>31</v>
      </c>
      <c r="BJ30" s="13">
        <f t="shared" si="26"/>
        <v>221.4</v>
      </c>
      <c r="BK30" s="11">
        <f>BI30-BH30</f>
        <v>17</v>
      </c>
      <c r="BL30" s="216">
        <v>15</v>
      </c>
      <c r="BM30" s="206">
        <v>4635.07</v>
      </c>
      <c r="BN30" s="206">
        <v>4574.97</v>
      </c>
      <c r="BO30" s="13">
        <f t="shared" si="31"/>
        <v>98.70336370324505</v>
      </c>
      <c r="BP30" s="200">
        <f t="shared" si="32"/>
        <v>-60.099999999999454</v>
      </c>
    </row>
    <row r="31" spans="5:13" s="21" customFormat="1" ht="12.75">
      <c r="E31" s="22"/>
      <c r="F31" s="22"/>
      <c r="G31" s="22"/>
      <c r="H31" s="22"/>
      <c r="I31" s="22"/>
      <c r="J31" s="22"/>
      <c r="K31" s="22"/>
      <c r="L31" s="22"/>
      <c r="M31" s="22"/>
    </row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pans="25:36" s="21" customFormat="1" ht="12.75"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5:36" s="21" customFormat="1" ht="12.75"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pans="25:36" s="8" customFormat="1" ht="12.75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5:36" s="8" customFormat="1" ht="12.75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</sheetData>
  <sheetProtection/>
  <mergeCells count="75">
    <mergeCell ref="B2:M2"/>
    <mergeCell ref="B3:M3"/>
    <mergeCell ref="A4:A8"/>
    <mergeCell ref="B4:E6"/>
    <mergeCell ref="F4:I4"/>
    <mergeCell ref="J4:M6"/>
    <mergeCell ref="B7:B8"/>
    <mergeCell ref="C7:C8"/>
    <mergeCell ref="D7:E7"/>
    <mergeCell ref="F7:F8"/>
    <mergeCell ref="BE4:BG6"/>
    <mergeCell ref="BH4:BL5"/>
    <mergeCell ref="N4:Q6"/>
    <mergeCell ref="R4:T6"/>
    <mergeCell ref="U4:X6"/>
    <mergeCell ref="Y4:AB6"/>
    <mergeCell ref="AC4:AJ4"/>
    <mergeCell ref="AK4:AN6"/>
    <mergeCell ref="BM4:BP6"/>
    <mergeCell ref="F5:I6"/>
    <mergeCell ref="AC5:AF6"/>
    <mergeCell ref="AG5:AJ6"/>
    <mergeCell ref="BA5:BD6"/>
    <mergeCell ref="BH6:BK6"/>
    <mergeCell ref="AO4:AR6"/>
    <mergeCell ref="AS4:AV6"/>
    <mergeCell ref="AW4:AZ6"/>
    <mergeCell ref="BA4:BD4"/>
    <mergeCell ref="G7:G8"/>
    <mergeCell ref="H7:I7"/>
    <mergeCell ref="J7:J8"/>
    <mergeCell ref="K7:K8"/>
    <mergeCell ref="L7:M7"/>
    <mergeCell ref="N7:N8"/>
    <mergeCell ref="O7:O8"/>
    <mergeCell ref="P7:Q7"/>
    <mergeCell ref="R7:R8"/>
    <mergeCell ref="S7:S8"/>
    <mergeCell ref="T7:T8"/>
    <mergeCell ref="U7:U8"/>
    <mergeCell ref="V7:V8"/>
    <mergeCell ref="W7:X7"/>
    <mergeCell ref="Y7:Y8"/>
    <mergeCell ref="Z7:Z8"/>
    <mergeCell ref="AA7:AB7"/>
    <mergeCell ref="AC7:AC8"/>
    <mergeCell ref="AD7:AD8"/>
    <mergeCell ref="AE7:AF7"/>
    <mergeCell ref="AG7:AG8"/>
    <mergeCell ref="AH7:AH8"/>
    <mergeCell ref="AI7:AJ7"/>
    <mergeCell ref="AK7:AK8"/>
    <mergeCell ref="AL7:AL8"/>
    <mergeCell ref="AM7:AN7"/>
    <mergeCell ref="AO7:AO8"/>
    <mergeCell ref="AP7:AP8"/>
    <mergeCell ref="AQ7:AR7"/>
    <mergeCell ref="AS7:AT7"/>
    <mergeCell ref="BI7:BI8"/>
    <mergeCell ref="AU7:AV7"/>
    <mergeCell ref="AW7:AW8"/>
    <mergeCell ref="AX7:AX8"/>
    <mergeCell ref="AY7:AZ7"/>
    <mergeCell ref="BA7:BA8"/>
    <mergeCell ref="BB7:BB8"/>
    <mergeCell ref="BJ7:BK7"/>
    <mergeCell ref="BL7:BL8"/>
    <mergeCell ref="BM7:BM8"/>
    <mergeCell ref="BN7:BN8"/>
    <mergeCell ref="BO7:BP7"/>
    <mergeCell ref="BC7:BD7"/>
    <mergeCell ref="BE7:BE8"/>
    <mergeCell ref="BF7:BF8"/>
    <mergeCell ref="BG7:BG8"/>
    <mergeCell ref="BH7:BH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0" min="1" max="29" man="1"/>
    <brk id="36" min="1" max="29" man="1"/>
    <brk id="48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Statist</cp:lastModifiedBy>
  <cp:lastPrinted>2019-07-16T13:16:50Z</cp:lastPrinted>
  <dcterms:created xsi:type="dcterms:W3CDTF">2017-11-17T08:56:41Z</dcterms:created>
  <dcterms:modified xsi:type="dcterms:W3CDTF">2019-07-16T13:25:33Z</dcterms:modified>
  <cp:category/>
  <cp:version/>
  <cp:contentType/>
  <cp:contentStatus/>
</cp:coreProperties>
</file>