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65" tabRatio="573" activeTab="6"/>
  </bookViews>
  <sheets>
    <sheet name="1 " sheetId="1" r:id="rId1"/>
    <sheet name="2 " sheetId="2" r:id="rId2"/>
    <sheet name=" 3 " sheetId="3" r:id="rId3"/>
    <sheet name="4 " sheetId="4" r:id="rId4"/>
    <sheet name="5 " sheetId="5" r:id="rId5"/>
    <sheet name="6 " sheetId="6" r:id="rId6"/>
    <sheet name="7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3">#REF!</definedName>
    <definedName name="_lastColumn" localSheetId="4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 '!#REF!</definedName>
    <definedName name="ACwvu.форма7." localSheetId="4" hidden="1">'5 '!#REF!</definedName>
    <definedName name="date.e" localSheetId="2">'[1]Sheet1 (3)'!#REF!</definedName>
    <definedName name="date.e" localSheetId="1">'[2]Sheet1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 localSheetId="6">'[1]Sheet1 (3)'!#REF!</definedName>
    <definedName name="date.e">'[1]Sheet1 (3)'!#REF!</definedName>
    <definedName name="date_b" localSheetId="2">#REF!</definedName>
    <definedName name="date_b" localSheetId="1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2">'[1]Sheet1 (2)'!#REF!</definedName>
    <definedName name="date_e" localSheetId="1">'[2]Sheet1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 localSheetId="6">'[1]Sheet1 (2)'!#REF!</definedName>
    <definedName name="date_e">'[1]Sheet1 (2)'!#REF!</definedName>
    <definedName name="Excel_BuiltIn_Print_Area_1" localSheetId="2">#REF!</definedName>
    <definedName name="Excel_BuiltIn_Print_Area_1" localSheetId="1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1">'[5]Sheet3'!$A$3</definedName>
    <definedName name="hjj" localSheetId="3">'[4]Sheet3'!$A$3</definedName>
    <definedName name="hjj" localSheetId="4">'[4]Sheet3'!$A$3</definedName>
    <definedName name="hjj" localSheetId="5">'[6]Sheet3'!$A$3</definedName>
    <definedName name="hjj">'[7]Sheet3'!$A$3</definedName>
    <definedName name="hl_0" localSheetId="2">#REF!</definedName>
    <definedName name="hl_0" localSheetId="1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2">#REF!</definedName>
    <definedName name="hn_0" localSheetId="1">#REF!</definedName>
    <definedName name="hn_0" localSheetId="3">#REF!</definedName>
    <definedName name="hn_0" localSheetId="4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1">'[2]Sheet1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 localSheetId="6">'[1]Sheet1 (2)'!#REF!</definedName>
    <definedName name="lcz">'[1]Sheet1 (2)'!#REF!</definedName>
    <definedName name="name_cz" localSheetId="2">#REF!</definedName>
    <definedName name="name_cz" localSheetId="1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2">#REF!</definedName>
    <definedName name="name_period" localSheetId="1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2">#REF!</definedName>
    <definedName name="pyear" localSheetId="1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Swvu.форма7." localSheetId="4" hidden="1">'5 '!#REF!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 3 '!$B:$B</definedName>
    <definedName name="_xlnm.Print_Titles" localSheetId="3">'4 '!$A:$A</definedName>
    <definedName name="_xlnm.Print_Titles" localSheetId="4">'5 '!$A:$A</definedName>
    <definedName name="_xlnm.Print_Titles" localSheetId="6">'7'!$A:$A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 3 '!$B$1:$F$34</definedName>
    <definedName name="_xlnm.Print_Area" localSheetId="0">'1 '!$A$1:$C$9</definedName>
    <definedName name="_xlnm.Print_Area" localSheetId="1">'2 '!$A$1:$I$34</definedName>
    <definedName name="_xlnm.Print_Area" localSheetId="3">'4 '!$A$1:$E$25</definedName>
    <definedName name="_xlnm.Print_Area" localSheetId="4">'5 '!$A$1:$E$15</definedName>
    <definedName name="_xlnm.Print_Area" localSheetId="5">'6 '!$A$1:$E$29</definedName>
    <definedName name="_xlnm.Print_Area" localSheetId="6">'7'!$A$2:$BI$36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'[8]Sheet3'!$A$2</definedName>
    <definedName name="ц" localSheetId="1">'[9]Sheet3'!$A$2</definedName>
    <definedName name="ц" localSheetId="3">'[8]Sheet3'!$A$2</definedName>
    <definedName name="ц" localSheetId="4">'[8]Sheet3'!$A$2</definedName>
    <definedName name="ц" localSheetId="5">'[10]Sheet3'!$A$2</definedName>
    <definedName name="ц">'[11]Sheet3'!$A$2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<sst xmlns="http://schemas.openxmlformats.org/spreadsheetml/2006/main" count="268" uniqueCount="171">
  <si>
    <t>Показник</t>
  </si>
  <si>
    <t>2016 р.</t>
  </si>
  <si>
    <t>2017 р.</t>
  </si>
  <si>
    <t>зміна значення</t>
  </si>
  <si>
    <t>%</t>
  </si>
  <si>
    <t xml:space="preserve"> </t>
  </si>
  <si>
    <t>з них зареєстровано з початку року</t>
  </si>
  <si>
    <t>Питома вага працевлаштованих до набуття статусу, %</t>
  </si>
  <si>
    <t xml:space="preserve"> 2017 р.</t>
  </si>
  <si>
    <t>Середній розмір заробітної плати у вакансіях, грн.</t>
  </si>
  <si>
    <t>Кількість претендентів на одну вакансію, особи</t>
  </si>
  <si>
    <t>Чисельність безробітних,                                   які проходили профнавчання,                               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</si>
  <si>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</si>
  <si>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</si>
  <si>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</si>
  <si>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</si>
  <si>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</si>
  <si>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                                                                       (за формою 3-ПН), одиниць</t>
  </si>
  <si>
    <t>у порівнянні з минулим роком</t>
  </si>
  <si>
    <t>Усього</t>
  </si>
  <si>
    <t xml:space="preserve"> + (-)</t>
  </si>
  <si>
    <t>з інших   джерел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</si>
  <si>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</si>
  <si>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</si>
  <si>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</si>
  <si>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</si>
  <si>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</si>
  <si>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</si>
  <si>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</si>
  <si>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</si>
  <si>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</si>
  <si>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</si>
  <si>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</si>
  <si>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</si>
  <si>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</si>
  <si>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</si>
  <si>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</si>
  <si>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</si>
  <si>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</si>
  <si>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</si>
  <si>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</si>
  <si>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</si>
  <si>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</si>
  <si>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</si>
  <si>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</si>
  <si>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</si>
  <si>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</si>
  <si>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</si>
  <si>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</si>
  <si>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</si>
  <si>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</si>
  <si>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</si>
  <si>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</si>
  <si>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</si>
  <si>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</si>
  <si>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</si>
  <si>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</si>
  <si>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</si>
  <si>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</si>
  <si>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</si>
  <si>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</si>
  <si>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</si>
  <si>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</si>
  <si>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</si>
  <si>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</si>
  <si>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</si>
  <si>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</si>
  <si>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</si>
  <si>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</si>
  <si>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</si>
  <si>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</si>
  <si>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</si>
  <si>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</si>
  <si>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</si>
  <si>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</si>
  <si>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</si>
  <si>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</si>
  <si>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</si>
  <si>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</si>
  <si>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</t>
  </si>
  <si>
    <t xml:space="preserve"> 2016 р.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</si>
  <si>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</si>
  <si>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</si>
  <si>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</si>
  <si>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</si>
  <si>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</si>
  <si>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</si>
  <si>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</si>
  <si>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</si>
  <si>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 xml:space="preserve">Київська </t>
  </si>
  <si>
    <t>Рівень зайнятості, %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</si>
  <si>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</si>
  <si>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</si>
  <si>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</si>
  <si>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</si>
  <si>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</si>
  <si>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</si>
  <si>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</si>
  <si>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</si>
  <si>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</si>
  <si>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</si>
  <si>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t xml:space="preserve"> Працевлаштовано з компенсацією витрат роботодавцю єдиного внеску, осіб</t>
  </si>
  <si>
    <t>2018 р.</t>
  </si>
  <si>
    <t>За даними Головного управління статистики у Запорізькій області</t>
  </si>
  <si>
    <t>Надання послуг службою зайнятості Запорізької області</t>
  </si>
  <si>
    <t>Усього мали статус протягом періоду, осіб</t>
  </si>
  <si>
    <t>з них отримали статус протягом звітного періоду, осіб</t>
  </si>
  <si>
    <t>Всього отримали роботу                                        (у т.ч. за договорами ЦПХ та самостійно), осіб</t>
  </si>
  <si>
    <t>Чисельність осіб, які брали участь у громадських  та інших роботах тимчасового характеру</t>
  </si>
  <si>
    <t>Запорізька область</t>
  </si>
  <si>
    <t>Запорізький МЦЗ</t>
  </si>
  <si>
    <t>Південний РЦЗ</t>
  </si>
  <si>
    <t>Правобережний РЦЗ</t>
  </si>
  <si>
    <t>Шевченківський РЦЗ</t>
  </si>
  <si>
    <t>Бердянський МЦЗ</t>
  </si>
  <si>
    <t>Мелітопольський МЦЗ</t>
  </si>
  <si>
    <t>Бердянський РЦЗ</t>
  </si>
  <si>
    <t>Веселівський РЦЗ</t>
  </si>
  <si>
    <t>Гуляйпільський РЦЗ</t>
  </si>
  <si>
    <t>Запорізький РЦЗ</t>
  </si>
  <si>
    <t>Куйбишевський РЦЗ</t>
  </si>
  <si>
    <t>Мелітопольський РЦЗ</t>
  </si>
  <si>
    <t>Новомиколаївський РЦЗ</t>
  </si>
  <si>
    <t>Приазовський РЦЗ</t>
  </si>
  <si>
    <t>Приморський РЦЗ</t>
  </si>
  <si>
    <t>Розівський РЦЗ</t>
  </si>
  <si>
    <t>Якимівський РЦЗ</t>
  </si>
  <si>
    <t>Мали статус безробітного, осіб</t>
  </si>
  <si>
    <t>Отримали роботу (у т.ч. до набуття статусу безробітного),  осіб</t>
  </si>
  <si>
    <t xml:space="preserve"> + (-)                            осіб</t>
  </si>
  <si>
    <t>з них працевлаштовано до набуття статусу,                                     осіб</t>
  </si>
  <si>
    <t>Працевлаштовано шляхом одноразової виплати допомоги по безробіттю, осіб</t>
  </si>
  <si>
    <t>Проходили професійне навчання безробітні, осіб</t>
  </si>
  <si>
    <t xml:space="preserve">  з них в ЦПТО,  осіб</t>
  </si>
  <si>
    <t>Всього отримали ваучер на навчання, осіб</t>
  </si>
  <si>
    <t>Брали участь у громадських та інших роботах тимчасового характеру,  осіб</t>
  </si>
  <si>
    <t xml:space="preserve"> + (-)                       осіб</t>
  </si>
  <si>
    <t>Отримували допомогу по безробіттю,                                                            осіб</t>
  </si>
  <si>
    <t>Кількість роботодавців, які надали інформацію          про вакансії, одиниць</t>
  </si>
  <si>
    <t>Кількість вакансій по формі 3-ПН, одиниць</t>
  </si>
  <si>
    <t>Інформація про вакансії, отримані з інших джерел, одиниць</t>
  </si>
  <si>
    <t xml:space="preserve">Діяльність Запорізької обласної служби зайнятості </t>
  </si>
  <si>
    <t>К-Дніпровська філія</t>
  </si>
  <si>
    <t>Токмацька філія</t>
  </si>
  <si>
    <t>Пологівська філія</t>
  </si>
  <si>
    <t>у 12,6 р.</t>
  </si>
  <si>
    <t>Працевлаштовано до набуття статусу  безробітного, осіб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</si>
  <si>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</si>
  <si>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</si>
  <si>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>з них, особи</t>
  </si>
  <si>
    <t>Економічна активність населення
у середньому за 2016 - 2017 рр.
по Запорізькій області</t>
  </si>
  <si>
    <t>за 2016 -2017 рр.</t>
  </si>
  <si>
    <t>Василівська філія</t>
  </si>
  <si>
    <t>Вільнянська філія</t>
  </si>
  <si>
    <t>Чернігівська філія</t>
  </si>
  <si>
    <t>січень-травень
2017 р.</t>
  </si>
  <si>
    <t>січень-травень
2018 р.</t>
  </si>
  <si>
    <t>Інформація щодо запланованого масового вивільнення працівників  
по Запорізькій області  за січень-травень 2017-2018 рр.</t>
  </si>
  <si>
    <t>Інформація щодо запланованого масового вивільнення працівників                                                                                             по Запорізькій області за січень-травень 2017-2018 рр.</t>
  </si>
  <si>
    <t>за січень-травень 2017-2018 рр.</t>
  </si>
  <si>
    <t>Енергодарська філія</t>
  </si>
  <si>
    <t>Михайлівська філія</t>
  </si>
  <si>
    <t>Оріхівська філія</t>
  </si>
  <si>
    <t xml:space="preserve"> у січні-травні 2017 - 2018 рр.</t>
  </si>
  <si>
    <t xml:space="preserve"> + 9,2 в.п.</t>
  </si>
  <si>
    <t>Середній розмір допомоги по безробіттю,                                      у травні, грн.</t>
  </si>
  <si>
    <t xml:space="preserve">  + 437 грн.</t>
  </si>
  <si>
    <t>Станом на 1 червня</t>
  </si>
  <si>
    <t xml:space="preserve"> + 699 грн.</t>
  </si>
  <si>
    <t xml:space="preserve"> - 5 осіб</t>
  </si>
  <si>
    <t>Середній розмір допомоги по безробіттю у травні, грн.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</si>
</sst>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;[Red]#,##0"/>
    <numFmt numFmtId="183" formatCode="_-* ###,0&quot;.&quot;00_р_._-;\-* ###,0&quot;.&quot;00_р_._-;_-* &quot;-&quot;??_р_._-;_-@_-"/>
    <numFmt numFmtId="184" formatCode="_(* ###,0&quot;.&quot;00_);_(* \(###,0&quot;.&quot;00\);_(* &quot;-&quot;??_);_(@_)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sz val="14"/>
      <color indexed="9"/>
      <name val="Times New Roman"/>
      <family val="1"/>
    </font>
    <font>
      <sz val="14"/>
      <color indexed="9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 Cyr"/>
      <family val="0"/>
    </font>
    <font>
      <sz val="14"/>
      <color theme="1"/>
      <name val="Times New Roman Cyr"/>
      <family val="0"/>
    </font>
    <font>
      <sz val="14"/>
      <color theme="0"/>
      <name val="Times New Roman"/>
      <family val="1"/>
    </font>
    <font>
      <sz val="14"/>
      <color theme="0"/>
      <name val="Times New Roman Cyr"/>
      <family val="0"/>
    </font>
  </fonts>
  <fills count="8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/>
      <bottom style="double"/>
    </border>
    <border>
      <left style="double"/>
      <right/>
      <top style="double"/>
      <bottom style="hair"/>
    </border>
    <border>
      <left style="thin"/>
      <right style="double"/>
      <top style="double"/>
      <bottom style="hair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/>
      <top/>
      <bottom style="hair"/>
    </border>
    <border>
      <left style="thin"/>
      <right style="double"/>
      <top/>
      <bottom style="hair"/>
    </border>
    <border>
      <left style="double"/>
      <right/>
      <top style="hair"/>
      <bottom style="thin"/>
    </border>
    <border>
      <left style="thin"/>
      <right style="double"/>
      <top style="hair"/>
      <bottom style="thin"/>
    </border>
    <border>
      <left style="double"/>
      <right/>
      <top style="thin"/>
      <bottom style="hair"/>
    </border>
    <border>
      <left style="thin"/>
      <right style="double"/>
      <top style="thin"/>
      <bottom style="hair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3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0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75" fillId="42" borderId="0" applyNumberFormat="0" applyBorder="0" applyAlignment="0" applyProtection="0"/>
    <xf numFmtId="0" fontId="47" fillId="35" borderId="0" applyNumberFormat="0" applyBorder="0" applyAlignment="0" applyProtection="0"/>
    <xf numFmtId="0" fontId="75" fillId="43" borderId="0" applyNumberFormat="0" applyBorder="0" applyAlignment="0" applyProtection="0"/>
    <xf numFmtId="0" fontId="47" fillId="23" borderId="0" applyNumberFormat="0" applyBorder="0" applyAlignment="0" applyProtection="0"/>
    <xf numFmtId="0" fontId="75" fillId="44" borderId="0" applyNumberFormat="0" applyBorder="0" applyAlignment="0" applyProtection="0"/>
    <xf numFmtId="0" fontId="47" fillId="25" borderId="0" applyNumberFormat="0" applyBorder="0" applyAlignment="0" applyProtection="0"/>
    <xf numFmtId="0" fontId="75" fillId="45" borderId="0" applyNumberFormat="0" applyBorder="0" applyAlignment="0" applyProtection="0"/>
    <xf numFmtId="0" fontId="47" fillId="37" borderId="0" applyNumberFormat="0" applyBorder="0" applyAlignment="0" applyProtection="0"/>
    <xf numFmtId="0" fontId="75" fillId="46" borderId="0" applyNumberFormat="0" applyBorder="0" applyAlignment="0" applyProtection="0"/>
    <xf numFmtId="0" fontId="47" fillId="39" borderId="0" applyNumberFormat="0" applyBorder="0" applyAlignment="0" applyProtection="0"/>
    <xf numFmtId="0" fontId="75" fillId="47" borderId="0" applyNumberFormat="0" applyBorder="0" applyAlignment="0" applyProtection="0"/>
    <xf numFmtId="0" fontId="47" fillId="41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47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54" borderId="0" applyNumberFormat="0" applyBorder="0" applyAlignment="0" applyProtection="0"/>
    <xf numFmtId="0" fontId="47" fillId="55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0" fillId="56" borderId="1" applyNumberFormat="0" applyAlignment="0" applyProtection="0"/>
    <xf numFmtId="0" fontId="50" fillId="57" borderId="1" applyNumberFormat="0" applyAlignment="0" applyProtection="0"/>
    <xf numFmtId="0" fontId="52" fillId="58" borderId="2" applyNumberFormat="0" applyAlignment="0" applyProtection="0"/>
    <xf numFmtId="0" fontId="52" fillId="59" borderId="2" applyNumberFormat="0" applyAlignment="0" applyProtection="0"/>
    <xf numFmtId="0" fontId="55" fillId="0" borderId="0" applyNumberFormat="0" applyFill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48" fillId="12" borderId="1" applyNumberFormat="0" applyAlignment="0" applyProtection="0"/>
    <xf numFmtId="0" fontId="48" fillId="13" borderId="1" applyNumberFormat="0" applyAlignment="0" applyProtection="0"/>
    <xf numFmtId="0" fontId="56" fillId="0" borderId="6" applyNumberFormat="0" applyFill="0" applyAlignment="0" applyProtection="0"/>
    <xf numFmtId="0" fontId="53" fillId="60" borderId="0" applyNumberFormat="0" applyBorder="0" applyAlignment="0" applyProtection="0"/>
    <xf numFmtId="0" fontId="53" fillId="61" borderId="0" applyNumberFormat="0" applyBorder="0" applyAlignment="0" applyProtection="0"/>
    <xf numFmtId="0" fontId="1" fillId="62" borderId="7" applyNumberFormat="0" applyFont="0" applyAlignment="0" applyProtection="0"/>
    <xf numFmtId="0" fontId="1" fillId="62" borderId="7" applyNumberFormat="0" applyFont="0" applyAlignment="0" applyProtection="0"/>
    <xf numFmtId="0" fontId="1" fillId="62" borderId="7" applyNumberFormat="0" applyFont="0" applyAlignment="0" applyProtection="0"/>
    <xf numFmtId="0" fontId="1" fillId="63" borderId="7" applyNumberFormat="0" applyAlignment="0" applyProtection="0"/>
    <xf numFmtId="0" fontId="1" fillId="62" borderId="7" applyNumberFormat="0" applyFont="0" applyAlignment="0" applyProtection="0"/>
    <xf numFmtId="0" fontId="49" fillId="56" borderId="8" applyNumberFormat="0" applyAlignment="0" applyProtection="0"/>
    <xf numFmtId="0" fontId="49" fillId="57" borderId="8" applyNumberFormat="0" applyAlignment="0" applyProtection="0"/>
    <xf numFmtId="0" fontId="64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47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54" borderId="0" applyNumberFormat="0" applyBorder="0" applyAlignment="0" applyProtection="0"/>
    <xf numFmtId="0" fontId="47" fillId="55" borderId="0" applyNumberFormat="0" applyBorder="0" applyAlignment="0" applyProtection="0"/>
    <xf numFmtId="0" fontId="75" fillId="64" borderId="0" applyNumberFormat="0" applyBorder="0" applyAlignment="0" applyProtection="0"/>
    <xf numFmtId="0" fontId="47" fillId="49" borderId="0" applyNumberFormat="0" applyBorder="0" applyAlignment="0" applyProtection="0"/>
    <xf numFmtId="0" fontId="75" fillId="65" borderId="0" applyNumberFormat="0" applyBorder="0" applyAlignment="0" applyProtection="0"/>
    <xf numFmtId="0" fontId="47" fillId="51" borderId="0" applyNumberFormat="0" applyBorder="0" applyAlignment="0" applyProtection="0"/>
    <xf numFmtId="0" fontId="75" fillId="66" borderId="0" applyNumberFormat="0" applyBorder="0" applyAlignment="0" applyProtection="0"/>
    <xf numFmtId="0" fontId="47" fillId="53" borderId="0" applyNumberFormat="0" applyBorder="0" applyAlignment="0" applyProtection="0"/>
    <xf numFmtId="0" fontId="75" fillId="67" borderId="0" applyNumberFormat="0" applyBorder="0" applyAlignment="0" applyProtection="0"/>
    <xf numFmtId="0" fontId="47" fillId="37" borderId="0" applyNumberFormat="0" applyBorder="0" applyAlignment="0" applyProtection="0"/>
    <xf numFmtId="0" fontId="75" fillId="68" borderId="0" applyNumberFormat="0" applyBorder="0" applyAlignment="0" applyProtection="0"/>
    <xf numFmtId="0" fontId="47" fillId="39" borderId="0" applyNumberFormat="0" applyBorder="0" applyAlignment="0" applyProtection="0"/>
    <xf numFmtId="0" fontId="75" fillId="69" borderId="0" applyNumberFormat="0" applyBorder="0" applyAlignment="0" applyProtection="0"/>
    <xf numFmtId="0" fontId="47" fillId="55" borderId="0" applyNumberFormat="0" applyBorder="0" applyAlignment="0" applyProtection="0"/>
    <xf numFmtId="0" fontId="76" fillId="70" borderId="10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9" fontId="0" fillId="0" borderId="0" applyFont="0" applyFill="0" applyBorder="0" applyAlignment="0" applyProtection="0"/>
    <xf numFmtId="0" fontId="49" fillId="56" borderId="8" applyNumberFormat="0" applyAlignment="0" applyProtection="0"/>
    <xf numFmtId="0" fontId="49" fillId="57" borderId="8" applyNumberFormat="0" applyAlignment="0" applyProtection="0"/>
    <xf numFmtId="0" fontId="50" fillId="56" borderId="1" applyNumberFormat="0" applyAlignment="0" applyProtection="0"/>
    <xf numFmtId="0" fontId="50" fillId="5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71" borderId="0" applyNumberFormat="0" applyBorder="0" applyAlignment="0" applyProtection="0"/>
    <xf numFmtId="0" fontId="58" fillId="7" borderId="0" applyNumberFormat="0" applyBorder="0" applyAlignment="0" applyProtection="0"/>
    <xf numFmtId="0" fontId="78" fillId="0" borderId="11" applyNumberFormat="0" applyFill="0" applyAlignment="0" applyProtection="0"/>
    <xf numFmtId="0" fontId="79" fillId="0" borderId="12" applyNumberFormat="0" applyFill="0" applyAlignment="0" applyProtection="0"/>
    <xf numFmtId="0" fontId="80" fillId="0" borderId="13" applyNumberFormat="0" applyFill="0" applyAlignment="0" applyProtection="0"/>
    <xf numFmtId="0" fontId="80" fillId="0" borderId="0" applyNumberFormat="0" applyFill="0" applyBorder="0" applyAlignment="0" applyProtection="0"/>
    <xf numFmtId="0" fontId="18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81" fillId="0" borderId="14" applyNumberFormat="0" applyFill="0" applyAlignment="0" applyProtection="0"/>
    <xf numFmtId="0" fontId="51" fillId="0" borderId="9" applyNumberFormat="0" applyFill="0" applyAlignment="0" applyProtection="0"/>
    <xf numFmtId="0" fontId="82" fillId="72" borderId="15" applyNumberFormat="0" applyAlignment="0" applyProtection="0"/>
    <xf numFmtId="0" fontId="52" fillId="59" borderId="2" applyNumberFormat="0" applyAlignment="0" applyProtection="0"/>
    <xf numFmtId="0" fontId="52" fillId="59" borderId="2" applyNumberFormat="0" applyAlignment="0" applyProtection="0"/>
    <xf numFmtId="0" fontId="83" fillId="0" borderId="0" applyNumberFormat="0" applyFill="0" applyBorder="0" applyAlignment="0" applyProtection="0"/>
    <xf numFmtId="0" fontId="53" fillId="60" borderId="0" applyNumberFormat="0" applyBorder="0" applyAlignment="0" applyProtection="0"/>
    <xf numFmtId="0" fontId="53" fillId="61" borderId="0" applyNumberFormat="0" applyBorder="0" applyAlignment="0" applyProtection="0"/>
    <xf numFmtId="0" fontId="84" fillId="73" borderId="10" applyNumberFormat="0" applyAlignment="0" applyProtection="0"/>
    <xf numFmtId="0" fontId="50" fillId="57" borderId="1" applyNumberFormat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45" fillId="0" borderId="0">
      <alignment/>
      <protection/>
    </xf>
    <xf numFmtId="0" fontId="27" fillId="0" borderId="0">
      <alignment/>
      <protection/>
    </xf>
    <xf numFmtId="0" fontId="18" fillId="0" borderId="0">
      <alignment/>
      <protection/>
    </xf>
    <xf numFmtId="0" fontId="11" fillId="0" borderId="0">
      <alignment/>
      <protection/>
    </xf>
    <xf numFmtId="0" fontId="86" fillId="0" borderId="16" applyNumberFormat="0" applyFill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87" fillId="74" borderId="0" applyNumberFormat="0" applyBorder="0" applyAlignment="0" applyProtection="0"/>
    <xf numFmtId="0" fontId="54" fillId="5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62" borderId="7" applyNumberFormat="0" applyFont="0" applyAlignment="0" applyProtection="0"/>
    <xf numFmtId="0" fontId="1" fillId="62" borderId="7" applyNumberFormat="0" applyFont="0" applyAlignment="0" applyProtection="0"/>
    <xf numFmtId="0" fontId="1" fillId="63" borderId="7" applyNumberFormat="0" applyAlignment="0" applyProtection="0"/>
    <xf numFmtId="0" fontId="0" fillId="75" borderId="17" applyNumberFormat="0" applyFont="0" applyAlignment="0" applyProtection="0"/>
    <xf numFmtId="0" fontId="1" fillId="62" borderId="7" applyNumberFormat="0" applyFont="0" applyAlignment="0" applyProtection="0"/>
    <xf numFmtId="0" fontId="1" fillId="62" borderId="7" applyNumberFormat="0" applyFont="0" applyAlignment="0" applyProtection="0"/>
    <xf numFmtId="0" fontId="1" fillId="63" borderId="7" applyNumberFormat="0" applyAlignment="0" applyProtection="0"/>
    <xf numFmtId="0" fontId="88" fillId="73" borderId="18" applyNumberFormat="0" applyAlignment="0" applyProtection="0"/>
    <xf numFmtId="0" fontId="49" fillId="57" borderId="8" applyNumberFormat="0" applyAlignment="0" applyProtection="0"/>
    <xf numFmtId="0" fontId="89" fillId="76" borderId="0" applyNumberFormat="0" applyBorder="0" applyAlignment="0" applyProtection="0"/>
    <xf numFmtId="0" fontId="53" fillId="61" borderId="0" applyNumberFormat="0" applyBorder="0" applyAlignment="0" applyProtection="0"/>
    <xf numFmtId="0" fontId="45" fillId="0" borderId="0">
      <alignment/>
      <protection/>
    </xf>
    <xf numFmtId="0" fontId="18" fillId="0" borderId="0">
      <alignment/>
      <protection/>
    </xf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77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7" borderId="0" applyNumberFormat="0" applyBorder="0" applyAlignment="0" applyProtection="0"/>
  </cellStyleXfs>
  <cellXfs count="286">
    <xf numFmtId="0" fontId="0" fillId="0" borderId="0" xfId="0" applyFont="1" applyAlignment="1">
      <alignment/>
    </xf>
    <xf numFmtId="0" fontId="2" fillId="0" borderId="0" xfId="281">
      <alignment/>
      <protection/>
    </xf>
    <xf numFmtId="0" fontId="2" fillId="77" borderId="0" xfId="281" applyFill="1">
      <alignment/>
      <protection/>
    </xf>
    <xf numFmtId="0" fontId="8" fillId="0" borderId="0" xfId="281" applyFont="1" applyAlignment="1">
      <alignment vertical="center"/>
      <protection/>
    </xf>
    <xf numFmtId="0" fontId="2" fillId="0" borderId="0" xfId="281" applyFont="1" applyAlignment="1">
      <alignment horizontal="left" vertical="center"/>
      <protection/>
    </xf>
    <xf numFmtId="0" fontId="2" fillId="0" borderId="0" xfId="281" applyAlignment="1">
      <alignment horizontal="center" vertical="center"/>
      <protection/>
    </xf>
    <xf numFmtId="0" fontId="2" fillId="0" borderId="0" xfId="281" applyFill="1">
      <alignment/>
      <protection/>
    </xf>
    <xf numFmtId="3" fontId="2" fillId="0" borderId="0" xfId="281" applyNumberFormat="1">
      <alignment/>
      <protection/>
    </xf>
    <xf numFmtId="0" fontId="2" fillId="78" borderId="0" xfId="281" applyFill="1">
      <alignment/>
      <protection/>
    </xf>
    <xf numFmtId="0" fontId="9" fillId="0" borderId="0" xfId="281" applyFont="1">
      <alignment/>
      <protection/>
    </xf>
    <xf numFmtId="0" fontId="2" fillId="0" borderId="0" xfId="281" applyBorder="1">
      <alignment/>
      <protection/>
    </xf>
    <xf numFmtId="1" fontId="8" fillId="0" borderId="0" xfId="284" applyNumberFormat="1" applyFont="1" applyFill="1" applyProtection="1">
      <alignment/>
      <protection locked="0"/>
    </xf>
    <xf numFmtId="1" fontId="3" fillId="0" borderId="0" xfId="284" applyNumberFormat="1" applyFont="1" applyFill="1" applyAlignment="1" applyProtection="1">
      <alignment/>
      <protection locked="0"/>
    </xf>
    <xf numFmtId="1" fontId="12" fillId="0" borderId="0" xfId="284" applyNumberFormat="1" applyFont="1" applyFill="1" applyAlignment="1" applyProtection="1">
      <alignment horizontal="center"/>
      <protection locked="0"/>
    </xf>
    <xf numFmtId="1" fontId="2" fillId="0" borderId="0" xfId="284" applyNumberFormat="1" applyFont="1" applyFill="1" applyProtection="1">
      <alignment/>
      <protection locked="0"/>
    </xf>
    <xf numFmtId="1" fontId="2" fillId="0" borderId="0" xfId="284" applyNumberFormat="1" applyFont="1" applyFill="1" applyAlignment="1" applyProtection="1">
      <alignment/>
      <protection locked="0"/>
    </xf>
    <xf numFmtId="1" fontId="7" fillId="0" borderId="0" xfId="284" applyNumberFormat="1" applyFont="1" applyFill="1" applyAlignment="1" applyProtection="1">
      <alignment horizontal="right"/>
      <protection locked="0"/>
    </xf>
    <xf numFmtId="1" fontId="5" fillId="0" borderId="0" xfId="284" applyNumberFormat="1" applyFont="1" applyFill="1" applyProtection="1">
      <alignment/>
      <protection locked="0"/>
    </xf>
    <xf numFmtId="1" fontId="3" fillId="0" borderId="19" xfId="284" applyNumberFormat="1" applyFont="1" applyFill="1" applyBorder="1" applyAlignment="1" applyProtection="1">
      <alignment/>
      <protection locked="0"/>
    </xf>
    <xf numFmtId="1" fontId="12" fillId="0" borderId="0" xfId="284" applyNumberFormat="1" applyFont="1" applyFill="1" applyBorder="1" applyAlignment="1" applyProtection="1">
      <alignment horizontal="center"/>
      <protection locked="0"/>
    </xf>
    <xf numFmtId="1" fontId="2" fillId="0" borderId="0" xfId="284" applyNumberFormat="1" applyFont="1" applyFill="1" applyBorder="1" applyProtection="1">
      <alignment/>
      <protection locked="0"/>
    </xf>
    <xf numFmtId="1" fontId="16" fillId="0" borderId="20" xfId="284" applyNumberFormat="1" applyFont="1" applyFill="1" applyBorder="1" applyAlignment="1" applyProtection="1">
      <alignment horizontal="center" vertical="center" wrapText="1"/>
      <protection/>
    </xf>
    <xf numFmtId="1" fontId="15" fillId="0" borderId="20" xfId="284" applyNumberFormat="1" applyFont="1" applyFill="1" applyBorder="1" applyAlignment="1" applyProtection="1">
      <alignment horizontal="center" vertical="center" wrapText="1"/>
      <protection/>
    </xf>
    <xf numFmtId="1" fontId="16" fillId="0" borderId="0" xfId="284" applyNumberFormat="1" applyFont="1" applyFill="1" applyProtection="1">
      <alignment/>
      <protection locked="0"/>
    </xf>
    <xf numFmtId="1" fontId="2" fillId="0" borderId="20" xfId="284" applyNumberFormat="1" applyFont="1" applyFill="1" applyBorder="1" applyAlignment="1" applyProtection="1">
      <alignment horizontal="center"/>
      <protection/>
    </xf>
    <xf numFmtId="1" fontId="4" fillId="0" borderId="20" xfId="284" applyNumberFormat="1" applyFont="1" applyFill="1" applyBorder="1" applyAlignment="1" applyProtection="1">
      <alignment horizontal="center" vertical="center"/>
      <protection locked="0"/>
    </xf>
    <xf numFmtId="3" fontId="17" fillId="0" borderId="20" xfId="284" applyNumberFormat="1" applyFont="1" applyFill="1" applyBorder="1" applyAlignment="1" applyProtection="1">
      <alignment horizontal="center" vertical="center"/>
      <protection locked="0"/>
    </xf>
    <xf numFmtId="180" fontId="17" fillId="0" borderId="20" xfId="284" applyNumberFormat="1" applyFont="1" applyFill="1" applyBorder="1" applyAlignment="1" applyProtection="1">
      <alignment horizontal="center" vertical="center"/>
      <protection locked="0"/>
    </xf>
    <xf numFmtId="181" fontId="17" fillId="0" borderId="20" xfId="284" applyNumberFormat="1" applyFont="1" applyFill="1" applyBorder="1" applyAlignment="1" applyProtection="1">
      <alignment horizontal="center" vertical="center"/>
      <protection locked="0"/>
    </xf>
    <xf numFmtId="1" fontId="17" fillId="0" borderId="20" xfId="284" applyNumberFormat="1" applyFont="1" applyFill="1" applyBorder="1" applyAlignment="1" applyProtection="1">
      <alignment horizontal="center" vertical="center"/>
      <protection locked="0"/>
    </xf>
    <xf numFmtId="3" fontId="12" fillId="0" borderId="20" xfId="284" applyNumberFormat="1" applyFont="1" applyFill="1" applyBorder="1" applyAlignment="1" applyProtection="1">
      <alignment horizontal="center" vertical="center"/>
      <protection locked="0"/>
    </xf>
    <xf numFmtId="180" fontId="12" fillId="0" borderId="20" xfId="284" applyNumberFormat="1" applyFont="1" applyFill="1" applyBorder="1" applyAlignment="1" applyProtection="1">
      <alignment horizontal="center" vertical="center"/>
      <protection locked="0"/>
    </xf>
    <xf numFmtId="3" fontId="17" fillId="0" borderId="20" xfId="284" applyNumberFormat="1" applyFont="1" applyFill="1" applyBorder="1" applyAlignment="1" applyProtection="1">
      <alignment horizontal="center" vertical="center" wrapText="1"/>
      <protection locked="0"/>
    </xf>
    <xf numFmtId="181" fontId="17" fillId="0" borderId="20" xfId="284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284" applyNumberFormat="1" applyFont="1" applyFill="1" applyAlignment="1" applyProtection="1">
      <alignment vertical="center"/>
      <protection locked="0"/>
    </xf>
    <xf numFmtId="1" fontId="13" fillId="0" borderId="20" xfId="284" applyNumberFormat="1" applyFont="1" applyFill="1" applyBorder="1" applyProtection="1">
      <alignment/>
      <protection locked="0"/>
    </xf>
    <xf numFmtId="1" fontId="13" fillId="0" borderId="20" xfId="284" applyNumberFormat="1" applyFont="1" applyFill="1" applyBorder="1" applyAlignment="1" applyProtection="1">
      <alignment vertical="center"/>
      <protection locked="0"/>
    </xf>
    <xf numFmtId="1" fontId="2" fillId="0" borderId="0" xfId="284" applyNumberFormat="1" applyFont="1" applyFill="1" applyBorder="1" applyAlignment="1" applyProtection="1">
      <alignment vertical="center"/>
      <protection locked="0"/>
    </xf>
    <xf numFmtId="1" fontId="13" fillId="0" borderId="0" xfId="284" applyNumberFormat="1" applyFont="1" applyFill="1" applyBorder="1" applyAlignment="1" applyProtection="1">
      <alignment horizontal="center" vertical="center"/>
      <protection locked="0"/>
    </xf>
    <xf numFmtId="1" fontId="13" fillId="0" borderId="20" xfId="284" applyNumberFormat="1" applyFont="1" applyFill="1" applyBorder="1" applyAlignment="1" applyProtection="1">
      <alignment horizontal="left"/>
      <protection locked="0"/>
    </xf>
    <xf numFmtId="1" fontId="19" fillId="0" borderId="0" xfId="284" applyNumberFormat="1" applyFont="1" applyFill="1" applyBorder="1" applyProtection="1">
      <alignment/>
      <protection locked="0"/>
    </xf>
    <xf numFmtId="181" fontId="19" fillId="0" borderId="0" xfId="284" applyNumberFormat="1" applyFont="1" applyFill="1" applyBorder="1" applyProtection="1">
      <alignment/>
      <protection locked="0"/>
    </xf>
    <xf numFmtId="1" fontId="20" fillId="0" borderId="0" xfId="284" applyNumberFormat="1" applyFont="1" applyFill="1" applyBorder="1" applyProtection="1">
      <alignment/>
      <protection locked="0"/>
    </xf>
    <xf numFmtId="3" fontId="20" fillId="0" borderId="0" xfId="284" applyNumberFormat="1" applyFont="1" applyFill="1" applyBorder="1" applyProtection="1">
      <alignment/>
      <protection locked="0"/>
    </xf>
    <xf numFmtId="3" fontId="19" fillId="0" borderId="0" xfId="284" applyNumberFormat="1" applyFont="1" applyFill="1" applyBorder="1" applyProtection="1">
      <alignment/>
      <protection locked="0"/>
    </xf>
    <xf numFmtId="0" fontId="6" fillId="0" borderId="20" xfId="282" applyFont="1" applyFill="1" applyBorder="1" applyAlignment="1">
      <alignment horizontal="center" vertical="center"/>
      <protection/>
    </xf>
    <xf numFmtId="0" fontId="23" fillId="0" borderId="0" xfId="290" applyFont="1" applyFill="1">
      <alignment/>
      <protection/>
    </xf>
    <xf numFmtId="0" fontId="25" fillId="0" borderId="0" xfId="290" applyFont="1" applyFill="1" applyBorder="1" applyAlignment="1">
      <alignment horizontal="center"/>
      <protection/>
    </xf>
    <xf numFmtId="0" fontId="25" fillId="0" borderId="0" xfId="290" applyFont="1" applyFill="1">
      <alignment/>
      <protection/>
    </xf>
    <xf numFmtId="0" fontId="27" fillId="0" borderId="0" xfId="290" applyFont="1" applyFill="1" applyAlignment="1">
      <alignment vertical="center"/>
      <protection/>
    </xf>
    <xf numFmtId="1" fontId="28" fillId="0" borderId="0" xfId="290" applyNumberFormat="1" applyFont="1" applyFill="1">
      <alignment/>
      <protection/>
    </xf>
    <xf numFmtId="0" fontId="28" fillId="0" borderId="0" xfId="290" applyFont="1" applyFill="1">
      <alignment/>
      <protection/>
    </xf>
    <xf numFmtId="0" fontId="27" fillId="0" borderId="0" xfId="290" applyFont="1" applyFill="1" applyAlignment="1">
      <alignment vertical="center" wrapText="1"/>
      <protection/>
    </xf>
    <xf numFmtId="0" fontId="28" fillId="0" borderId="0" xfId="290" applyFont="1" applyFill="1" applyAlignment="1">
      <alignment vertical="center"/>
      <protection/>
    </xf>
    <xf numFmtId="0" fontId="28" fillId="0" borderId="0" xfId="290" applyFont="1" applyFill="1" applyAlignment="1">
      <alignment horizontal="center"/>
      <protection/>
    </xf>
    <xf numFmtId="0" fontId="28" fillId="0" borderId="0" xfId="290" applyFont="1" applyFill="1" applyAlignment="1">
      <alignment wrapText="1"/>
      <protection/>
    </xf>
    <xf numFmtId="3" fontId="26" fillId="0" borderId="20" xfId="290" applyNumberFormat="1" applyFont="1" applyFill="1" applyBorder="1" applyAlignment="1">
      <alignment horizontal="center" vertical="center"/>
      <protection/>
    </xf>
    <xf numFmtId="0" fontId="25" fillId="0" borderId="0" xfId="290" applyFont="1" applyFill="1" applyAlignment="1">
      <alignment vertical="center"/>
      <protection/>
    </xf>
    <xf numFmtId="3" fontId="32" fillId="0" borderId="0" xfId="290" applyNumberFormat="1" applyFont="1" applyFill="1" applyAlignment="1">
      <alignment horizontal="center" vertical="center"/>
      <protection/>
    </xf>
    <xf numFmtId="3" fontId="31" fillId="0" borderId="20" xfId="290" applyNumberFormat="1" applyFont="1" applyFill="1" applyBorder="1" applyAlignment="1">
      <alignment horizontal="center" vertical="center" wrapText="1"/>
      <protection/>
    </xf>
    <xf numFmtId="3" fontId="31" fillId="0" borderId="20" xfId="290" applyNumberFormat="1" applyFont="1" applyFill="1" applyBorder="1" applyAlignment="1">
      <alignment horizontal="center" vertical="center"/>
      <protection/>
    </xf>
    <xf numFmtId="3" fontId="28" fillId="0" borderId="0" xfId="290" applyNumberFormat="1" applyFont="1" applyFill="1">
      <alignment/>
      <protection/>
    </xf>
    <xf numFmtId="181" fontId="28" fillId="0" borderId="0" xfId="290" applyNumberFormat="1" applyFont="1" applyFill="1">
      <alignment/>
      <protection/>
    </xf>
    <xf numFmtId="0" fontId="6" fillId="0" borderId="20" xfId="282" applyFont="1" applyFill="1" applyBorder="1" applyAlignment="1">
      <alignment horizontal="center" vertical="center" wrapText="1"/>
      <protection/>
    </xf>
    <xf numFmtId="181" fontId="6" fillId="0" borderId="20" xfId="282" applyNumberFormat="1" applyFont="1" applyFill="1" applyBorder="1" applyAlignment="1">
      <alignment horizontal="center" vertical="center"/>
      <protection/>
    </xf>
    <xf numFmtId="180" fontId="6" fillId="0" borderId="20" xfId="282" applyNumberFormat="1" applyFont="1" applyFill="1" applyBorder="1" applyAlignment="1">
      <alignment horizontal="center" vertical="center"/>
      <protection/>
    </xf>
    <xf numFmtId="3" fontId="4" fillId="0" borderId="20" xfId="282" applyNumberFormat="1" applyFont="1" applyFill="1" applyBorder="1" applyAlignment="1">
      <alignment horizontal="center" vertical="center" wrapText="1"/>
      <protection/>
    </xf>
    <xf numFmtId="49" fontId="6" fillId="0" borderId="20" xfId="282" applyNumberFormat="1" applyFont="1" applyFill="1" applyBorder="1" applyAlignment="1">
      <alignment horizontal="center" vertical="center"/>
      <protection/>
    </xf>
    <xf numFmtId="1" fontId="4" fillId="0" borderId="20" xfId="282" applyNumberFormat="1" applyFont="1" applyFill="1" applyBorder="1" applyAlignment="1">
      <alignment horizontal="center" vertical="center" wrapText="1"/>
      <protection/>
    </xf>
    <xf numFmtId="181" fontId="6" fillId="0" borderId="21" xfId="282" applyNumberFormat="1" applyFont="1" applyFill="1" applyBorder="1" applyAlignment="1">
      <alignment horizontal="center" vertical="center"/>
      <protection/>
    </xf>
    <xf numFmtId="180" fontId="10" fillId="0" borderId="21" xfId="282" applyNumberFormat="1" applyFont="1" applyFill="1" applyBorder="1" applyAlignment="1">
      <alignment horizontal="center" vertical="center" wrapText="1"/>
      <protection/>
    </xf>
    <xf numFmtId="181" fontId="13" fillId="0" borderId="21" xfId="282" applyNumberFormat="1" applyFont="1" applyFill="1" applyBorder="1" applyAlignment="1">
      <alignment horizontal="center" vertical="center"/>
      <protection/>
    </xf>
    <xf numFmtId="181" fontId="6" fillId="0" borderId="22" xfId="282" applyNumberFormat="1" applyFont="1" applyFill="1" applyBorder="1" applyAlignment="1">
      <alignment horizontal="center" vertical="center"/>
      <protection/>
    </xf>
    <xf numFmtId="3" fontId="4" fillId="0" borderId="20" xfId="283" applyNumberFormat="1" applyFont="1" applyFill="1" applyBorder="1" applyAlignment="1">
      <alignment horizontal="center" vertical="center" wrapText="1"/>
      <protection/>
    </xf>
    <xf numFmtId="0" fontId="6" fillId="0" borderId="20" xfId="282" applyFont="1" applyFill="1" applyBorder="1" applyAlignment="1">
      <alignment horizontal="center" vertical="top" wrapText="1"/>
      <protection/>
    </xf>
    <xf numFmtId="0" fontId="4" fillId="0" borderId="20" xfId="282" applyFont="1" applyFill="1" applyBorder="1" applyAlignment="1">
      <alignment horizontal="left" vertical="center" wrapText="1"/>
      <protection/>
    </xf>
    <xf numFmtId="0" fontId="4" fillId="0" borderId="21" xfId="282" applyFont="1" applyFill="1" applyBorder="1" applyAlignment="1">
      <alignment horizontal="left" vertical="center" wrapText="1"/>
      <protection/>
    </xf>
    <xf numFmtId="0" fontId="10" fillId="0" borderId="20" xfId="282" applyFont="1" applyFill="1" applyBorder="1" applyAlignment="1">
      <alignment horizontal="left" vertical="center" wrapText="1"/>
      <protection/>
    </xf>
    <xf numFmtId="0" fontId="10" fillId="0" borderId="21" xfId="282" applyFont="1" applyFill="1" applyBorder="1" applyAlignment="1">
      <alignment horizontal="left" vertical="center" wrapText="1"/>
      <protection/>
    </xf>
    <xf numFmtId="0" fontId="92" fillId="0" borderId="20" xfId="265" applyFont="1" applyFill="1" applyBorder="1" applyAlignment="1">
      <alignment horizontal="left" vertical="center" wrapText="1"/>
      <protection/>
    </xf>
    <xf numFmtId="0" fontId="38" fillId="0" borderId="0" xfId="280" applyFont="1">
      <alignment/>
      <protection/>
    </xf>
    <xf numFmtId="0" fontId="39" fillId="0" borderId="0" xfId="288" applyFont="1" applyFill="1" applyBorder="1" applyAlignment="1">
      <alignment horizontal="left"/>
      <protection/>
    </xf>
    <xf numFmtId="0" fontId="28" fillId="0" borderId="0" xfId="280" applyFont="1">
      <alignment/>
      <protection/>
    </xf>
    <xf numFmtId="0" fontId="28" fillId="0" borderId="23" xfId="280" applyFont="1" applyBorder="1" applyAlignment="1">
      <alignment horizontal="center" vertical="center" wrapText="1"/>
      <protection/>
    </xf>
    <xf numFmtId="0" fontId="25" fillId="0" borderId="0" xfId="280" applyFont="1" applyBorder="1" applyAlignment="1">
      <alignment horizontal="left" vertical="top" wrapText="1"/>
      <protection/>
    </xf>
    <xf numFmtId="0" fontId="38" fillId="0" borderId="0" xfId="280" applyFont="1" applyFill="1">
      <alignment/>
      <protection/>
    </xf>
    <xf numFmtId="0" fontId="25" fillId="0" borderId="0" xfId="280" applyFont="1">
      <alignment/>
      <protection/>
    </xf>
    <xf numFmtId="0" fontId="25" fillId="0" borderId="0" xfId="280" applyFont="1" applyBorder="1">
      <alignment/>
      <protection/>
    </xf>
    <xf numFmtId="0" fontId="38" fillId="0" borderId="0" xfId="280" applyFont="1">
      <alignment/>
      <protection/>
    </xf>
    <xf numFmtId="0" fontId="38" fillId="0" borderId="0" xfId="280" applyFont="1" applyBorder="1">
      <alignment/>
      <protection/>
    </xf>
    <xf numFmtId="0" fontId="31" fillId="0" borderId="0" xfId="280" applyFont="1" applyFill="1" applyAlignment="1">
      <alignment/>
      <protection/>
    </xf>
    <xf numFmtId="0" fontId="28" fillId="0" borderId="0" xfId="280" applyFont="1" applyFill="1" applyAlignment="1">
      <alignment/>
      <protection/>
    </xf>
    <xf numFmtId="0" fontId="11" fillId="0" borderId="0" xfId="280" applyFill="1">
      <alignment/>
      <protection/>
    </xf>
    <xf numFmtId="0" fontId="28" fillId="0" borderId="0" xfId="280" applyFont="1" applyFill="1" applyAlignment="1">
      <alignment horizontal="center" vertical="center" wrapText="1"/>
      <protection/>
    </xf>
    <xf numFmtId="0" fontId="41" fillId="0" borderId="0" xfId="280" applyFont="1" applyFill="1" applyAlignment="1">
      <alignment horizontal="center" vertical="center" wrapText="1"/>
      <protection/>
    </xf>
    <xf numFmtId="0" fontId="27" fillId="0" borderId="20" xfId="280" applyFont="1" applyFill="1" applyBorder="1" applyAlignment="1">
      <alignment horizontal="center" vertical="center" wrapText="1"/>
      <protection/>
    </xf>
    <xf numFmtId="0" fontId="43" fillId="0" borderId="20" xfId="280" applyFont="1" applyFill="1" applyBorder="1" applyAlignment="1">
      <alignment horizontal="left" vertical="center" wrapText="1"/>
      <protection/>
    </xf>
    <xf numFmtId="180" fontId="43" fillId="0" borderId="20" xfId="280" applyNumberFormat="1" applyFont="1" applyFill="1" applyBorder="1" applyAlignment="1">
      <alignment horizontal="center" vertical="center" wrapText="1"/>
      <protection/>
    </xf>
    <xf numFmtId="180" fontId="43" fillId="0" borderId="20" xfId="279" applyNumberFormat="1" applyFont="1" applyFill="1" applyBorder="1" applyAlignment="1">
      <alignment horizontal="center" vertical="center" wrapText="1"/>
      <protection/>
    </xf>
    <xf numFmtId="181" fontId="43" fillId="0" borderId="20" xfId="280" applyNumberFormat="1" applyFont="1" applyFill="1" applyBorder="1" applyAlignment="1">
      <alignment horizontal="center" vertical="center"/>
      <protection/>
    </xf>
    <xf numFmtId="0" fontId="41" fillId="0" borderId="0" xfId="280" applyFont="1" applyFill="1" applyAlignment="1">
      <alignment vertical="center"/>
      <protection/>
    </xf>
    <xf numFmtId="0" fontId="38" fillId="0" borderId="20" xfId="280" applyFont="1" applyFill="1" applyBorder="1" applyAlignment="1">
      <alignment horizontal="left" wrapText="1"/>
      <protection/>
    </xf>
    <xf numFmtId="181" fontId="14" fillId="0" borderId="20" xfId="280" applyNumberFormat="1" applyFont="1" applyFill="1" applyBorder="1" applyAlignment="1">
      <alignment horizontal="center" wrapText="1"/>
      <protection/>
    </xf>
    <xf numFmtId="180" fontId="38" fillId="0" borderId="20" xfId="280" applyNumberFormat="1" applyFont="1" applyFill="1" applyBorder="1" applyAlignment="1">
      <alignment horizontal="center"/>
      <protection/>
    </xf>
    <xf numFmtId="0" fontId="14" fillId="0" borderId="0" xfId="280" applyFont="1" applyFill="1" applyAlignment="1">
      <alignment vertical="center" wrapText="1"/>
      <protection/>
    </xf>
    <xf numFmtId="0" fontId="28" fillId="0" borderId="0" xfId="280" applyFont="1" applyFill="1" applyAlignment="1">
      <alignment horizontal="center"/>
      <protection/>
    </xf>
    <xf numFmtId="0" fontId="13" fillId="0" borderId="0" xfId="280" applyFont="1" applyFill="1" applyAlignment="1">
      <alignment horizontal="left" vertical="center" wrapText="1"/>
      <protection/>
    </xf>
    <xf numFmtId="49" fontId="23" fillId="0" borderId="20" xfId="280" applyNumberFormat="1" applyFont="1" applyFill="1" applyBorder="1" applyAlignment="1">
      <alignment horizontal="center" vertical="center" wrapText="1"/>
      <protection/>
    </xf>
    <xf numFmtId="180" fontId="27" fillId="0" borderId="24" xfId="280" applyNumberFormat="1" applyFont="1" applyFill="1" applyBorder="1" applyAlignment="1">
      <alignment horizontal="center" vertical="center"/>
      <protection/>
    </xf>
    <xf numFmtId="180" fontId="27" fillId="0" borderId="25" xfId="280" applyNumberFormat="1" applyFont="1" applyBorder="1" applyAlignment="1">
      <alignment horizontal="center" vertical="center"/>
      <protection/>
    </xf>
    <xf numFmtId="180" fontId="33" fillId="0" borderId="26" xfId="280" applyNumberFormat="1" applyFont="1" applyFill="1" applyBorder="1" applyAlignment="1">
      <alignment horizontal="center" vertical="center"/>
      <protection/>
    </xf>
    <xf numFmtId="180" fontId="33" fillId="0" borderId="27" xfId="280" applyNumberFormat="1" applyFont="1" applyBorder="1" applyAlignment="1">
      <alignment horizontal="center" vertical="center"/>
      <protection/>
    </xf>
    <xf numFmtId="180" fontId="27" fillId="0" borderId="28" xfId="280" applyNumberFormat="1" applyFont="1" applyFill="1" applyBorder="1" applyAlignment="1">
      <alignment horizontal="center" vertical="center"/>
      <protection/>
    </xf>
    <xf numFmtId="180" fontId="27" fillId="0" borderId="29" xfId="280" applyNumberFormat="1" applyFont="1" applyFill="1" applyBorder="1" applyAlignment="1">
      <alignment horizontal="center" vertical="center"/>
      <protection/>
    </xf>
    <xf numFmtId="180" fontId="33" fillId="0" borderId="30" xfId="280" applyNumberFormat="1" applyFont="1" applyFill="1" applyBorder="1" applyAlignment="1">
      <alignment horizontal="center" vertical="center"/>
      <protection/>
    </xf>
    <xf numFmtId="180" fontId="33" fillId="0" borderId="31" xfId="280" applyNumberFormat="1" applyFont="1" applyFill="1" applyBorder="1" applyAlignment="1">
      <alignment horizontal="center" vertical="center"/>
      <protection/>
    </xf>
    <xf numFmtId="180" fontId="27" fillId="0" borderId="32" xfId="280" applyNumberFormat="1" applyFont="1" applyFill="1" applyBorder="1" applyAlignment="1">
      <alignment horizontal="center" vertical="center"/>
      <protection/>
    </xf>
    <xf numFmtId="180" fontId="27" fillId="0" borderId="33" xfId="280" applyNumberFormat="1" applyFont="1" applyFill="1" applyBorder="1" applyAlignment="1">
      <alignment horizontal="center" vertical="center"/>
      <protection/>
    </xf>
    <xf numFmtId="180" fontId="33" fillId="0" borderId="27" xfId="280" applyNumberFormat="1" applyFont="1" applyFill="1" applyBorder="1" applyAlignment="1">
      <alignment horizontal="center" vertical="center"/>
      <protection/>
    </xf>
    <xf numFmtId="0" fontId="5" fillId="79" borderId="25" xfId="280" applyFont="1" applyFill="1" applyBorder="1" applyAlignment="1">
      <alignment horizontal="left" vertical="center" wrapText="1"/>
      <protection/>
    </xf>
    <xf numFmtId="0" fontId="44" fillId="0" borderId="27" xfId="280" applyFont="1" applyBorder="1" applyAlignment="1">
      <alignment horizontal="left" vertical="center" wrapText="1"/>
      <protection/>
    </xf>
    <xf numFmtId="0" fontId="5" fillId="0" borderId="29" xfId="280" applyFont="1" applyFill="1" applyBorder="1" applyAlignment="1">
      <alignment horizontal="left" vertical="center" wrapText="1"/>
      <protection/>
    </xf>
    <xf numFmtId="0" fontId="44" fillId="0" borderId="31" xfId="280" applyFont="1" applyFill="1" applyBorder="1" applyAlignment="1">
      <alignment horizontal="left" vertical="center" wrapText="1"/>
      <protection/>
    </xf>
    <xf numFmtId="0" fontId="5" fillId="0" borderId="33" xfId="280" applyFont="1" applyFill="1" applyBorder="1" applyAlignment="1">
      <alignment horizontal="left" vertical="center" wrapText="1"/>
      <protection/>
    </xf>
    <xf numFmtId="0" fontId="44" fillId="0" borderId="27" xfId="280" applyFont="1" applyFill="1" applyBorder="1" applyAlignment="1">
      <alignment horizontal="left" vertical="center" wrapText="1"/>
      <protection/>
    </xf>
    <xf numFmtId="49" fontId="43" fillId="0" borderId="34" xfId="280" applyNumberFormat="1" applyFont="1" applyFill="1" applyBorder="1" applyAlignment="1">
      <alignment horizontal="center" vertical="center" wrapText="1"/>
      <protection/>
    </xf>
    <xf numFmtId="49" fontId="43" fillId="0" borderId="35" xfId="280" applyNumberFormat="1" applyFont="1" applyFill="1" applyBorder="1" applyAlignment="1">
      <alignment horizontal="center" vertical="center" wrapText="1"/>
      <protection/>
    </xf>
    <xf numFmtId="0" fontId="2" fillId="0" borderId="0" xfId="287" applyFont="1" applyAlignment="1">
      <alignment vertical="top"/>
      <protection/>
    </xf>
    <xf numFmtId="0" fontId="44" fillId="0" borderId="0" xfId="280" applyFont="1" applyAlignment="1">
      <alignment vertical="top"/>
      <protection/>
    </xf>
    <xf numFmtId="0" fontId="2" fillId="0" borderId="0" xfId="287" applyFont="1" applyFill="1" applyAlignment="1">
      <alignment vertical="top"/>
      <protection/>
    </xf>
    <xf numFmtId="0" fontId="35" fillId="0" borderId="0" xfId="287" applyFont="1" applyFill="1" applyAlignment="1">
      <alignment horizontal="center" vertical="top" wrapText="1"/>
      <protection/>
    </xf>
    <xf numFmtId="0" fontId="44" fillId="0" borderId="0" xfId="287" applyFont="1" applyFill="1" applyAlignment="1">
      <alignment horizontal="right" vertical="center"/>
      <protection/>
    </xf>
    <xf numFmtId="0" fontId="36" fillId="0" borderId="0" xfId="287" applyFont="1" applyFill="1" applyAlignment="1">
      <alignment horizontal="center" vertical="top" wrapText="1"/>
      <protection/>
    </xf>
    <xf numFmtId="0" fontId="36" fillId="0" borderId="20" xfId="287" applyFont="1" applyBorder="1" applyAlignment="1">
      <alignment horizontal="center" vertical="center" wrapText="1"/>
      <protection/>
    </xf>
    <xf numFmtId="0" fontId="5" fillId="0" borderId="20" xfId="287" applyFont="1" applyFill="1" applyBorder="1" applyAlignment="1">
      <alignment horizontal="center" vertical="center" wrapText="1"/>
      <protection/>
    </xf>
    <xf numFmtId="0" fontId="13" fillId="0" borderId="0" xfId="287" applyFont="1" applyAlignment="1">
      <alignment horizontal="center" vertical="center"/>
      <protection/>
    </xf>
    <xf numFmtId="0" fontId="13" fillId="0" borderId="20" xfId="287" applyFont="1" applyFill="1" applyBorder="1" applyAlignment="1">
      <alignment horizontal="center" vertical="center" wrapText="1"/>
      <protection/>
    </xf>
    <xf numFmtId="0" fontId="13" fillId="0" borderId="20" xfId="287" applyFont="1" applyBorder="1" applyAlignment="1">
      <alignment horizontal="center" vertical="center" wrapText="1"/>
      <protection/>
    </xf>
    <xf numFmtId="0" fontId="13" fillId="0" borderId="20" xfId="287" applyNumberFormat="1" applyFont="1" applyBorder="1" applyAlignment="1">
      <alignment horizontal="center" vertical="center" wrapText="1"/>
      <protection/>
    </xf>
    <xf numFmtId="0" fontId="2" fillId="0" borderId="0" xfId="287" applyFont="1" applyAlignment="1">
      <alignment vertical="center"/>
      <protection/>
    </xf>
    <xf numFmtId="3" fontId="5" fillId="0" borderId="20" xfId="280" applyNumberFormat="1" applyFont="1" applyBorder="1" applyAlignment="1">
      <alignment horizontal="center" vertical="center"/>
      <protection/>
    </xf>
    <xf numFmtId="180" fontId="5" fillId="0" borderId="20" xfId="280" applyNumberFormat="1" applyFont="1" applyBorder="1" applyAlignment="1">
      <alignment horizontal="center" vertical="center"/>
      <protection/>
    </xf>
    <xf numFmtId="3" fontId="2" fillId="0" borderId="0" xfId="287" applyNumberFormat="1" applyFont="1" applyAlignment="1">
      <alignment vertical="center"/>
      <protection/>
    </xf>
    <xf numFmtId="0" fontId="21" fillId="0" borderId="0" xfId="287" applyFont="1" applyAlignment="1">
      <alignment horizontal="center" vertical="center"/>
      <protection/>
    </xf>
    <xf numFmtId="3" fontId="21" fillId="0" borderId="20" xfId="280" applyNumberFormat="1" applyFont="1" applyBorder="1" applyAlignment="1">
      <alignment horizontal="center" vertical="center"/>
      <protection/>
    </xf>
    <xf numFmtId="180" fontId="21" fillId="0" borderId="20" xfId="280" applyNumberFormat="1" applyFont="1" applyBorder="1" applyAlignment="1">
      <alignment horizontal="center" vertical="center"/>
      <protection/>
    </xf>
    <xf numFmtId="181" fontId="21" fillId="0" borderId="0" xfId="287" applyNumberFormat="1" applyFont="1" applyAlignment="1">
      <alignment horizontal="center" vertical="center"/>
      <protection/>
    </xf>
    <xf numFmtId="180" fontId="2" fillId="0" borderId="0" xfId="287" applyNumberFormat="1" applyFont="1" applyAlignment="1">
      <alignment vertical="center"/>
      <protection/>
    </xf>
    <xf numFmtId="181" fontId="21" fillId="80" borderId="0" xfId="287" applyNumberFormat="1" applyFont="1" applyFill="1" applyAlignment="1">
      <alignment horizontal="center" vertical="center"/>
      <protection/>
    </xf>
    <xf numFmtId="3" fontId="21" fillId="0" borderId="20" xfId="280" applyNumberFormat="1" applyFont="1" applyFill="1" applyBorder="1" applyAlignment="1">
      <alignment horizontal="center" vertical="center"/>
      <protection/>
    </xf>
    <xf numFmtId="0" fontId="2" fillId="0" borderId="0" xfId="287" applyFont="1">
      <alignment/>
      <protection/>
    </xf>
    <xf numFmtId="0" fontId="30" fillId="0" borderId="0" xfId="290" applyFont="1" applyFill="1" applyAlignment="1">
      <alignment horizontal="center"/>
      <protection/>
    </xf>
    <xf numFmtId="0" fontId="26" fillId="0" borderId="20" xfId="290" applyFont="1" applyFill="1" applyBorder="1" applyAlignment="1">
      <alignment horizontal="center" vertical="center" wrapText="1"/>
      <protection/>
    </xf>
    <xf numFmtId="0" fontId="23" fillId="0" borderId="0" xfId="290" applyFont="1" applyFill="1" applyAlignment="1">
      <alignment vertical="center" wrapText="1"/>
      <protection/>
    </xf>
    <xf numFmtId="0" fontId="27" fillId="0" borderId="0" xfId="290" applyFont="1" applyFill="1" applyAlignment="1">
      <alignment horizontal="center" vertical="top" wrapText="1"/>
      <protection/>
    </xf>
    <xf numFmtId="0" fontId="22" fillId="0" borderId="20" xfId="290" applyFont="1" applyFill="1" applyBorder="1" applyAlignment="1">
      <alignment horizontal="center" vertical="center" wrapText="1"/>
      <protection/>
    </xf>
    <xf numFmtId="0" fontId="22" fillId="0" borderId="36" xfId="290" applyFont="1" applyFill="1" applyBorder="1" applyAlignment="1">
      <alignment horizontal="center" vertical="center" wrapText="1"/>
      <protection/>
    </xf>
    <xf numFmtId="0" fontId="26" fillId="0" borderId="37" xfId="290" applyFont="1" applyFill="1" applyBorder="1" applyAlignment="1">
      <alignment horizontal="center" vertical="center" wrapText="1"/>
      <protection/>
    </xf>
    <xf numFmtId="180" fontId="26" fillId="0" borderId="36" xfId="290" applyNumberFormat="1" applyFont="1" applyFill="1" applyBorder="1" applyAlignment="1">
      <alignment horizontal="center" vertical="center"/>
      <protection/>
    </xf>
    <xf numFmtId="0" fontId="21" fillId="0" borderId="37" xfId="285" applyFont="1" applyBorder="1" applyAlignment="1">
      <alignment vertical="center" wrapText="1"/>
      <protection/>
    </xf>
    <xf numFmtId="180" fontId="31" fillId="0" borderId="36" xfId="290" applyNumberFormat="1" applyFont="1" applyFill="1" applyBorder="1" applyAlignment="1">
      <alignment horizontal="center" vertical="center"/>
      <protection/>
    </xf>
    <xf numFmtId="0" fontId="21" fillId="0" borderId="38" xfId="285" applyFont="1" applyBorder="1" applyAlignment="1">
      <alignment vertical="center" wrapText="1"/>
      <protection/>
    </xf>
    <xf numFmtId="3" fontId="31" fillId="0" borderId="39" xfId="290" applyNumberFormat="1" applyFont="1" applyFill="1" applyBorder="1" applyAlignment="1">
      <alignment horizontal="center" vertical="center" wrapText="1"/>
      <protection/>
    </xf>
    <xf numFmtId="3" fontId="31" fillId="0" borderId="39" xfId="290" applyNumberFormat="1" applyFont="1" applyFill="1" applyBorder="1" applyAlignment="1">
      <alignment horizontal="center" vertical="center"/>
      <protection/>
    </xf>
    <xf numFmtId="180" fontId="31" fillId="0" borderId="40" xfId="290" applyNumberFormat="1" applyFont="1" applyFill="1" applyBorder="1" applyAlignment="1">
      <alignment horizontal="center" vertical="center"/>
      <protection/>
    </xf>
    <xf numFmtId="14" fontId="26" fillId="0" borderId="36" xfId="264" applyNumberFormat="1" applyFont="1" applyBorder="1" applyAlignment="1">
      <alignment horizontal="center" vertical="center" wrapText="1"/>
      <protection/>
    </xf>
    <xf numFmtId="0" fontId="26" fillId="0" borderId="37" xfId="290" applyFont="1" applyFill="1" applyBorder="1" applyAlignment="1">
      <alignment horizontal="center" vertical="center" wrapText="1"/>
      <protection/>
    </xf>
    <xf numFmtId="3" fontId="26" fillId="77" borderId="20" xfId="290" applyNumberFormat="1" applyFont="1" applyFill="1" applyBorder="1" applyAlignment="1">
      <alignment horizontal="center" vertical="center"/>
      <protection/>
    </xf>
    <xf numFmtId="3" fontId="93" fillId="77" borderId="20" xfId="290" applyNumberFormat="1" applyFont="1" applyFill="1" applyBorder="1" applyAlignment="1">
      <alignment horizontal="center" vertical="center"/>
      <protection/>
    </xf>
    <xf numFmtId="3" fontId="93" fillId="77" borderId="41" xfId="290" applyNumberFormat="1" applyFont="1" applyFill="1" applyBorder="1" applyAlignment="1">
      <alignment horizontal="center" vertical="center"/>
      <protection/>
    </xf>
    <xf numFmtId="180" fontId="26" fillId="0" borderId="36" xfId="290" applyNumberFormat="1" applyFont="1" applyFill="1" applyBorder="1" applyAlignment="1">
      <alignment horizontal="center" vertical="center" wrapText="1"/>
      <protection/>
    </xf>
    <xf numFmtId="0" fontId="31" fillId="0" borderId="37" xfId="290" applyFont="1" applyFill="1" applyBorder="1" applyAlignment="1">
      <alignment horizontal="left" vertical="center" wrapText="1"/>
      <protection/>
    </xf>
    <xf numFmtId="3" fontId="46" fillId="0" borderId="20" xfId="264" applyNumberFormat="1" applyFont="1" applyBorder="1" applyAlignment="1">
      <alignment horizontal="center" vertical="center" wrapText="1"/>
      <protection/>
    </xf>
    <xf numFmtId="3" fontId="94" fillId="77" borderId="41" xfId="290" applyNumberFormat="1" applyFont="1" applyFill="1" applyBorder="1" applyAlignment="1">
      <alignment horizontal="center" vertical="center"/>
      <protection/>
    </xf>
    <xf numFmtId="180" fontId="31" fillId="0" borderId="36" xfId="290" applyNumberFormat="1" applyFont="1" applyFill="1" applyBorder="1" applyAlignment="1">
      <alignment horizontal="center" vertical="center" wrapText="1"/>
      <protection/>
    </xf>
    <xf numFmtId="0" fontId="31" fillId="0" borderId="38" xfId="290" applyFont="1" applyFill="1" applyBorder="1" applyAlignment="1">
      <alignment horizontal="left" vertical="center" wrapText="1"/>
      <protection/>
    </xf>
    <xf numFmtId="3" fontId="46" fillId="0" borderId="39" xfId="264" applyNumberFormat="1" applyFont="1" applyBorder="1" applyAlignment="1">
      <alignment horizontal="center" vertical="center" wrapText="1"/>
      <protection/>
    </xf>
    <xf numFmtId="3" fontId="94" fillId="77" borderId="42" xfId="290" applyNumberFormat="1" applyFont="1" applyFill="1" applyBorder="1" applyAlignment="1">
      <alignment horizontal="center" vertical="center"/>
      <protection/>
    </xf>
    <xf numFmtId="181" fontId="12" fillId="0" borderId="20" xfId="284" applyNumberFormat="1" applyFont="1" applyFill="1" applyBorder="1" applyAlignment="1" applyProtection="1">
      <alignment horizontal="center" vertical="center"/>
      <protection locked="0"/>
    </xf>
    <xf numFmtId="0" fontId="38" fillId="80" borderId="20" xfId="280" applyFont="1" applyFill="1" applyBorder="1" applyAlignment="1">
      <alignment horizontal="left" wrapText="1"/>
      <protection/>
    </xf>
    <xf numFmtId="181" fontId="14" fillId="80" borderId="20" xfId="280" applyNumberFormat="1" applyFont="1" applyFill="1" applyBorder="1" applyAlignment="1">
      <alignment horizontal="center" wrapText="1"/>
      <protection/>
    </xf>
    <xf numFmtId="180" fontId="38" fillId="80" borderId="20" xfId="280" applyNumberFormat="1" applyFont="1" applyFill="1" applyBorder="1" applyAlignment="1">
      <alignment horizontal="center"/>
      <protection/>
    </xf>
    <xf numFmtId="1" fontId="59" fillId="0" borderId="0" xfId="284" applyNumberFormat="1" applyFont="1" applyFill="1" applyAlignment="1" applyProtection="1">
      <alignment/>
      <protection locked="0"/>
    </xf>
    <xf numFmtId="1" fontId="36" fillId="0" borderId="0" xfId="284" applyNumberFormat="1" applyFont="1" applyFill="1" applyAlignment="1" applyProtection="1">
      <alignment/>
      <protection locked="0"/>
    </xf>
    <xf numFmtId="1" fontId="60" fillId="0" borderId="0" xfId="284" applyNumberFormat="1" applyFont="1" applyFill="1" applyAlignment="1" applyProtection="1">
      <alignment/>
      <protection locked="0"/>
    </xf>
    <xf numFmtId="1" fontId="36" fillId="0" borderId="19" xfId="284" applyNumberFormat="1" applyFont="1" applyFill="1" applyBorder="1" applyAlignment="1" applyProtection="1">
      <alignment/>
      <protection locked="0"/>
    </xf>
    <xf numFmtId="181" fontId="12" fillId="0" borderId="0" xfId="284" applyNumberFormat="1" applyFont="1" applyFill="1" applyBorder="1" applyAlignment="1" applyProtection="1">
      <alignment horizontal="center"/>
      <protection locked="0"/>
    </xf>
    <xf numFmtId="3" fontId="15" fillId="0" borderId="20" xfId="284" applyNumberFormat="1" applyFont="1" applyFill="1" applyBorder="1" applyAlignment="1" applyProtection="1">
      <alignment horizontal="center" vertical="center"/>
      <protection locked="0"/>
    </xf>
    <xf numFmtId="180" fontId="15" fillId="0" borderId="20" xfId="284" applyNumberFormat="1" applyFont="1" applyFill="1" applyBorder="1" applyAlignment="1" applyProtection="1">
      <alignment horizontal="center" vertical="center"/>
      <protection locked="0"/>
    </xf>
    <xf numFmtId="181" fontId="15" fillId="0" borderId="20" xfId="284" applyNumberFormat="1" applyFont="1" applyFill="1" applyBorder="1" applyAlignment="1" applyProtection="1">
      <alignment horizontal="center" vertical="center"/>
      <protection locked="0"/>
    </xf>
    <xf numFmtId="1" fontId="12" fillId="0" borderId="20" xfId="284" applyNumberFormat="1" applyFont="1" applyFill="1" applyBorder="1" applyAlignment="1" applyProtection="1">
      <alignment horizontal="center" vertical="center"/>
      <protection locked="0"/>
    </xf>
    <xf numFmtId="3" fontId="2" fillId="0" borderId="20" xfId="284" applyNumberFormat="1" applyFont="1" applyFill="1" applyBorder="1" applyAlignment="1" applyProtection="1">
      <alignment horizontal="center" vertical="center"/>
      <protection locked="0"/>
    </xf>
    <xf numFmtId="1" fontId="2" fillId="0" borderId="20" xfId="284" applyNumberFormat="1" applyFont="1" applyFill="1" applyBorder="1" applyAlignment="1" applyProtection="1">
      <alignment horizontal="center" vertical="center"/>
      <protection locked="0"/>
    </xf>
    <xf numFmtId="3" fontId="2" fillId="0" borderId="20" xfId="286" applyNumberFormat="1" applyFont="1" applyFill="1" applyBorder="1" applyAlignment="1">
      <alignment horizontal="center" vertical="center" wrapText="1"/>
      <protection/>
    </xf>
    <xf numFmtId="3" fontId="2" fillId="79" borderId="20" xfId="289" applyNumberFormat="1" applyFont="1" applyFill="1" applyBorder="1" applyAlignment="1">
      <alignment horizontal="center" vertical="center"/>
      <protection/>
    </xf>
    <xf numFmtId="3" fontId="2" fillId="0" borderId="20" xfId="278" applyNumberFormat="1" applyFont="1" applyFill="1" applyBorder="1" applyAlignment="1">
      <alignment horizontal="center" vertical="center"/>
      <protection/>
    </xf>
    <xf numFmtId="0" fontId="2" fillId="0" borderId="20" xfId="264" applyFont="1" applyFill="1" applyBorder="1" applyAlignment="1">
      <alignment horizontal="center" vertical="center" wrapText="1"/>
      <protection/>
    </xf>
    <xf numFmtId="3" fontId="2" fillId="0" borderId="20" xfId="289" applyNumberFormat="1" applyFont="1" applyFill="1" applyBorder="1" applyAlignment="1">
      <alignment horizontal="center" vertical="center"/>
      <protection/>
    </xf>
    <xf numFmtId="3" fontId="2" fillId="79" borderId="20" xfId="286" applyNumberFormat="1" applyFont="1" applyFill="1" applyBorder="1" applyAlignment="1">
      <alignment horizontal="center" vertical="center" wrapText="1"/>
      <protection/>
    </xf>
    <xf numFmtId="3" fontId="2" fillId="0" borderId="43" xfId="278" applyNumberFormat="1" applyFont="1" applyFill="1" applyBorder="1" applyAlignment="1">
      <alignment horizontal="center" vertical="center"/>
      <protection/>
    </xf>
    <xf numFmtId="1" fontId="5" fillId="0" borderId="20" xfId="284" applyNumberFormat="1" applyFont="1" applyFill="1" applyBorder="1" applyAlignment="1" applyProtection="1">
      <alignment horizontal="center" vertical="center"/>
      <protection locked="0"/>
    </xf>
    <xf numFmtId="3" fontId="4" fillId="0" borderId="21" xfId="282" applyNumberFormat="1" applyFont="1" applyFill="1" applyBorder="1" applyAlignment="1">
      <alignment horizontal="center" vertical="center" wrapText="1"/>
      <protection/>
    </xf>
    <xf numFmtId="3" fontId="4" fillId="0" borderId="21" xfId="283" applyNumberFormat="1" applyFont="1" applyFill="1" applyBorder="1" applyAlignment="1">
      <alignment horizontal="center" vertical="center" wrapText="1"/>
      <protection/>
    </xf>
    <xf numFmtId="3" fontId="92" fillId="0" borderId="20" xfId="282" applyNumberFormat="1" applyFont="1" applyFill="1" applyBorder="1" applyAlignment="1">
      <alignment horizontal="center" vertical="center" wrapText="1"/>
      <protection/>
    </xf>
    <xf numFmtId="3" fontId="6" fillId="0" borderId="20" xfId="282" applyNumberFormat="1" applyFont="1" applyFill="1" applyBorder="1" applyAlignment="1">
      <alignment horizontal="center" vertical="center"/>
      <protection/>
    </xf>
    <xf numFmtId="3" fontId="6" fillId="0" borderId="21" xfId="282" applyNumberFormat="1" applyFont="1" applyFill="1" applyBorder="1" applyAlignment="1">
      <alignment horizontal="center" vertical="center"/>
      <protection/>
    </xf>
    <xf numFmtId="3" fontId="13" fillId="0" borderId="21" xfId="282" applyNumberFormat="1" applyFont="1" applyFill="1" applyBorder="1" applyAlignment="1">
      <alignment horizontal="center" vertical="center"/>
      <protection/>
    </xf>
    <xf numFmtId="180" fontId="95" fillId="0" borderId="20" xfId="280" applyNumberFormat="1" applyFont="1" applyBorder="1" applyAlignment="1">
      <alignment horizontal="center" vertical="center"/>
      <protection/>
    </xf>
    <xf numFmtId="180" fontId="96" fillId="0" borderId="36" xfId="290" applyNumberFormat="1" applyFont="1" applyFill="1" applyBorder="1" applyAlignment="1">
      <alignment horizontal="center" vertical="center" wrapText="1"/>
      <protection/>
    </xf>
    <xf numFmtId="180" fontId="96" fillId="0" borderId="40" xfId="290" applyNumberFormat="1" applyFont="1" applyFill="1" applyBorder="1" applyAlignment="1">
      <alignment horizontal="center" vertical="center" wrapText="1"/>
      <protection/>
    </xf>
    <xf numFmtId="3" fontId="2" fillId="0" borderId="20" xfId="276" applyNumberFormat="1" applyFont="1" applyFill="1" applyBorder="1" applyAlignment="1">
      <alignment horizontal="center" vertical="center"/>
      <protection/>
    </xf>
    <xf numFmtId="0" fontId="22" fillId="0" borderId="0" xfId="280" applyFont="1" applyAlignment="1">
      <alignment horizontal="center" vertical="center" wrapText="1"/>
      <protection/>
    </xf>
    <xf numFmtId="0" fontId="39" fillId="0" borderId="44" xfId="288" applyFont="1" applyFill="1" applyBorder="1" applyAlignment="1">
      <alignment horizontal="left" wrapText="1"/>
      <protection/>
    </xf>
    <xf numFmtId="0" fontId="42" fillId="0" borderId="20" xfId="280" applyFont="1" applyFill="1" applyBorder="1" applyAlignment="1">
      <alignment horizontal="center" vertical="center" wrapText="1"/>
      <protection/>
    </xf>
    <xf numFmtId="0" fontId="26" fillId="0" borderId="0" xfId="280" applyFont="1" applyFill="1" applyBorder="1" applyAlignment="1">
      <alignment horizontal="center" vertical="center" wrapText="1"/>
      <protection/>
    </xf>
    <xf numFmtId="0" fontId="34" fillId="0" borderId="0" xfId="280" applyFont="1" applyFill="1" applyBorder="1" applyAlignment="1">
      <alignment horizontal="center" vertical="center" wrapText="1"/>
      <protection/>
    </xf>
    <xf numFmtId="0" fontId="40" fillId="0" borderId="0" xfId="280" applyFont="1" applyFill="1" applyBorder="1" applyAlignment="1">
      <alignment horizontal="right"/>
      <protection/>
    </xf>
    <xf numFmtId="0" fontId="27" fillId="0" borderId="20" xfId="280" applyFont="1" applyFill="1" applyBorder="1" applyAlignment="1">
      <alignment horizontal="center" vertical="center" wrapText="1"/>
      <protection/>
    </xf>
    <xf numFmtId="0" fontId="23" fillId="0" borderId="20" xfId="280" applyFont="1" applyFill="1" applyBorder="1" applyAlignment="1">
      <alignment horizontal="center" vertical="center" wrapText="1"/>
      <protection/>
    </xf>
    <xf numFmtId="0" fontId="35" fillId="0" borderId="0" xfId="287" applyFont="1" applyFill="1" applyAlignment="1">
      <alignment horizontal="center" vertical="top" wrapText="1"/>
      <protection/>
    </xf>
    <xf numFmtId="0" fontId="35" fillId="0" borderId="20" xfId="287" applyFont="1" applyFill="1" applyBorder="1" applyAlignment="1">
      <alignment horizontal="center" vertical="top" wrapText="1"/>
      <protection/>
    </xf>
    <xf numFmtId="49" fontId="36" fillId="0" borderId="20" xfId="287" applyNumberFormat="1" applyFont="1" applyBorder="1" applyAlignment="1">
      <alignment horizontal="center" vertical="center" wrapText="1"/>
      <protection/>
    </xf>
    <xf numFmtId="0" fontId="36" fillId="0" borderId="20" xfId="287" applyFont="1" applyBorder="1" applyAlignment="1">
      <alignment horizontal="center" vertical="center" wrapText="1"/>
      <protection/>
    </xf>
    <xf numFmtId="0" fontId="22" fillId="0" borderId="0" xfId="290" applyFont="1" applyFill="1" applyAlignment="1">
      <alignment horizontal="center" wrapText="1"/>
      <protection/>
    </xf>
    <xf numFmtId="0" fontId="24" fillId="0" borderId="0" xfId="290" applyFont="1" applyFill="1" applyAlignment="1">
      <alignment horizontal="center"/>
      <protection/>
    </xf>
    <xf numFmtId="0" fontId="25" fillId="0" borderId="45" xfId="290" applyFont="1" applyFill="1" applyBorder="1" applyAlignment="1">
      <alignment horizontal="center"/>
      <protection/>
    </xf>
    <xf numFmtId="0" fontId="25" fillId="0" borderId="46" xfId="290" applyFont="1" applyFill="1" applyBorder="1" applyAlignment="1">
      <alignment horizontal="center"/>
      <protection/>
    </xf>
    <xf numFmtId="14" fontId="26" fillId="0" borderId="47" xfId="264" applyNumberFormat="1" applyFont="1" applyBorder="1" applyAlignment="1">
      <alignment horizontal="center" vertical="center" wrapText="1"/>
      <protection/>
    </xf>
    <xf numFmtId="14" fontId="26" fillId="0" borderId="48" xfId="264" applyNumberFormat="1" applyFont="1" applyBorder="1" applyAlignment="1">
      <alignment horizontal="center" vertical="center" wrapText="1"/>
      <protection/>
    </xf>
    <xf numFmtId="0" fontId="29" fillId="0" borderId="0" xfId="290" applyFont="1" applyFill="1" applyAlignment="1">
      <alignment horizontal="center" wrapText="1"/>
      <protection/>
    </xf>
    <xf numFmtId="0" fontId="24" fillId="0" borderId="0" xfId="290" applyFont="1" applyFill="1" applyAlignment="1">
      <alignment horizontal="center" wrapText="1"/>
      <protection/>
    </xf>
    <xf numFmtId="0" fontId="25" fillId="0" borderId="49" xfId="290" applyFont="1" applyFill="1" applyBorder="1" applyAlignment="1">
      <alignment horizontal="center"/>
      <protection/>
    </xf>
    <xf numFmtId="0" fontId="25" fillId="0" borderId="37" xfId="290" applyFont="1" applyFill="1" applyBorder="1" applyAlignment="1">
      <alignment horizontal="center"/>
      <protection/>
    </xf>
    <xf numFmtId="0" fontId="22" fillId="0" borderId="47" xfId="290" applyFont="1" applyFill="1" applyBorder="1" applyAlignment="1">
      <alignment horizontal="center" vertical="center" wrapText="1"/>
      <protection/>
    </xf>
    <xf numFmtId="0" fontId="22" fillId="0" borderId="48" xfId="290" applyFont="1" applyFill="1" applyBorder="1" applyAlignment="1">
      <alignment horizontal="center" vertical="center" wrapText="1"/>
      <protection/>
    </xf>
    <xf numFmtId="0" fontId="36" fillId="0" borderId="0" xfId="283" applyFont="1" applyAlignment="1">
      <alignment horizontal="center"/>
      <protection/>
    </xf>
    <xf numFmtId="0" fontId="36" fillId="0" borderId="19" xfId="282" applyFont="1" applyFill="1" applyBorder="1" applyAlignment="1">
      <alignment horizontal="center" vertical="top" wrapText="1"/>
      <protection/>
    </xf>
    <xf numFmtId="0" fontId="4" fillId="0" borderId="20" xfId="282" applyFont="1" applyFill="1" applyBorder="1" applyAlignment="1">
      <alignment horizontal="center" vertical="center" wrapText="1"/>
      <protection/>
    </xf>
    <xf numFmtId="0" fontId="6" fillId="0" borderId="20" xfId="282" applyFont="1" applyFill="1" applyBorder="1" applyAlignment="1">
      <alignment horizontal="center" vertical="center"/>
      <protection/>
    </xf>
    <xf numFmtId="0" fontId="6" fillId="0" borderId="22" xfId="282" applyFont="1" applyFill="1" applyBorder="1" applyAlignment="1">
      <alignment horizontal="center" vertical="center"/>
      <protection/>
    </xf>
    <xf numFmtId="0" fontId="6" fillId="0" borderId="50" xfId="282" applyFont="1" applyFill="1" applyBorder="1" applyAlignment="1">
      <alignment horizontal="center" vertical="center"/>
      <protection/>
    </xf>
    <xf numFmtId="0" fontId="10" fillId="0" borderId="51" xfId="281" applyFont="1" applyFill="1" applyBorder="1" applyAlignment="1">
      <alignment horizontal="left" vertical="center" wrapText="1"/>
      <protection/>
    </xf>
    <xf numFmtId="181" fontId="6" fillId="0" borderId="41" xfId="282" applyNumberFormat="1" applyFont="1" applyFill="1" applyBorder="1" applyAlignment="1">
      <alignment horizontal="center" vertical="center"/>
      <protection/>
    </xf>
    <xf numFmtId="181" fontId="6" fillId="0" borderId="52" xfId="282" applyNumberFormat="1" applyFont="1" applyFill="1" applyBorder="1" applyAlignment="1">
      <alignment horizontal="center" vertical="center"/>
      <protection/>
    </xf>
    <xf numFmtId="0" fontId="37" fillId="0" borderId="51" xfId="282" applyFont="1" applyFill="1" applyBorder="1" applyAlignment="1">
      <alignment horizontal="center" vertical="center" wrapText="1"/>
      <protection/>
    </xf>
    <xf numFmtId="0" fontId="37" fillId="0" borderId="19" xfId="282" applyFont="1" applyFill="1" applyBorder="1" applyAlignment="1">
      <alignment horizontal="center" vertical="center" wrapText="1"/>
      <protection/>
    </xf>
    <xf numFmtId="49" fontId="4" fillId="0" borderId="20" xfId="282" applyNumberFormat="1" applyFont="1" applyFill="1" applyBorder="1" applyAlignment="1">
      <alignment horizontal="center" vertical="center" wrapText="1"/>
      <protection/>
    </xf>
    <xf numFmtId="0" fontId="6" fillId="0" borderId="41" xfId="282" applyFont="1" applyFill="1" applyBorder="1" applyAlignment="1">
      <alignment horizontal="center" vertical="center"/>
      <protection/>
    </xf>
    <xf numFmtId="0" fontId="6" fillId="0" borderId="52" xfId="282" applyFont="1" applyFill="1" applyBorder="1" applyAlignment="1">
      <alignment horizontal="center" vertical="center"/>
      <protection/>
    </xf>
    <xf numFmtId="1" fontId="16" fillId="0" borderId="53" xfId="284" applyNumberFormat="1" applyFont="1" applyFill="1" applyBorder="1" applyAlignment="1" applyProtection="1">
      <alignment horizontal="center" vertical="center" wrapText="1"/>
      <protection/>
    </xf>
    <xf numFmtId="1" fontId="16" fillId="0" borderId="21" xfId="284" applyNumberFormat="1" applyFont="1" applyFill="1" applyBorder="1" applyAlignment="1" applyProtection="1">
      <alignment horizontal="center" vertical="center" wrapText="1"/>
      <protection/>
    </xf>
    <xf numFmtId="1" fontId="14" fillId="0" borderId="54" xfId="284" applyNumberFormat="1" applyFont="1" applyFill="1" applyBorder="1" applyAlignment="1" applyProtection="1">
      <alignment horizontal="center" vertical="center" wrapText="1"/>
      <protection/>
    </xf>
    <xf numFmtId="1" fontId="14" fillId="0" borderId="51" xfId="284" applyNumberFormat="1" applyFont="1" applyFill="1" applyBorder="1" applyAlignment="1" applyProtection="1">
      <alignment horizontal="center" vertical="center" wrapText="1"/>
      <protection/>
    </xf>
    <xf numFmtId="1" fontId="14" fillId="0" borderId="55" xfId="284" applyNumberFormat="1" applyFont="1" applyFill="1" applyBorder="1" applyAlignment="1" applyProtection="1">
      <alignment horizontal="center" vertical="center" wrapText="1"/>
      <protection/>
    </xf>
    <xf numFmtId="1" fontId="14" fillId="0" borderId="56" xfId="284" applyNumberFormat="1" applyFont="1" applyFill="1" applyBorder="1" applyAlignment="1" applyProtection="1">
      <alignment horizontal="center" vertical="center" wrapText="1"/>
      <protection/>
    </xf>
    <xf numFmtId="1" fontId="14" fillId="0" borderId="0" xfId="284" applyNumberFormat="1" applyFont="1" applyFill="1" applyBorder="1" applyAlignment="1" applyProtection="1">
      <alignment horizontal="center" vertical="center" wrapText="1"/>
      <protection/>
    </xf>
    <xf numFmtId="1" fontId="14" fillId="0" borderId="57" xfId="284" applyNumberFormat="1" applyFont="1" applyFill="1" applyBorder="1" applyAlignment="1" applyProtection="1">
      <alignment horizontal="center" vertical="center" wrapText="1"/>
      <protection/>
    </xf>
    <xf numFmtId="1" fontId="14" fillId="0" borderId="22" xfId="284" applyNumberFormat="1" applyFont="1" applyFill="1" applyBorder="1" applyAlignment="1" applyProtection="1">
      <alignment horizontal="center" vertical="center" wrapText="1"/>
      <protection/>
    </xf>
    <xf numFmtId="1" fontId="14" fillId="0" borderId="19" xfId="284" applyNumberFormat="1" applyFont="1" applyFill="1" applyBorder="1" applyAlignment="1" applyProtection="1">
      <alignment horizontal="center" vertical="center" wrapText="1"/>
      <protection/>
    </xf>
    <xf numFmtId="1" fontId="14" fillId="0" borderId="50" xfId="284" applyNumberFormat="1" applyFont="1" applyFill="1" applyBorder="1" applyAlignment="1" applyProtection="1">
      <alignment horizontal="center" vertical="center" wrapText="1"/>
      <protection/>
    </xf>
    <xf numFmtId="1" fontId="13" fillId="0" borderId="54" xfId="284" applyNumberFormat="1" applyFont="1" applyFill="1" applyBorder="1" applyAlignment="1" applyProtection="1">
      <alignment horizontal="center" vertical="center" wrapText="1"/>
      <protection/>
    </xf>
    <xf numFmtId="1" fontId="13" fillId="0" borderId="51" xfId="284" applyNumberFormat="1" applyFont="1" applyFill="1" applyBorder="1" applyAlignment="1" applyProtection="1">
      <alignment horizontal="center" vertical="center" wrapText="1"/>
      <protection/>
    </xf>
    <xf numFmtId="1" fontId="13" fillId="0" borderId="55" xfId="284" applyNumberFormat="1" applyFont="1" applyFill="1" applyBorder="1" applyAlignment="1" applyProtection="1">
      <alignment horizontal="center" vertical="center" wrapText="1"/>
      <protection/>
    </xf>
    <xf numFmtId="1" fontId="13" fillId="0" borderId="56" xfId="284" applyNumberFormat="1" applyFont="1" applyFill="1" applyBorder="1" applyAlignment="1" applyProtection="1">
      <alignment horizontal="center" vertical="center" wrapText="1"/>
      <protection/>
    </xf>
    <xf numFmtId="1" fontId="13" fillId="0" borderId="0" xfId="284" applyNumberFormat="1" applyFont="1" applyFill="1" applyBorder="1" applyAlignment="1" applyProtection="1">
      <alignment horizontal="center" vertical="center" wrapText="1"/>
      <protection/>
    </xf>
    <xf numFmtId="1" fontId="13" fillId="0" borderId="57" xfId="284" applyNumberFormat="1" applyFont="1" applyFill="1" applyBorder="1" applyAlignment="1" applyProtection="1">
      <alignment horizontal="center" vertical="center" wrapText="1"/>
      <protection/>
    </xf>
    <xf numFmtId="1" fontId="13" fillId="0" borderId="22" xfId="284" applyNumberFormat="1" applyFont="1" applyFill="1" applyBorder="1" applyAlignment="1" applyProtection="1">
      <alignment horizontal="center" vertical="center" wrapText="1"/>
      <protection/>
    </xf>
    <xf numFmtId="1" fontId="13" fillId="0" borderId="19" xfId="284" applyNumberFormat="1" applyFont="1" applyFill="1" applyBorder="1" applyAlignment="1" applyProtection="1">
      <alignment horizontal="center" vertical="center" wrapText="1"/>
      <protection/>
    </xf>
    <xf numFmtId="1" fontId="13" fillId="0" borderId="50" xfId="284" applyNumberFormat="1" applyFont="1" applyFill="1" applyBorder="1" applyAlignment="1" applyProtection="1">
      <alignment horizontal="center" vertical="center" wrapText="1"/>
      <protection/>
    </xf>
    <xf numFmtId="1" fontId="15" fillId="0" borderId="53" xfId="284" applyNumberFormat="1" applyFont="1" applyFill="1" applyBorder="1" applyAlignment="1" applyProtection="1">
      <alignment horizontal="center" vertical="center" wrapText="1"/>
      <protection/>
    </xf>
    <xf numFmtId="1" fontId="15" fillId="0" borderId="21" xfId="284" applyNumberFormat="1" applyFont="1" applyFill="1" applyBorder="1" applyAlignment="1" applyProtection="1">
      <alignment horizontal="center" vertical="center" wrapText="1"/>
      <protection/>
    </xf>
    <xf numFmtId="1" fontId="16" fillId="0" borderId="20" xfId="284" applyNumberFormat="1" applyFont="1" applyFill="1" applyBorder="1" applyAlignment="1" applyProtection="1">
      <alignment horizontal="center" vertical="center" wrapText="1"/>
      <protection/>
    </xf>
    <xf numFmtId="1" fontId="12" fillId="0" borderId="20" xfId="284" applyNumberFormat="1" applyFont="1" applyFill="1" applyBorder="1" applyAlignment="1" applyProtection="1">
      <alignment horizontal="center" vertical="center" wrapText="1"/>
      <protection/>
    </xf>
    <xf numFmtId="1" fontId="35" fillId="0" borderId="0" xfId="284" applyNumberFormat="1" applyFont="1" applyFill="1" applyAlignment="1" applyProtection="1">
      <alignment horizontal="center"/>
      <protection locked="0"/>
    </xf>
    <xf numFmtId="1" fontId="35" fillId="0" borderId="19" xfId="284" applyNumberFormat="1" applyFont="1" applyFill="1" applyBorder="1" applyAlignment="1" applyProtection="1">
      <alignment horizontal="center"/>
      <protection locked="0"/>
    </xf>
    <xf numFmtId="1" fontId="14" fillId="0" borderId="20" xfId="284" applyNumberFormat="1" applyFont="1" applyFill="1" applyBorder="1" applyAlignment="1" applyProtection="1">
      <alignment horizontal="center" vertical="center" wrapText="1"/>
      <protection/>
    </xf>
    <xf numFmtId="1" fontId="2" fillId="0" borderId="53" xfId="284" applyNumberFormat="1" applyFont="1" applyFill="1" applyBorder="1" applyAlignment="1" applyProtection="1">
      <alignment horizontal="center"/>
      <protection/>
    </xf>
    <xf numFmtId="1" fontId="2" fillId="0" borderId="58" xfId="284" applyNumberFormat="1" applyFont="1" applyFill="1" applyBorder="1" applyAlignment="1" applyProtection="1">
      <alignment horizontal="center"/>
      <protection/>
    </xf>
    <xf numFmtId="1" fontId="2" fillId="0" borderId="21" xfId="284" applyNumberFormat="1" applyFont="1" applyFill="1" applyBorder="1" applyAlignment="1" applyProtection="1">
      <alignment horizontal="center"/>
      <protection/>
    </xf>
    <xf numFmtId="1" fontId="14" fillId="0" borderId="53" xfId="284" applyNumberFormat="1" applyFont="1" applyFill="1" applyBorder="1" applyAlignment="1" applyProtection="1">
      <alignment horizontal="center" vertical="center" wrapText="1"/>
      <protection/>
    </xf>
    <xf numFmtId="1" fontId="16" fillId="0" borderId="41" xfId="284" applyNumberFormat="1" applyFont="1" applyFill="1" applyBorder="1" applyAlignment="1" applyProtection="1">
      <alignment horizontal="center" vertical="center" wrapText="1"/>
      <protection/>
    </xf>
    <xf numFmtId="1" fontId="16" fillId="0" borderId="52" xfId="284" applyNumberFormat="1" applyFont="1" applyFill="1" applyBorder="1" applyAlignment="1" applyProtection="1">
      <alignment horizontal="center" vertical="center" wrapText="1"/>
      <protection/>
    </xf>
    <xf numFmtId="1" fontId="13" fillId="0" borderId="20" xfId="284" applyNumberFormat="1" applyFont="1" applyFill="1" applyBorder="1" applyAlignment="1" applyProtection="1">
      <alignment horizontal="center" vertical="center" wrapText="1"/>
      <protection/>
    </xf>
    <xf numFmtId="1" fontId="13" fillId="0" borderId="20" xfId="284" applyNumberFormat="1" applyFont="1" applyFill="1" applyBorder="1" applyAlignment="1" applyProtection="1">
      <alignment horizontal="center" vertical="center" wrapText="1"/>
      <protection locked="0"/>
    </xf>
    <xf numFmtId="49" fontId="36" fillId="0" borderId="47" xfId="287" applyNumberFormat="1" applyFont="1" applyBorder="1" applyAlignment="1">
      <alignment horizontal="center" vertical="center" wrapText="1"/>
      <protection/>
    </xf>
    <xf numFmtId="49" fontId="4" fillId="0" borderId="20" xfId="287" applyNumberFormat="1" applyFont="1" applyBorder="1" applyAlignment="1">
      <alignment horizontal="center" vertical="center" wrapText="1"/>
      <protection/>
    </xf>
  </cellXfs>
  <cellStyles count="304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20% - Акцент1 2" xfId="39"/>
    <cellStyle name="20% - Акцент1 3" xfId="40"/>
    <cellStyle name="20% - Акцент1 4" xfId="41"/>
    <cellStyle name="20% - Акцент2 2" xfId="42"/>
    <cellStyle name="20% - Акцент2 3" xfId="43"/>
    <cellStyle name="20% - Акцент2 4" xfId="44"/>
    <cellStyle name="20% - Акцент3 2" xfId="45"/>
    <cellStyle name="20% - Акцент3 3" xfId="46"/>
    <cellStyle name="20% - Акцент3 4" xfId="47"/>
    <cellStyle name="20% - Акцент4 2" xfId="48"/>
    <cellStyle name="20% - Акцент4 3" xfId="49"/>
    <cellStyle name="20% - Акцент4 4" xfId="50"/>
    <cellStyle name="20% - Акцент5 2" xfId="51"/>
    <cellStyle name="20% - Акцент5 3" xfId="52"/>
    <cellStyle name="20% - Акцент5 4" xfId="53"/>
    <cellStyle name="20% - Акцент6 2" xfId="54"/>
    <cellStyle name="20% - Акцент6 3" xfId="55"/>
    <cellStyle name="20% - Акцент6 4" xfId="56"/>
    <cellStyle name="20% – Акцентування1" xfId="57"/>
    <cellStyle name="20% – Акцентування1 2" xfId="58"/>
    <cellStyle name="20% – Акцентування1 3" xfId="59"/>
    <cellStyle name="20% – Акцентування1 4" xfId="60"/>
    <cellStyle name="20% – Акцентування2" xfId="61"/>
    <cellStyle name="20% – Акцентування2 2" xfId="62"/>
    <cellStyle name="20% – Акцентування2 3" xfId="63"/>
    <cellStyle name="20% – Акцентування2 4" xfId="64"/>
    <cellStyle name="20% – Акцентування3" xfId="65"/>
    <cellStyle name="20% – Акцентування3 2" xfId="66"/>
    <cellStyle name="20% – Акцентування3 3" xfId="67"/>
    <cellStyle name="20% – Акцентування3 4" xfId="68"/>
    <cellStyle name="20% – Акцентування4" xfId="69"/>
    <cellStyle name="20% – Акцентування4 2" xfId="70"/>
    <cellStyle name="20% – Акцентування4 3" xfId="71"/>
    <cellStyle name="20% – Акцентування4 4" xfId="72"/>
    <cellStyle name="20% – Акцентування5" xfId="73"/>
    <cellStyle name="20% – Акцентування5 2" xfId="74"/>
    <cellStyle name="20% – Акцентування5 3" xfId="75"/>
    <cellStyle name="20% – Акцентування5 4" xfId="76"/>
    <cellStyle name="20% – Акцентування6" xfId="77"/>
    <cellStyle name="20% – Акцентування6 2" xfId="78"/>
    <cellStyle name="20% – Акцентування6 3" xfId="79"/>
    <cellStyle name="20% – Акцентування6 4" xfId="80"/>
    <cellStyle name="40% - Accent1" xfId="81"/>
    <cellStyle name="40% - Accent1 2" xfId="82"/>
    <cellStyle name="40% - Accent1 3" xfId="83"/>
    <cellStyle name="40% - Accent1 4" xfId="84"/>
    <cellStyle name="40% - Accent2" xfId="85"/>
    <cellStyle name="40% - Accent2 2" xfId="86"/>
    <cellStyle name="40% - Accent2 3" xfId="87"/>
    <cellStyle name="40% - Accent2 4" xfId="88"/>
    <cellStyle name="40% - Accent3" xfId="89"/>
    <cellStyle name="40% - Accent3 2" xfId="90"/>
    <cellStyle name="40% - Accent3 3" xfId="91"/>
    <cellStyle name="40% - Accent3 4" xfId="92"/>
    <cellStyle name="40% - Accent4" xfId="93"/>
    <cellStyle name="40% - Accent4 2" xfId="94"/>
    <cellStyle name="40% - Accent4 3" xfId="95"/>
    <cellStyle name="40% - Accent4 4" xfId="96"/>
    <cellStyle name="40% - Accent5" xfId="97"/>
    <cellStyle name="40% - Accent5 2" xfId="98"/>
    <cellStyle name="40% - Accent5 3" xfId="99"/>
    <cellStyle name="40% - Accent5 4" xfId="100"/>
    <cellStyle name="40% - Accent6" xfId="101"/>
    <cellStyle name="40% - Accent6 2" xfId="102"/>
    <cellStyle name="40% - Accent6 3" xfId="103"/>
    <cellStyle name="40% - Accent6 4" xfId="104"/>
    <cellStyle name="40% - Акцент1 2" xfId="105"/>
    <cellStyle name="40% - Акцент1 3" xfId="106"/>
    <cellStyle name="40% - Акцент1 4" xfId="107"/>
    <cellStyle name="40% - Акцент2 2" xfId="108"/>
    <cellStyle name="40% - Акцент2 3" xfId="109"/>
    <cellStyle name="40% - Акцент2 4" xfId="110"/>
    <cellStyle name="40% - Акцент3 2" xfId="111"/>
    <cellStyle name="40% - Акцент3 3" xfId="112"/>
    <cellStyle name="40% - Акцент3 4" xfId="113"/>
    <cellStyle name="40% - Акцент4 2" xfId="114"/>
    <cellStyle name="40% - Акцент4 3" xfId="115"/>
    <cellStyle name="40% - Акцент4 4" xfId="116"/>
    <cellStyle name="40% - Акцент5 2" xfId="117"/>
    <cellStyle name="40% - Акцент5 3" xfId="118"/>
    <cellStyle name="40% - Акцент5 4" xfId="119"/>
    <cellStyle name="40% - Акцент6 2" xfId="120"/>
    <cellStyle name="40% - Акцент6 3" xfId="121"/>
    <cellStyle name="40% - Акцент6 4" xfId="122"/>
    <cellStyle name="40% – Акцентування1" xfId="123"/>
    <cellStyle name="40% – Акцентування1 2" xfId="124"/>
    <cellStyle name="40% – Акцентування1 3" xfId="125"/>
    <cellStyle name="40% – Акцентування1 4" xfId="126"/>
    <cellStyle name="40% – Акцентування2" xfId="127"/>
    <cellStyle name="40% – Акцентування2 2" xfId="128"/>
    <cellStyle name="40% – Акцентування2 3" xfId="129"/>
    <cellStyle name="40% – Акцентування2 4" xfId="130"/>
    <cellStyle name="40% – Акцентування3" xfId="131"/>
    <cellStyle name="40% – Акцентування3 2" xfId="132"/>
    <cellStyle name="40% – Акцентування3 3" xfId="133"/>
    <cellStyle name="40% – Акцентування3 4" xfId="134"/>
    <cellStyle name="40% – Акцентування4" xfId="135"/>
    <cellStyle name="40% – Акцентування4 2" xfId="136"/>
    <cellStyle name="40% – Акцентування4 3" xfId="137"/>
    <cellStyle name="40% – Акцентування4 4" xfId="138"/>
    <cellStyle name="40% – Акцентування5" xfId="139"/>
    <cellStyle name="40% – Акцентування5 2" xfId="140"/>
    <cellStyle name="40% – Акцентування5 3" xfId="141"/>
    <cellStyle name="40% – Акцентування5 4" xfId="142"/>
    <cellStyle name="40% – Акцентування6" xfId="143"/>
    <cellStyle name="40% – Акцентування6 2" xfId="144"/>
    <cellStyle name="40% – Акцентування6 3" xfId="145"/>
    <cellStyle name="40% – Акцентування6 4" xfId="146"/>
    <cellStyle name="60% - Accent1" xfId="147"/>
    <cellStyle name="60% - Accent1 2" xfId="148"/>
    <cellStyle name="60% - Accent2" xfId="149"/>
    <cellStyle name="60% - Accent2 2" xfId="150"/>
    <cellStyle name="60% - Accent3" xfId="151"/>
    <cellStyle name="60% - Accent3 2" xfId="152"/>
    <cellStyle name="60% - Accent4" xfId="153"/>
    <cellStyle name="60% - Accent4 2" xfId="154"/>
    <cellStyle name="60% - Accent5" xfId="155"/>
    <cellStyle name="60% - Accent5 2" xfId="156"/>
    <cellStyle name="60% - Accent6" xfId="157"/>
    <cellStyle name="60% - Accent6 2" xfId="158"/>
    <cellStyle name="60% - Акцент1 2" xfId="159"/>
    <cellStyle name="60% - Акцент1 3" xfId="160"/>
    <cellStyle name="60% - Акцент2 2" xfId="161"/>
    <cellStyle name="60% - Акцент2 3" xfId="162"/>
    <cellStyle name="60% - Акцент3 2" xfId="163"/>
    <cellStyle name="60% - Акцент3 3" xfId="164"/>
    <cellStyle name="60% - Акцент4 2" xfId="165"/>
    <cellStyle name="60% - Акцент4 3" xfId="166"/>
    <cellStyle name="60% - Акцент5 2" xfId="167"/>
    <cellStyle name="60% - Акцент5 3" xfId="168"/>
    <cellStyle name="60% - Акцент6 2" xfId="169"/>
    <cellStyle name="60% - Акцент6 3" xfId="170"/>
    <cellStyle name="60% – Акцентування1" xfId="171"/>
    <cellStyle name="60% – Акцентування1 2" xfId="172"/>
    <cellStyle name="60% – Акцентування2" xfId="173"/>
    <cellStyle name="60% – Акцентування2 2" xfId="174"/>
    <cellStyle name="60% – Акцентування3" xfId="175"/>
    <cellStyle name="60% – Акцентування3 2" xfId="176"/>
    <cellStyle name="60% – Акцентування4" xfId="177"/>
    <cellStyle name="60% – Акцентування4 2" xfId="178"/>
    <cellStyle name="60% – Акцентування5" xfId="179"/>
    <cellStyle name="60% – Акцентування5 2" xfId="180"/>
    <cellStyle name="60% – Акцентування6" xfId="181"/>
    <cellStyle name="60% – Акцентування6 2" xfId="182"/>
    <cellStyle name="Accent1" xfId="183"/>
    <cellStyle name="Accent1 2" xfId="184"/>
    <cellStyle name="Accent2" xfId="185"/>
    <cellStyle name="Accent2 2" xfId="186"/>
    <cellStyle name="Accent3" xfId="187"/>
    <cellStyle name="Accent3 2" xfId="188"/>
    <cellStyle name="Accent4" xfId="189"/>
    <cellStyle name="Accent4 2" xfId="190"/>
    <cellStyle name="Accent5" xfId="191"/>
    <cellStyle name="Accent5 2" xfId="192"/>
    <cellStyle name="Accent6" xfId="193"/>
    <cellStyle name="Accent6 2" xfId="194"/>
    <cellStyle name="Bad" xfId="195"/>
    <cellStyle name="Bad 2" xfId="196"/>
    <cellStyle name="Calculation" xfId="197"/>
    <cellStyle name="Calculation 2" xfId="198"/>
    <cellStyle name="Check Cell" xfId="199"/>
    <cellStyle name="Check Cell 2" xfId="200"/>
    <cellStyle name="Explanatory Text" xfId="201"/>
    <cellStyle name="Good" xfId="202"/>
    <cellStyle name="Good 2" xfId="203"/>
    <cellStyle name="Heading 1" xfId="204"/>
    <cellStyle name="Heading 2" xfId="205"/>
    <cellStyle name="Heading 3" xfId="206"/>
    <cellStyle name="Heading 4" xfId="207"/>
    <cellStyle name="Input" xfId="208"/>
    <cellStyle name="Input 2" xfId="209"/>
    <cellStyle name="Linked Cell" xfId="210"/>
    <cellStyle name="Neutral" xfId="211"/>
    <cellStyle name="Neutral 2" xfId="212"/>
    <cellStyle name="Note" xfId="213"/>
    <cellStyle name="Note 2" xfId="214"/>
    <cellStyle name="Note 3" xfId="215"/>
    <cellStyle name="Note 4" xfId="216"/>
    <cellStyle name="Note_СВОД_12" xfId="217"/>
    <cellStyle name="Output" xfId="218"/>
    <cellStyle name="Output 2" xfId="219"/>
    <cellStyle name="Title" xfId="220"/>
    <cellStyle name="Total" xfId="221"/>
    <cellStyle name="Warning Text" xfId="222"/>
    <cellStyle name="Акцент1 2" xfId="223"/>
    <cellStyle name="Акцент1 3" xfId="224"/>
    <cellStyle name="Акцент2 2" xfId="225"/>
    <cellStyle name="Акцент2 3" xfId="226"/>
    <cellStyle name="Акцент3 2" xfId="227"/>
    <cellStyle name="Акцент3 3" xfId="228"/>
    <cellStyle name="Акцент4 2" xfId="229"/>
    <cellStyle name="Акцент4 3" xfId="230"/>
    <cellStyle name="Акцент5 2" xfId="231"/>
    <cellStyle name="Акцент5 3" xfId="232"/>
    <cellStyle name="Акцент6 2" xfId="233"/>
    <cellStyle name="Акцент6 3" xfId="234"/>
    <cellStyle name="Акцентування1" xfId="235"/>
    <cellStyle name="Акцентування1 2" xfId="236"/>
    <cellStyle name="Акцентування2" xfId="237"/>
    <cellStyle name="Акцентування2 2" xfId="238"/>
    <cellStyle name="Акцентування3" xfId="239"/>
    <cellStyle name="Акцентування3 2" xfId="240"/>
    <cellStyle name="Акцентування4" xfId="241"/>
    <cellStyle name="Акцентування4 2" xfId="242"/>
    <cellStyle name="Акцентування5" xfId="243"/>
    <cellStyle name="Акцентування5 2" xfId="244"/>
    <cellStyle name="Акцентування6" xfId="245"/>
    <cellStyle name="Акцентування6 2" xfId="246"/>
    <cellStyle name="Ввід" xfId="247"/>
    <cellStyle name="Ввід 2" xfId="248"/>
    <cellStyle name="Ввод  2" xfId="249"/>
    <cellStyle name="Percent" xfId="250"/>
    <cellStyle name="Вывод 2" xfId="251"/>
    <cellStyle name="Вывод 3" xfId="252"/>
    <cellStyle name="Вычисление 2" xfId="253"/>
    <cellStyle name="Вычисление 3" xfId="254"/>
    <cellStyle name="Currency" xfId="255"/>
    <cellStyle name="Currency [0]" xfId="256"/>
    <cellStyle name="Добре" xfId="257"/>
    <cellStyle name="Добре 2" xfId="258"/>
    <cellStyle name="Заголовок 1" xfId="259"/>
    <cellStyle name="Заголовок 2" xfId="260"/>
    <cellStyle name="Заголовок 3" xfId="261"/>
    <cellStyle name="Заголовок 4" xfId="262"/>
    <cellStyle name="Звичайний 2" xfId="263"/>
    <cellStyle name="Звичайний 2 3" xfId="264"/>
    <cellStyle name="Звичайний 3 2 3" xfId="265"/>
    <cellStyle name="Зв'язана клітинка" xfId="266"/>
    <cellStyle name="Итог 2" xfId="267"/>
    <cellStyle name="Контрольна клітинка" xfId="268"/>
    <cellStyle name="Контрольна клітинка 2" xfId="269"/>
    <cellStyle name="Контрольная ячейка 2" xfId="270"/>
    <cellStyle name="Назва" xfId="271"/>
    <cellStyle name="Нейтральный 2" xfId="272"/>
    <cellStyle name="Нейтральный 3" xfId="273"/>
    <cellStyle name="Обчислення" xfId="274"/>
    <cellStyle name="Обчислення 2" xfId="275"/>
    <cellStyle name="Обычный 2" xfId="276"/>
    <cellStyle name="Обычный 2 2" xfId="277"/>
    <cellStyle name="Обычный 2 3" xfId="278"/>
    <cellStyle name="Обычный 3" xfId="279"/>
    <cellStyle name="Обычный 4" xfId="280"/>
    <cellStyle name="Обычный 5 2" xfId="281"/>
    <cellStyle name="Обычный 5 3" xfId="282"/>
    <cellStyle name="Обычный 6 3" xfId="283"/>
    <cellStyle name="Обычный_06" xfId="284"/>
    <cellStyle name="Обычный_09_Професійний склад" xfId="285"/>
    <cellStyle name="Обычный_12 Зинкевич" xfId="286"/>
    <cellStyle name="Обычный_27.08.2013" xfId="287"/>
    <cellStyle name="Обычный_TБЛ-12~1" xfId="288"/>
    <cellStyle name="Обычный_Укомплектування_11_2013" xfId="289"/>
    <cellStyle name="Обычный_Форма7Н" xfId="290"/>
    <cellStyle name="Підсумок" xfId="291"/>
    <cellStyle name="Плохой 2" xfId="292"/>
    <cellStyle name="Плохой 3" xfId="293"/>
    <cellStyle name="Поганий" xfId="294"/>
    <cellStyle name="Поганий 2" xfId="295"/>
    <cellStyle name="Пояснение 2" xfId="296"/>
    <cellStyle name="Примечание 2" xfId="297"/>
    <cellStyle name="Примечание 3" xfId="298"/>
    <cellStyle name="Примечание 4" xfId="299"/>
    <cellStyle name="Примітка" xfId="300"/>
    <cellStyle name="Примітка 2" xfId="301"/>
    <cellStyle name="Примітка 3" xfId="302"/>
    <cellStyle name="Примітка 4" xfId="303"/>
    <cellStyle name="Результат" xfId="304"/>
    <cellStyle name="Результат 1" xfId="305"/>
    <cellStyle name="Середній" xfId="306"/>
    <cellStyle name="Середній 2" xfId="307"/>
    <cellStyle name="Стиль 1" xfId="308"/>
    <cellStyle name="Стиль 1 2" xfId="309"/>
    <cellStyle name="Текст попередження" xfId="310"/>
    <cellStyle name="Текст пояснення" xfId="311"/>
    <cellStyle name="Тысячи [0]_Анализ" xfId="312"/>
    <cellStyle name="Тысячи_Анализ" xfId="313"/>
    <cellStyle name="ФинᎰнсовый_Лист1 (3)_1" xfId="314"/>
    <cellStyle name="Comma" xfId="315"/>
    <cellStyle name="Comma [0]" xfId="316"/>
    <cellStyle name="Хороший 2" xfId="3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stat_obl\12_2017\ZVIT_12_17_RAY\&#1055;&#1086;&#1089;&#1083;&#1091;&#1075;&#1080;_1217&#1088;&#1072;&#1081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stat_obl\&#1055;&#1086;&#1088;&#1090;&#1072;&#1083;_&#1085;&#1086;&#1074;\&#1089;&#1110;&#1095;&#1077;&#1085;&#1100;-&#1082;&#1074;&#1110;&#1090;&#1077;&#1085;&#1100;2018\&#1040;&#1085;&#1072;&#1083;&#1110;&#1090;\dodatky%20(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"/>
      <sheetName val="січень-лютий ОПЕРАТИВНО"/>
      <sheetName val="Січень-грудень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2 "/>
      <sheetName val=" 3 "/>
      <sheetName val="4 "/>
      <sheetName val="5 "/>
      <sheetName val="6 "/>
      <sheetName val="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21"/>
  <sheetViews>
    <sheetView view="pageBreakPreview" zoomScaleSheetLayoutView="100" zoomScalePageLayoutView="0" workbookViewId="0" topLeftCell="A1">
      <selection activeCell="A1" sqref="A1:C1"/>
    </sheetView>
  </sheetViews>
  <sheetFormatPr defaultColWidth="10.28125" defaultRowHeight="15"/>
  <cols>
    <col min="1" max="1" width="33.421875" style="80" customWidth="1"/>
    <col min="2" max="2" width="19.7109375" style="85" customWidth="1"/>
    <col min="3" max="3" width="19.57421875" style="85" customWidth="1"/>
    <col min="4" max="237" width="7.8515625" style="80" customWidth="1"/>
    <col min="238" max="238" width="39.28125" style="80" customWidth="1"/>
    <col min="239" max="16384" width="10.28125" style="80" customWidth="1"/>
  </cols>
  <sheetData>
    <row r="1" spans="1:3" ht="69" customHeight="1">
      <c r="A1" s="211" t="s">
        <v>150</v>
      </c>
      <c r="B1" s="211"/>
      <c r="C1" s="211"/>
    </row>
    <row r="2" spans="1:3" ht="17.25" customHeight="1" thickBot="1">
      <c r="A2" s="212" t="s">
        <v>103</v>
      </c>
      <c r="B2" s="212"/>
      <c r="C2" s="212"/>
    </row>
    <row r="3" spans="1:3" s="82" customFormat="1" ht="40.5" customHeight="1" thickBot="1" thickTop="1">
      <c r="A3" s="83"/>
      <c r="B3" s="125" t="s">
        <v>80</v>
      </c>
      <c r="C3" s="126" t="s">
        <v>8</v>
      </c>
    </row>
    <row r="4" spans="1:3" s="82" customFormat="1" ht="63" customHeight="1" thickTop="1">
      <c r="A4" s="119" t="s">
        <v>92</v>
      </c>
      <c r="B4" s="108">
        <v>816.3</v>
      </c>
      <c r="C4" s="109">
        <v>805.9</v>
      </c>
    </row>
    <row r="5" spans="1:3" s="82" customFormat="1" ht="48.75" customHeight="1">
      <c r="A5" s="120" t="s">
        <v>91</v>
      </c>
      <c r="B5" s="110">
        <v>62.2</v>
      </c>
      <c r="C5" s="111">
        <v>61.8</v>
      </c>
    </row>
    <row r="6" spans="1:3" s="82" customFormat="1" ht="57" customHeight="1">
      <c r="A6" s="121" t="s">
        <v>93</v>
      </c>
      <c r="B6" s="112">
        <v>734.9</v>
      </c>
      <c r="C6" s="113">
        <v>719.7</v>
      </c>
    </row>
    <row r="7" spans="1:3" s="82" customFormat="1" ht="54.75" customHeight="1">
      <c r="A7" s="122" t="s">
        <v>90</v>
      </c>
      <c r="B7" s="114">
        <v>56</v>
      </c>
      <c r="C7" s="115">
        <v>55.2</v>
      </c>
    </row>
    <row r="8" spans="1:3" s="82" customFormat="1" ht="70.5" customHeight="1">
      <c r="A8" s="123" t="s">
        <v>100</v>
      </c>
      <c r="B8" s="116">
        <v>81.4</v>
      </c>
      <c r="C8" s="117">
        <v>86.2</v>
      </c>
    </row>
    <row r="9" spans="1:3" s="82" customFormat="1" ht="60.75" customHeight="1">
      <c r="A9" s="124" t="s">
        <v>94</v>
      </c>
      <c r="B9" s="110">
        <v>10</v>
      </c>
      <c r="C9" s="118">
        <v>10.7</v>
      </c>
    </row>
    <row r="10" spans="1:3" s="86" customFormat="1" ht="15">
      <c r="A10" s="84"/>
      <c r="B10" s="84"/>
      <c r="C10" s="85"/>
    </row>
    <row r="11" spans="1:3" s="88" customFormat="1" ht="12" customHeight="1">
      <c r="A11" s="87"/>
      <c r="B11" s="87"/>
      <c r="C11" s="85"/>
    </row>
    <row r="12" ht="15">
      <c r="A12" s="89"/>
    </row>
    <row r="13" ht="15">
      <c r="A13" s="89"/>
    </row>
    <row r="14" ht="15">
      <c r="A14" s="89"/>
    </row>
    <row r="15" ht="15">
      <c r="A15" s="89"/>
    </row>
    <row r="16" ht="15">
      <c r="A16" s="89"/>
    </row>
    <row r="17" ht="15">
      <c r="A17" s="89"/>
    </row>
    <row r="18" ht="15">
      <c r="A18" s="89"/>
    </row>
    <row r="19" ht="15">
      <c r="A19" s="89"/>
    </row>
    <row r="20" ht="15">
      <c r="A20" s="89"/>
    </row>
    <row r="21" ht="15">
      <c r="A21" s="89"/>
    </row>
  </sheetData>
  <sheetProtection/>
  <mergeCells count="2">
    <mergeCell ref="A1:C1"/>
    <mergeCell ref="A2:C2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38"/>
  <sheetViews>
    <sheetView view="pageBreakPreview" zoomScale="85" zoomScaleNormal="75" zoomScaleSheetLayoutView="85" zoomScalePageLayoutView="0" workbookViewId="0" topLeftCell="A1">
      <pane xSplit="1" ySplit="8" topLeftCell="B9" activePane="bottomRight" state="frozen"/>
      <selection pane="topLeft" activeCell="P5" sqref="P5"/>
      <selection pane="topRight" activeCell="P5" sqref="P5"/>
      <selection pane="bottomLeft" activeCell="P5" sqref="P5"/>
      <selection pane="bottomRight" activeCell="B17" sqref="B17"/>
    </sheetView>
  </sheetViews>
  <sheetFormatPr defaultColWidth="8.28125" defaultRowHeight="15"/>
  <cols>
    <col min="1" max="1" width="20.8515625" style="91" customWidth="1"/>
    <col min="2" max="2" width="16.421875" style="91" customWidth="1"/>
    <col min="3" max="3" width="14.421875" style="91" customWidth="1"/>
    <col min="4" max="4" width="14.00390625" style="91" customWidth="1"/>
    <col min="5" max="5" width="13.28125" style="91" customWidth="1"/>
    <col min="6" max="6" width="12.7109375" style="91" customWidth="1"/>
    <col min="7" max="7" width="12.00390625" style="91" customWidth="1"/>
    <col min="8" max="8" width="12.57421875" style="91" customWidth="1"/>
    <col min="9" max="9" width="13.7109375" style="91" customWidth="1"/>
    <col min="10" max="10" width="9.140625" style="92" customWidth="1"/>
    <col min="11" max="252" width="9.140625" style="91" customWidth="1"/>
    <col min="253" max="253" width="18.57421875" style="91" customWidth="1"/>
    <col min="254" max="254" width="11.57421875" style="91" customWidth="1"/>
    <col min="255" max="255" width="11.00390625" style="91" customWidth="1"/>
    <col min="256" max="16384" width="8.28125" style="91" customWidth="1"/>
  </cols>
  <sheetData>
    <row r="1" spans="1:9" s="90" customFormat="1" ht="18" customHeight="1">
      <c r="A1" s="214" t="s">
        <v>81</v>
      </c>
      <c r="B1" s="214"/>
      <c r="C1" s="214"/>
      <c r="D1" s="214"/>
      <c r="E1" s="214"/>
      <c r="F1" s="214"/>
      <c r="G1" s="214"/>
      <c r="H1" s="214"/>
      <c r="I1" s="214"/>
    </row>
    <row r="2" spans="1:9" s="90" customFormat="1" ht="18.75" customHeight="1">
      <c r="A2" s="214" t="s">
        <v>151</v>
      </c>
      <c r="B2" s="214"/>
      <c r="C2" s="214"/>
      <c r="D2" s="214"/>
      <c r="E2" s="214"/>
      <c r="F2" s="214"/>
      <c r="G2" s="214"/>
      <c r="H2" s="214"/>
      <c r="I2" s="214"/>
    </row>
    <row r="3" spans="1:9" s="90" customFormat="1" ht="14.25" customHeight="1">
      <c r="A3" s="215" t="s">
        <v>82</v>
      </c>
      <c r="B3" s="215"/>
      <c r="C3" s="215"/>
      <c r="D3" s="215"/>
      <c r="E3" s="215"/>
      <c r="F3" s="215"/>
      <c r="G3" s="215"/>
      <c r="H3" s="215"/>
      <c r="I3" s="215"/>
    </row>
    <row r="4" spans="1:9" s="90" customFormat="1" ht="9" customHeight="1" hidden="1">
      <c r="A4" s="215"/>
      <c r="B4" s="215"/>
      <c r="C4" s="215"/>
      <c r="D4" s="215"/>
      <c r="E4" s="215"/>
      <c r="F4" s="215"/>
      <c r="G4" s="215"/>
      <c r="H4" s="215"/>
      <c r="I4" s="215"/>
    </row>
    <row r="5" spans="1:9" ht="18" customHeight="1">
      <c r="A5" s="81" t="s">
        <v>79</v>
      </c>
      <c r="F5" s="216"/>
      <c r="G5" s="216"/>
      <c r="H5" s="216"/>
      <c r="I5" s="216"/>
    </row>
    <row r="6" spans="1:9" s="93" customFormat="1" ht="16.5" customHeight="1">
      <c r="A6" s="217"/>
      <c r="B6" s="218" t="s">
        <v>83</v>
      </c>
      <c r="C6" s="218"/>
      <c r="D6" s="218" t="s">
        <v>84</v>
      </c>
      <c r="E6" s="218"/>
      <c r="F6" s="218" t="s">
        <v>85</v>
      </c>
      <c r="G6" s="218"/>
      <c r="H6" s="218" t="s">
        <v>86</v>
      </c>
      <c r="I6" s="218"/>
    </row>
    <row r="7" spans="1:9" s="94" customFormat="1" ht="27.75" customHeight="1">
      <c r="A7" s="217"/>
      <c r="B7" s="107" t="s">
        <v>1</v>
      </c>
      <c r="C7" s="107" t="s">
        <v>8</v>
      </c>
      <c r="D7" s="107" t="s">
        <v>1</v>
      </c>
      <c r="E7" s="107" t="s">
        <v>8</v>
      </c>
      <c r="F7" s="107" t="s">
        <v>1</v>
      </c>
      <c r="G7" s="107" t="s">
        <v>8</v>
      </c>
      <c r="H7" s="107" t="s">
        <v>1</v>
      </c>
      <c r="I7" s="107" t="s">
        <v>8</v>
      </c>
    </row>
    <row r="8" spans="1:9" s="93" customFormat="1" ht="12.75" customHeight="1">
      <c r="A8" s="95"/>
      <c r="B8" s="213" t="s">
        <v>87</v>
      </c>
      <c r="C8" s="213"/>
      <c r="D8" s="213" t="s">
        <v>88</v>
      </c>
      <c r="E8" s="213"/>
      <c r="F8" s="213" t="s">
        <v>87</v>
      </c>
      <c r="G8" s="213"/>
      <c r="H8" s="213" t="s">
        <v>88</v>
      </c>
      <c r="I8" s="213"/>
    </row>
    <row r="9" spans="1:9" s="100" customFormat="1" ht="18" customHeight="1">
      <c r="A9" s="96" t="s">
        <v>23</v>
      </c>
      <c r="B9" s="97">
        <v>16276.9</v>
      </c>
      <c r="C9" s="98">
        <v>16156.400000000001</v>
      </c>
      <c r="D9" s="99">
        <v>56.3</v>
      </c>
      <c r="E9" s="99">
        <v>56.1</v>
      </c>
      <c r="F9" s="98">
        <v>1678.1999999999998</v>
      </c>
      <c r="G9" s="98">
        <v>1698</v>
      </c>
      <c r="H9" s="99">
        <v>9.3</v>
      </c>
      <c r="I9" s="99">
        <v>9.5</v>
      </c>
    </row>
    <row r="10" spans="1:9" ht="15.75" customHeight="1">
      <c r="A10" s="101" t="s">
        <v>24</v>
      </c>
      <c r="B10" s="102">
        <v>658.8</v>
      </c>
      <c r="C10" s="102">
        <v>640.9</v>
      </c>
      <c r="D10" s="102">
        <v>56.6</v>
      </c>
      <c r="E10" s="102">
        <v>55.3</v>
      </c>
      <c r="F10" s="103">
        <v>71</v>
      </c>
      <c r="G10" s="103">
        <v>76.5</v>
      </c>
      <c r="H10" s="102">
        <v>9.7</v>
      </c>
      <c r="I10" s="102">
        <v>10.7</v>
      </c>
    </row>
    <row r="11" spans="1:9" ht="15.75" customHeight="1">
      <c r="A11" s="101" t="s">
        <v>25</v>
      </c>
      <c r="B11" s="102">
        <v>382.1</v>
      </c>
      <c r="C11" s="102">
        <v>366</v>
      </c>
      <c r="D11" s="102">
        <v>51</v>
      </c>
      <c r="E11" s="102">
        <v>48.8</v>
      </c>
      <c r="F11" s="103">
        <v>49.7</v>
      </c>
      <c r="G11" s="103">
        <v>52.1</v>
      </c>
      <c r="H11" s="102">
        <v>11.5</v>
      </c>
      <c r="I11" s="102">
        <v>12.5</v>
      </c>
    </row>
    <row r="12" spans="1:9" ht="15.75" customHeight="1">
      <c r="A12" s="101" t="s">
        <v>26</v>
      </c>
      <c r="B12" s="102">
        <v>1425.4</v>
      </c>
      <c r="C12" s="102">
        <v>1390.9</v>
      </c>
      <c r="D12" s="102">
        <v>59.1</v>
      </c>
      <c r="E12" s="102">
        <v>58</v>
      </c>
      <c r="F12" s="103">
        <v>121.7</v>
      </c>
      <c r="G12" s="103">
        <v>129.2</v>
      </c>
      <c r="H12" s="102">
        <v>7.9</v>
      </c>
      <c r="I12" s="102">
        <v>8.5</v>
      </c>
    </row>
    <row r="13" spans="1:9" ht="15.75" customHeight="1">
      <c r="A13" s="101" t="s">
        <v>27</v>
      </c>
      <c r="B13" s="102">
        <v>748.4</v>
      </c>
      <c r="C13" s="102">
        <v>734.3</v>
      </c>
      <c r="D13" s="102">
        <v>50</v>
      </c>
      <c r="E13" s="102">
        <v>49.4</v>
      </c>
      <c r="F13" s="103">
        <v>122.9</v>
      </c>
      <c r="G13" s="103">
        <v>125.3</v>
      </c>
      <c r="H13" s="102">
        <v>14.1</v>
      </c>
      <c r="I13" s="102">
        <v>14.6</v>
      </c>
    </row>
    <row r="14" spans="1:9" ht="15.75" customHeight="1">
      <c r="A14" s="101" t="s">
        <v>28</v>
      </c>
      <c r="B14" s="102">
        <v>507.6</v>
      </c>
      <c r="C14" s="102">
        <v>510.6</v>
      </c>
      <c r="D14" s="102">
        <v>55.9</v>
      </c>
      <c r="E14" s="102">
        <v>56.4</v>
      </c>
      <c r="F14" s="103">
        <v>63.7</v>
      </c>
      <c r="G14" s="103">
        <v>62</v>
      </c>
      <c r="H14" s="102">
        <v>11.2</v>
      </c>
      <c r="I14" s="102">
        <v>10.8</v>
      </c>
    </row>
    <row r="15" spans="1:9" ht="15.75" customHeight="1">
      <c r="A15" s="101" t="s">
        <v>29</v>
      </c>
      <c r="B15" s="102">
        <v>505.5</v>
      </c>
      <c r="C15" s="102">
        <v>496.3</v>
      </c>
      <c r="D15" s="102">
        <v>54.8</v>
      </c>
      <c r="E15" s="102">
        <v>53.8</v>
      </c>
      <c r="F15" s="103">
        <v>56.3</v>
      </c>
      <c r="G15" s="103">
        <v>58.2</v>
      </c>
      <c r="H15" s="102">
        <v>10</v>
      </c>
      <c r="I15" s="102">
        <v>10.5</v>
      </c>
    </row>
    <row r="16" spans="1:9" ht="15.75" customHeight="1">
      <c r="A16" s="179" t="s">
        <v>30</v>
      </c>
      <c r="B16" s="180">
        <v>734.9</v>
      </c>
      <c r="C16" s="180">
        <v>719.7</v>
      </c>
      <c r="D16" s="180">
        <v>56</v>
      </c>
      <c r="E16" s="180">
        <v>55.2</v>
      </c>
      <c r="F16" s="181">
        <v>81.4</v>
      </c>
      <c r="G16" s="181">
        <v>86.2</v>
      </c>
      <c r="H16" s="180">
        <v>10</v>
      </c>
      <c r="I16" s="180">
        <v>10.7</v>
      </c>
    </row>
    <row r="17" spans="1:9" ht="15.75" customHeight="1">
      <c r="A17" s="101" t="s">
        <v>31</v>
      </c>
      <c r="B17" s="102">
        <v>556.9</v>
      </c>
      <c r="C17" s="102">
        <v>559</v>
      </c>
      <c r="D17" s="102">
        <v>54.7</v>
      </c>
      <c r="E17" s="102">
        <v>55</v>
      </c>
      <c r="F17" s="103">
        <v>53.5</v>
      </c>
      <c r="G17" s="103">
        <v>51.9</v>
      </c>
      <c r="H17" s="102">
        <v>8.8</v>
      </c>
      <c r="I17" s="102">
        <v>8.5</v>
      </c>
    </row>
    <row r="18" spans="1:9" ht="15.75" customHeight="1">
      <c r="A18" s="101" t="s">
        <v>89</v>
      </c>
      <c r="B18" s="102">
        <v>736.3</v>
      </c>
      <c r="C18" s="102">
        <v>741.1</v>
      </c>
      <c r="D18" s="102">
        <v>57.8</v>
      </c>
      <c r="E18" s="102">
        <v>58</v>
      </c>
      <c r="F18" s="103">
        <v>53.5</v>
      </c>
      <c r="G18" s="103">
        <v>51.9</v>
      </c>
      <c r="H18" s="102">
        <v>6.8</v>
      </c>
      <c r="I18" s="102">
        <v>6.5</v>
      </c>
    </row>
    <row r="19" spans="1:9" ht="15.75" customHeight="1">
      <c r="A19" s="101" t="s">
        <v>32</v>
      </c>
      <c r="B19" s="102">
        <v>375.7</v>
      </c>
      <c r="C19" s="102">
        <v>376.8</v>
      </c>
      <c r="D19" s="102">
        <v>52.9</v>
      </c>
      <c r="E19" s="102">
        <v>53.3</v>
      </c>
      <c r="F19" s="103">
        <v>53.1</v>
      </c>
      <c r="G19" s="103">
        <v>52.6</v>
      </c>
      <c r="H19" s="102">
        <v>12.4</v>
      </c>
      <c r="I19" s="102">
        <v>12.2</v>
      </c>
    </row>
    <row r="20" spans="1:9" ht="15.75" customHeight="1">
      <c r="A20" s="101" t="s">
        <v>33</v>
      </c>
      <c r="B20" s="102">
        <v>298.5</v>
      </c>
      <c r="C20" s="102">
        <v>292.1</v>
      </c>
      <c r="D20" s="102">
        <v>55.6</v>
      </c>
      <c r="E20" s="102">
        <v>54.7</v>
      </c>
      <c r="F20" s="103">
        <v>57</v>
      </c>
      <c r="G20" s="103">
        <v>58.3</v>
      </c>
      <c r="H20" s="102">
        <v>16</v>
      </c>
      <c r="I20" s="102">
        <v>16.6</v>
      </c>
    </row>
    <row r="21" spans="1:9" ht="15.75" customHeight="1">
      <c r="A21" s="101" t="s">
        <v>34</v>
      </c>
      <c r="B21" s="102">
        <v>1047</v>
      </c>
      <c r="C21" s="102">
        <v>1050.8</v>
      </c>
      <c r="D21" s="102">
        <v>55.9</v>
      </c>
      <c r="E21" s="102">
        <v>56.2</v>
      </c>
      <c r="F21" s="103">
        <v>87.9</v>
      </c>
      <c r="G21" s="103">
        <v>85.8</v>
      </c>
      <c r="H21" s="102">
        <v>7.7</v>
      </c>
      <c r="I21" s="102">
        <v>7.5</v>
      </c>
    </row>
    <row r="22" spans="1:9" ht="15.75" customHeight="1">
      <c r="A22" s="101" t="s">
        <v>35</v>
      </c>
      <c r="B22" s="102">
        <v>498.1</v>
      </c>
      <c r="C22" s="102">
        <v>489.7</v>
      </c>
      <c r="D22" s="102">
        <v>57.5</v>
      </c>
      <c r="E22" s="102">
        <v>56.8</v>
      </c>
      <c r="F22" s="103">
        <v>53.3</v>
      </c>
      <c r="G22" s="103">
        <v>56.3</v>
      </c>
      <c r="H22" s="102">
        <v>9.7</v>
      </c>
      <c r="I22" s="102">
        <v>10.3</v>
      </c>
    </row>
    <row r="23" spans="1:9" ht="15.75" customHeight="1">
      <c r="A23" s="101" t="s">
        <v>36</v>
      </c>
      <c r="B23" s="102">
        <v>1000.6</v>
      </c>
      <c r="C23" s="102">
        <v>986.6</v>
      </c>
      <c r="D23" s="102">
        <v>56.7</v>
      </c>
      <c r="E23" s="102">
        <v>56.1</v>
      </c>
      <c r="F23" s="103">
        <v>72.5</v>
      </c>
      <c r="G23" s="103">
        <v>77.2</v>
      </c>
      <c r="H23" s="102">
        <v>6.8</v>
      </c>
      <c r="I23" s="102">
        <v>7.3</v>
      </c>
    </row>
    <row r="24" spans="1:9" ht="15.75" customHeight="1">
      <c r="A24" s="101" t="s">
        <v>37</v>
      </c>
      <c r="B24" s="102">
        <v>570.4</v>
      </c>
      <c r="C24" s="102">
        <v>575</v>
      </c>
      <c r="D24" s="102">
        <v>53.3</v>
      </c>
      <c r="E24" s="102">
        <v>54</v>
      </c>
      <c r="F24" s="103">
        <v>82.6</v>
      </c>
      <c r="G24" s="103">
        <v>78.3</v>
      </c>
      <c r="H24" s="102">
        <v>12.6</v>
      </c>
      <c r="I24" s="102">
        <v>12</v>
      </c>
    </row>
    <row r="25" spans="1:9" ht="15.75" customHeight="1">
      <c r="A25" s="101" t="s">
        <v>38</v>
      </c>
      <c r="B25" s="102">
        <v>474.2</v>
      </c>
      <c r="C25" s="102">
        <v>460.2</v>
      </c>
      <c r="D25" s="102">
        <v>56.9</v>
      </c>
      <c r="E25" s="102">
        <v>55.1</v>
      </c>
      <c r="F25" s="103">
        <v>56.3</v>
      </c>
      <c r="G25" s="103">
        <v>60.1</v>
      </c>
      <c r="H25" s="102">
        <v>10.6</v>
      </c>
      <c r="I25" s="102">
        <v>11.6</v>
      </c>
    </row>
    <row r="26" spans="1:9" ht="15.75" customHeight="1">
      <c r="A26" s="101" t="s">
        <v>39</v>
      </c>
      <c r="B26" s="102">
        <v>478.5</v>
      </c>
      <c r="C26" s="102">
        <v>481.4</v>
      </c>
      <c r="D26" s="102">
        <v>56.8</v>
      </c>
      <c r="E26" s="102">
        <v>57.4</v>
      </c>
      <c r="F26" s="103">
        <v>48.8</v>
      </c>
      <c r="G26" s="103">
        <v>48</v>
      </c>
      <c r="H26" s="102">
        <v>9.3</v>
      </c>
      <c r="I26" s="102">
        <v>9.1</v>
      </c>
    </row>
    <row r="27" spans="1:9" ht="15.75" customHeight="1">
      <c r="A27" s="101" t="s">
        <v>40</v>
      </c>
      <c r="B27" s="102">
        <v>407.6</v>
      </c>
      <c r="C27" s="102">
        <v>399.1</v>
      </c>
      <c r="D27" s="102">
        <v>52</v>
      </c>
      <c r="E27" s="102">
        <v>51</v>
      </c>
      <c r="F27" s="103">
        <v>52.8</v>
      </c>
      <c r="G27" s="103">
        <v>53.9</v>
      </c>
      <c r="H27" s="102">
        <v>11.5</v>
      </c>
      <c r="I27" s="102">
        <v>11.9</v>
      </c>
    </row>
    <row r="28" spans="1:9" ht="15.75" customHeight="1">
      <c r="A28" s="101" t="s">
        <v>41</v>
      </c>
      <c r="B28" s="102">
        <v>1236.6</v>
      </c>
      <c r="C28" s="102">
        <v>1247.1</v>
      </c>
      <c r="D28" s="102">
        <v>59.7</v>
      </c>
      <c r="E28" s="102">
        <v>60.6</v>
      </c>
      <c r="F28" s="103">
        <v>84.6</v>
      </c>
      <c r="G28" s="103">
        <v>80.4</v>
      </c>
      <c r="H28" s="102">
        <v>6.4</v>
      </c>
      <c r="I28" s="102">
        <v>6.1</v>
      </c>
    </row>
    <row r="29" spans="1:9" ht="15.75" customHeight="1">
      <c r="A29" s="101" t="s">
        <v>42</v>
      </c>
      <c r="B29" s="102">
        <v>441</v>
      </c>
      <c r="C29" s="102">
        <v>442.2</v>
      </c>
      <c r="D29" s="102">
        <v>55.8</v>
      </c>
      <c r="E29" s="102">
        <v>56.2</v>
      </c>
      <c r="F29" s="103">
        <v>55.9</v>
      </c>
      <c r="G29" s="103">
        <v>55</v>
      </c>
      <c r="H29" s="102">
        <v>11.2</v>
      </c>
      <c r="I29" s="102">
        <v>11.1</v>
      </c>
    </row>
    <row r="30" spans="1:9" ht="15.75" customHeight="1">
      <c r="A30" s="101" t="s">
        <v>43</v>
      </c>
      <c r="B30" s="102">
        <v>510.1</v>
      </c>
      <c r="C30" s="102">
        <v>516</v>
      </c>
      <c r="D30" s="102">
        <v>53.9</v>
      </c>
      <c r="E30" s="102">
        <v>54.7</v>
      </c>
      <c r="F30" s="103">
        <v>53</v>
      </c>
      <c r="G30" s="103">
        <v>50.2</v>
      </c>
      <c r="H30" s="102">
        <v>9.4</v>
      </c>
      <c r="I30" s="102">
        <v>8.9</v>
      </c>
    </row>
    <row r="31" spans="1:9" ht="15.75" customHeight="1">
      <c r="A31" s="101" t="s">
        <v>44</v>
      </c>
      <c r="B31" s="102">
        <v>517.5</v>
      </c>
      <c r="C31" s="102">
        <v>518.4</v>
      </c>
      <c r="D31" s="102">
        <v>56.2</v>
      </c>
      <c r="E31" s="102">
        <v>56.7</v>
      </c>
      <c r="F31" s="103">
        <v>59.8</v>
      </c>
      <c r="G31" s="103">
        <v>59.2</v>
      </c>
      <c r="H31" s="102">
        <v>10.4</v>
      </c>
      <c r="I31" s="102">
        <v>10.2</v>
      </c>
    </row>
    <row r="32" spans="1:9" ht="15.75" customHeight="1">
      <c r="A32" s="101" t="s">
        <v>45</v>
      </c>
      <c r="B32" s="102">
        <v>376.1</v>
      </c>
      <c r="C32" s="102">
        <v>379.3</v>
      </c>
      <c r="D32" s="102">
        <v>56.2</v>
      </c>
      <c r="E32" s="102">
        <v>56.6</v>
      </c>
      <c r="F32" s="103">
        <v>35.7</v>
      </c>
      <c r="G32" s="103">
        <v>34.8</v>
      </c>
      <c r="H32" s="102">
        <v>8.7</v>
      </c>
      <c r="I32" s="102">
        <v>8.4</v>
      </c>
    </row>
    <row r="33" spans="1:9" ht="15.75" customHeight="1">
      <c r="A33" s="101" t="s">
        <v>46</v>
      </c>
      <c r="B33" s="102">
        <v>424.8</v>
      </c>
      <c r="C33" s="102">
        <v>426.1</v>
      </c>
      <c r="D33" s="102">
        <v>55.6</v>
      </c>
      <c r="E33" s="102">
        <v>56.1</v>
      </c>
      <c r="F33" s="103">
        <v>53.9</v>
      </c>
      <c r="G33" s="103">
        <v>53.5</v>
      </c>
      <c r="H33" s="102">
        <v>11.3</v>
      </c>
      <c r="I33" s="102">
        <v>11.2</v>
      </c>
    </row>
    <row r="34" spans="1:9" ht="15.75" customHeight="1">
      <c r="A34" s="101" t="s">
        <v>47</v>
      </c>
      <c r="B34" s="102">
        <v>1364.3</v>
      </c>
      <c r="C34" s="102">
        <v>1356.8</v>
      </c>
      <c r="D34" s="102">
        <v>62.3</v>
      </c>
      <c r="E34" s="102">
        <v>61.8</v>
      </c>
      <c r="F34" s="103">
        <v>97.3</v>
      </c>
      <c r="G34" s="103">
        <v>101.1</v>
      </c>
      <c r="H34" s="102">
        <v>6.7</v>
      </c>
      <c r="I34" s="102">
        <v>6.9</v>
      </c>
    </row>
    <row r="35" spans="1:9" ht="15.75">
      <c r="A35" s="104"/>
      <c r="B35" s="105"/>
      <c r="C35" s="106"/>
      <c r="D35" s="104"/>
      <c r="E35" s="104"/>
      <c r="F35" s="104"/>
      <c r="G35" s="104"/>
      <c r="H35" s="104"/>
      <c r="I35" s="104"/>
    </row>
    <row r="36" spans="1:9" ht="15">
      <c r="A36" s="104"/>
      <c r="C36" s="104"/>
      <c r="D36" s="104"/>
      <c r="E36" s="104"/>
      <c r="F36" s="104"/>
      <c r="G36" s="104"/>
      <c r="H36" s="104"/>
      <c r="I36" s="104"/>
    </row>
    <row r="37" spans="1:9" ht="12.75">
      <c r="A37" s="105"/>
      <c r="C37" s="105"/>
      <c r="D37" s="105"/>
      <c r="E37" s="105"/>
      <c r="F37" s="105"/>
      <c r="G37" s="105"/>
      <c r="H37" s="105"/>
      <c r="I37" s="105"/>
    </row>
    <row r="38" spans="1:9" ht="12.75">
      <c r="A38" s="105"/>
      <c r="C38" s="105"/>
      <c r="D38" s="105"/>
      <c r="E38" s="105"/>
      <c r="F38" s="105"/>
      <c r="G38" s="105"/>
      <c r="H38" s="105"/>
      <c r="I38" s="105"/>
    </row>
  </sheetData>
  <sheetProtection/>
  <mergeCells count="14">
    <mergeCell ref="B6:C6"/>
    <mergeCell ref="D6:E6"/>
    <mergeCell ref="F6:G6"/>
    <mergeCell ref="H6:I6"/>
    <mergeCell ref="B8:C8"/>
    <mergeCell ref="D8:E8"/>
    <mergeCell ref="F8:G8"/>
    <mergeCell ref="H8:I8"/>
    <mergeCell ref="A1:I1"/>
    <mergeCell ref="A2:I2"/>
    <mergeCell ref="A3:I3"/>
    <mergeCell ref="A4:I4"/>
    <mergeCell ref="F5:I5"/>
    <mergeCell ref="A6:A7"/>
  </mergeCells>
  <printOptions horizontalCentered="1"/>
  <pageMargins left="0.4724409448818898" right="0.1968503937007874" top="0.35433070866141736" bottom="0" header="0.1968503937007874" footer="0.1968503937007874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34"/>
  <sheetViews>
    <sheetView view="pageBreakPreview" zoomScale="75" zoomScaleNormal="85" zoomScaleSheetLayoutView="75" zoomScalePageLayoutView="0" workbookViewId="0" topLeftCell="B1">
      <pane xSplit="1" ySplit="7" topLeftCell="C8" activePane="bottomRight" state="frozen"/>
      <selection pane="topLeft" activeCell="T9" sqref="T9"/>
      <selection pane="topRight" activeCell="T9" sqref="T9"/>
      <selection pane="bottomLeft" activeCell="T9" sqref="T9"/>
      <selection pane="bottomRight" activeCell="B9" sqref="B9:B34"/>
    </sheetView>
  </sheetViews>
  <sheetFormatPr defaultColWidth="9.140625" defaultRowHeight="15"/>
  <cols>
    <col min="1" max="1" width="1.28515625" style="150" hidden="1" customWidth="1"/>
    <col min="2" max="2" width="24.140625" style="150" customWidth="1"/>
    <col min="3" max="4" width="17.8515625" style="150" customWidth="1"/>
    <col min="5" max="5" width="17.57421875" style="150" customWidth="1"/>
    <col min="6" max="6" width="16.7109375" style="150" customWidth="1"/>
    <col min="7" max="7" width="9.140625" style="150" customWidth="1"/>
    <col min="8" max="10" width="0" style="150" hidden="1" customWidth="1"/>
    <col min="11" max="16384" width="9.140625" style="150" customWidth="1"/>
  </cols>
  <sheetData>
    <row r="1" s="127" customFormat="1" ht="10.5" customHeight="1">
      <c r="F1" s="128"/>
    </row>
    <row r="2" spans="1:6" s="129" customFormat="1" ht="51" customHeight="1">
      <c r="A2" s="219" t="s">
        <v>95</v>
      </c>
      <c r="B2" s="219"/>
      <c r="C2" s="219"/>
      <c r="D2" s="219"/>
      <c r="E2" s="219"/>
      <c r="F2" s="219"/>
    </row>
    <row r="3" spans="1:6" s="129" customFormat="1" ht="20.25" customHeight="1">
      <c r="A3" s="130"/>
      <c r="B3" s="130"/>
      <c r="C3" s="130"/>
      <c r="D3" s="130"/>
      <c r="E3" s="130"/>
      <c r="F3" s="130"/>
    </row>
    <row r="4" spans="1:6" s="129" customFormat="1" ht="16.5" customHeight="1">
      <c r="A4" s="130"/>
      <c r="B4" s="130"/>
      <c r="C4" s="130"/>
      <c r="D4" s="130"/>
      <c r="E4" s="130"/>
      <c r="F4" s="131" t="s">
        <v>96</v>
      </c>
    </row>
    <row r="5" spans="1:6" s="129" customFormat="1" ht="24.75" customHeight="1">
      <c r="A5" s="130"/>
      <c r="B5" s="220"/>
      <c r="C5" s="221" t="s">
        <v>155</v>
      </c>
      <c r="D5" s="221" t="s">
        <v>156</v>
      </c>
      <c r="E5" s="222" t="s">
        <v>97</v>
      </c>
      <c r="F5" s="222"/>
    </row>
    <row r="6" spans="1:6" s="129" customFormat="1" ht="42" customHeight="1">
      <c r="A6" s="132"/>
      <c r="B6" s="220"/>
      <c r="C6" s="221"/>
      <c r="D6" s="221"/>
      <c r="E6" s="133" t="s">
        <v>4</v>
      </c>
      <c r="F6" s="134" t="s">
        <v>98</v>
      </c>
    </row>
    <row r="7" spans="2:6" s="135" customFormat="1" ht="19.5" customHeight="1">
      <c r="B7" s="136" t="s">
        <v>22</v>
      </c>
      <c r="C7" s="137">
        <v>1</v>
      </c>
      <c r="D7" s="138">
        <v>2</v>
      </c>
      <c r="E7" s="137">
        <v>3</v>
      </c>
      <c r="F7" s="138">
        <v>4</v>
      </c>
    </row>
    <row r="8" spans="2:10" s="139" customFormat="1" ht="27.75" customHeight="1">
      <c r="B8" s="200" t="s">
        <v>109</v>
      </c>
      <c r="C8" s="140">
        <f>SUM(C9:C34)</f>
        <v>2827</v>
      </c>
      <c r="D8" s="140">
        <f>SUM(D9:D34)</f>
        <v>2271</v>
      </c>
      <c r="E8" s="141">
        <f>ROUND(D8/C8*100,1)</f>
        <v>80.3</v>
      </c>
      <c r="F8" s="140">
        <f aca="true" t="shared" si="0" ref="F8:F32">D8-C8</f>
        <v>-556</v>
      </c>
      <c r="I8" s="142"/>
      <c r="J8" s="142"/>
    </row>
    <row r="9" spans="2:10" s="143" customFormat="1" ht="23.25" customHeight="1">
      <c r="B9" s="35" t="s">
        <v>110</v>
      </c>
      <c r="C9" s="144">
        <v>558</v>
      </c>
      <c r="D9" s="144">
        <v>359</v>
      </c>
      <c r="E9" s="145">
        <f aca="true" t="shared" si="1" ref="E9:E34">ROUND(D9/C9*100,1)</f>
        <v>64.3</v>
      </c>
      <c r="F9" s="144">
        <f t="shared" si="0"/>
        <v>-199</v>
      </c>
      <c r="H9" s="146">
        <f>ROUND(D9/$D$8*100,1)</f>
        <v>15.8</v>
      </c>
      <c r="I9" s="147">
        <f>ROUND(C9/1000,1)</f>
        <v>0.6</v>
      </c>
      <c r="J9" s="147">
        <f>ROUND(D9/1000,1)</f>
        <v>0.4</v>
      </c>
    </row>
    <row r="10" spans="2:10" s="143" customFormat="1" ht="23.25" customHeight="1">
      <c r="B10" s="35" t="s">
        <v>111</v>
      </c>
      <c r="C10" s="144">
        <v>437</v>
      </c>
      <c r="D10" s="144">
        <v>160</v>
      </c>
      <c r="E10" s="145">
        <f t="shared" si="1"/>
        <v>36.6</v>
      </c>
      <c r="F10" s="144">
        <f t="shared" si="0"/>
        <v>-277</v>
      </c>
      <c r="H10" s="146">
        <f aca="true" t="shared" si="2" ref="H10:H32">ROUND(D10/$D$8*100,1)</f>
        <v>7</v>
      </c>
      <c r="I10" s="147">
        <f aca="true" t="shared" si="3" ref="I10:J32">ROUND(C10/1000,1)</f>
        <v>0.4</v>
      </c>
      <c r="J10" s="147">
        <f t="shared" si="3"/>
        <v>0.2</v>
      </c>
    </row>
    <row r="11" spans="2:10" s="143" customFormat="1" ht="23.25" customHeight="1">
      <c r="B11" s="35" t="s">
        <v>112</v>
      </c>
      <c r="C11" s="144">
        <v>263</v>
      </c>
      <c r="D11" s="144">
        <v>2</v>
      </c>
      <c r="E11" s="145">
        <f t="shared" si="1"/>
        <v>0.8</v>
      </c>
      <c r="F11" s="144">
        <f t="shared" si="0"/>
        <v>-261</v>
      </c>
      <c r="H11" s="148">
        <f t="shared" si="2"/>
        <v>0.1</v>
      </c>
      <c r="I11" s="147">
        <f t="shared" si="3"/>
        <v>0.3</v>
      </c>
      <c r="J11" s="147">
        <f t="shared" si="3"/>
        <v>0</v>
      </c>
    </row>
    <row r="12" spans="2:10" s="143" customFormat="1" ht="23.25" customHeight="1">
      <c r="B12" s="35" t="s">
        <v>113</v>
      </c>
      <c r="C12" s="144">
        <v>291</v>
      </c>
      <c r="D12" s="144">
        <v>193</v>
      </c>
      <c r="E12" s="145">
        <f t="shared" si="1"/>
        <v>66.3</v>
      </c>
      <c r="F12" s="144">
        <f t="shared" si="0"/>
        <v>-98</v>
      </c>
      <c r="H12" s="146">
        <f t="shared" si="2"/>
        <v>8.5</v>
      </c>
      <c r="I12" s="147">
        <f t="shared" si="3"/>
        <v>0.3</v>
      </c>
      <c r="J12" s="147">
        <f t="shared" si="3"/>
        <v>0.2</v>
      </c>
    </row>
    <row r="13" spans="2:10" s="143" customFormat="1" ht="23.25" customHeight="1">
      <c r="B13" s="35" t="s">
        <v>114</v>
      </c>
      <c r="C13" s="144">
        <v>262</v>
      </c>
      <c r="D13" s="144">
        <v>548</v>
      </c>
      <c r="E13" s="145">
        <f t="shared" si="1"/>
        <v>209.2</v>
      </c>
      <c r="F13" s="144">
        <f t="shared" si="0"/>
        <v>286</v>
      </c>
      <c r="H13" s="148">
        <f t="shared" si="2"/>
        <v>24.1</v>
      </c>
      <c r="I13" s="147">
        <f t="shared" si="3"/>
        <v>0.3</v>
      </c>
      <c r="J13" s="147">
        <f t="shared" si="3"/>
        <v>0.5</v>
      </c>
    </row>
    <row r="14" spans="2:10" s="143" customFormat="1" ht="23.25" customHeight="1">
      <c r="B14" s="35" t="s">
        <v>115</v>
      </c>
      <c r="C14" s="144">
        <v>131</v>
      </c>
      <c r="D14" s="144">
        <v>39</v>
      </c>
      <c r="E14" s="145">
        <f t="shared" si="1"/>
        <v>29.8</v>
      </c>
      <c r="F14" s="144">
        <f t="shared" si="0"/>
        <v>-92</v>
      </c>
      <c r="H14" s="146">
        <f t="shared" si="2"/>
        <v>1.7</v>
      </c>
      <c r="I14" s="147">
        <f t="shared" si="3"/>
        <v>0.1</v>
      </c>
      <c r="J14" s="147">
        <f t="shared" si="3"/>
        <v>0</v>
      </c>
    </row>
    <row r="15" spans="2:10" s="143" customFormat="1" ht="23.25" customHeight="1">
      <c r="B15" s="35" t="s">
        <v>143</v>
      </c>
      <c r="C15" s="144">
        <v>64</v>
      </c>
      <c r="D15" s="144">
        <v>5</v>
      </c>
      <c r="E15" s="145">
        <f t="shared" si="1"/>
        <v>7.8</v>
      </c>
      <c r="F15" s="144">
        <f t="shared" si="0"/>
        <v>-59</v>
      </c>
      <c r="H15" s="146">
        <f t="shared" si="2"/>
        <v>0.2</v>
      </c>
      <c r="I15" s="147">
        <f t="shared" si="3"/>
        <v>0.1</v>
      </c>
      <c r="J15" s="147">
        <f t="shared" si="3"/>
        <v>0</v>
      </c>
    </row>
    <row r="16" spans="2:10" s="143" customFormat="1" ht="23.25" customHeight="1">
      <c r="B16" s="35" t="s">
        <v>160</v>
      </c>
      <c r="C16" s="144">
        <v>71</v>
      </c>
      <c r="D16" s="144">
        <v>8</v>
      </c>
      <c r="E16" s="145">
        <f t="shared" si="1"/>
        <v>11.3</v>
      </c>
      <c r="F16" s="144">
        <f t="shared" si="0"/>
        <v>-63</v>
      </c>
      <c r="H16" s="146">
        <f t="shared" si="2"/>
        <v>0.4</v>
      </c>
      <c r="I16" s="147">
        <f t="shared" si="3"/>
        <v>0.1</v>
      </c>
      <c r="J16" s="147">
        <f t="shared" si="3"/>
        <v>0</v>
      </c>
    </row>
    <row r="17" spans="2:10" s="143" customFormat="1" ht="23.25" customHeight="1">
      <c r="B17" s="35" t="s">
        <v>116</v>
      </c>
      <c r="C17" s="144">
        <v>15</v>
      </c>
      <c r="D17" s="144">
        <v>0</v>
      </c>
      <c r="E17" s="145">
        <f t="shared" si="1"/>
        <v>0</v>
      </c>
      <c r="F17" s="144">
        <f t="shared" si="0"/>
        <v>-15</v>
      </c>
      <c r="H17" s="146">
        <f t="shared" si="2"/>
        <v>0</v>
      </c>
      <c r="I17" s="147">
        <f t="shared" si="3"/>
        <v>0</v>
      </c>
      <c r="J17" s="147">
        <f t="shared" si="3"/>
        <v>0</v>
      </c>
    </row>
    <row r="18" spans="2:10" s="143" customFormat="1" ht="23.25" customHeight="1">
      <c r="B18" s="36" t="s">
        <v>152</v>
      </c>
      <c r="C18" s="144">
        <v>48</v>
      </c>
      <c r="D18" s="144">
        <v>148</v>
      </c>
      <c r="E18" s="145">
        <f t="shared" si="1"/>
        <v>308.3</v>
      </c>
      <c r="F18" s="144">
        <f t="shared" si="0"/>
        <v>100</v>
      </c>
      <c r="H18" s="146">
        <f t="shared" si="2"/>
        <v>6.5</v>
      </c>
      <c r="I18" s="147">
        <f t="shared" si="3"/>
        <v>0</v>
      </c>
      <c r="J18" s="147">
        <f t="shared" si="3"/>
        <v>0.1</v>
      </c>
    </row>
    <row r="19" spans="2:10" s="143" customFormat="1" ht="23.25" customHeight="1">
      <c r="B19" s="35" t="s">
        <v>117</v>
      </c>
      <c r="C19" s="144">
        <v>26</v>
      </c>
      <c r="D19" s="144">
        <v>97</v>
      </c>
      <c r="E19" s="145">
        <f t="shared" si="1"/>
        <v>373.1</v>
      </c>
      <c r="F19" s="144">
        <f t="shared" si="0"/>
        <v>71</v>
      </c>
      <c r="H19" s="148">
        <f t="shared" si="2"/>
        <v>4.3</v>
      </c>
      <c r="I19" s="147">
        <f t="shared" si="3"/>
        <v>0</v>
      </c>
      <c r="J19" s="147">
        <f t="shared" si="3"/>
        <v>0.1</v>
      </c>
    </row>
    <row r="20" spans="2:10" s="143" customFormat="1" ht="23.25" customHeight="1">
      <c r="B20" s="35" t="s">
        <v>153</v>
      </c>
      <c r="C20" s="144">
        <v>36</v>
      </c>
      <c r="D20" s="144">
        <v>14</v>
      </c>
      <c r="E20" s="145">
        <f t="shared" si="1"/>
        <v>38.9</v>
      </c>
      <c r="F20" s="144">
        <f t="shared" si="0"/>
        <v>-22</v>
      </c>
      <c r="H20" s="148">
        <f t="shared" si="2"/>
        <v>0.6</v>
      </c>
      <c r="I20" s="147">
        <f t="shared" si="3"/>
        <v>0</v>
      </c>
      <c r="J20" s="147">
        <f t="shared" si="3"/>
        <v>0</v>
      </c>
    </row>
    <row r="21" spans="2:10" s="143" customFormat="1" ht="23.25" customHeight="1">
      <c r="B21" s="35" t="s">
        <v>118</v>
      </c>
      <c r="C21" s="144">
        <v>30</v>
      </c>
      <c r="D21" s="144">
        <v>8</v>
      </c>
      <c r="E21" s="145">
        <f t="shared" si="1"/>
        <v>26.7</v>
      </c>
      <c r="F21" s="144">
        <f t="shared" si="0"/>
        <v>-22</v>
      </c>
      <c r="H21" s="148">
        <f t="shared" si="2"/>
        <v>0.4</v>
      </c>
      <c r="I21" s="147">
        <f t="shared" si="3"/>
        <v>0</v>
      </c>
      <c r="J21" s="147">
        <f t="shared" si="3"/>
        <v>0</v>
      </c>
    </row>
    <row r="22" spans="2:10" s="143" customFormat="1" ht="23.25" customHeight="1">
      <c r="B22" s="35" t="s">
        <v>119</v>
      </c>
      <c r="C22" s="144">
        <v>83</v>
      </c>
      <c r="D22" s="144">
        <v>121</v>
      </c>
      <c r="E22" s="145">
        <f t="shared" si="1"/>
        <v>145.8</v>
      </c>
      <c r="F22" s="144">
        <f t="shared" si="0"/>
        <v>38</v>
      </c>
      <c r="H22" s="146">
        <f t="shared" si="2"/>
        <v>5.3</v>
      </c>
      <c r="I22" s="147">
        <f t="shared" si="3"/>
        <v>0.1</v>
      </c>
      <c r="J22" s="147">
        <f t="shared" si="3"/>
        <v>0.1</v>
      </c>
    </row>
    <row r="23" spans="2:10" s="143" customFormat="1" ht="23.25" customHeight="1">
      <c r="B23" s="35" t="s">
        <v>142</v>
      </c>
      <c r="C23" s="149">
        <v>128</v>
      </c>
      <c r="D23" s="149">
        <v>230</v>
      </c>
      <c r="E23" s="145">
        <f t="shared" si="1"/>
        <v>179.7</v>
      </c>
      <c r="F23" s="144">
        <f t="shared" si="0"/>
        <v>102</v>
      </c>
      <c r="H23" s="146">
        <f t="shared" si="2"/>
        <v>10.1</v>
      </c>
      <c r="I23" s="147">
        <f t="shared" si="3"/>
        <v>0.1</v>
      </c>
      <c r="J23" s="147">
        <f t="shared" si="3"/>
        <v>0.2</v>
      </c>
    </row>
    <row r="24" spans="2:10" s="143" customFormat="1" ht="23.25" customHeight="1">
      <c r="B24" s="35" t="s">
        <v>120</v>
      </c>
      <c r="C24" s="144">
        <v>46</v>
      </c>
      <c r="D24" s="144">
        <v>57</v>
      </c>
      <c r="E24" s="145">
        <f t="shared" si="1"/>
        <v>123.9</v>
      </c>
      <c r="F24" s="144">
        <f t="shared" si="0"/>
        <v>11</v>
      </c>
      <c r="H24" s="146">
        <f t="shared" si="2"/>
        <v>2.5</v>
      </c>
      <c r="I24" s="147">
        <f t="shared" si="3"/>
        <v>0</v>
      </c>
      <c r="J24" s="147">
        <f t="shared" si="3"/>
        <v>0.1</v>
      </c>
    </row>
    <row r="25" spans="2:10" s="143" customFormat="1" ht="23.25" customHeight="1">
      <c r="B25" s="35" t="s">
        <v>121</v>
      </c>
      <c r="C25" s="144">
        <v>0</v>
      </c>
      <c r="D25" s="144">
        <v>31</v>
      </c>
      <c r="E25" s="207" t="e">
        <f t="shared" si="1"/>
        <v>#DIV/0!</v>
      </c>
      <c r="F25" s="144">
        <f t="shared" si="0"/>
        <v>31</v>
      </c>
      <c r="H25" s="146">
        <f t="shared" si="2"/>
        <v>1.4</v>
      </c>
      <c r="I25" s="147">
        <f t="shared" si="3"/>
        <v>0</v>
      </c>
      <c r="J25" s="147">
        <f t="shared" si="3"/>
        <v>0</v>
      </c>
    </row>
    <row r="26" spans="2:10" s="143" customFormat="1" ht="23.25" customHeight="1">
      <c r="B26" s="35" t="s">
        <v>161</v>
      </c>
      <c r="C26" s="144">
        <v>29</v>
      </c>
      <c r="D26" s="144">
        <v>34</v>
      </c>
      <c r="E26" s="145">
        <f t="shared" si="1"/>
        <v>117.2</v>
      </c>
      <c r="F26" s="144">
        <f t="shared" si="0"/>
        <v>5</v>
      </c>
      <c r="H26" s="146">
        <f t="shared" si="2"/>
        <v>1.5</v>
      </c>
      <c r="I26" s="147">
        <f t="shared" si="3"/>
        <v>0</v>
      </c>
      <c r="J26" s="147">
        <f t="shared" si="3"/>
        <v>0</v>
      </c>
    </row>
    <row r="27" spans="2:10" s="143" customFormat="1" ht="23.25" customHeight="1">
      <c r="B27" s="35" t="s">
        <v>122</v>
      </c>
      <c r="C27" s="144">
        <v>16</v>
      </c>
      <c r="D27" s="144">
        <v>49</v>
      </c>
      <c r="E27" s="145">
        <f t="shared" si="1"/>
        <v>306.3</v>
      </c>
      <c r="F27" s="144">
        <f t="shared" si="0"/>
        <v>33</v>
      </c>
      <c r="H27" s="146">
        <f t="shared" si="2"/>
        <v>2.2</v>
      </c>
      <c r="I27" s="147">
        <f t="shared" si="3"/>
        <v>0</v>
      </c>
      <c r="J27" s="147">
        <f t="shared" si="3"/>
        <v>0</v>
      </c>
    </row>
    <row r="28" spans="2:10" s="143" customFormat="1" ht="23.25" customHeight="1">
      <c r="B28" s="35" t="s">
        <v>162</v>
      </c>
      <c r="C28" s="144">
        <v>103</v>
      </c>
      <c r="D28" s="144">
        <v>17</v>
      </c>
      <c r="E28" s="145">
        <f t="shared" si="1"/>
        <v>16.5</v>
      </c>
      <c r="F28" s="144">
        <f t="shared" si="0"/>
        <v>-86</v>
      </c>
      <c r="H28" s="146">
        <f t="shared" si="2"/>
        <v>0.7</v>
      </c>
      <c r="I28" s="147">
        <f t="shared" si="3"/>
        <v>0.1</v>
      </c>
      <c r="J28" s="147">
        <f t="shared" si="3"/>
        <v>0</v>
      </c>
    </row>
    <row r="29" spans="2:10" s="143" customFormat="1" ht="23.25" customHeight="1">
      <c r="B29" s="39" t="s">
        <v>144</v>
      </c>
      <c r="C29" s="144">
        <v>48</v>
      </c>
      <c r="D29" s="144">
        <v>94</v>
      </c>
      <c r="E29" s="145">
        <f t="shared" si="1"/>
        <v>195.8</v>
      </c>
      <c r="F29" s="144">
        <f t="shared" si="0"/>
        <v>46</v>
      </c>
      <c r="H29" s="146">
        <f t="shared" si="2"/>
        <v>4.1</v>
      </c>
      <c r="I29" s="147">
        <f t="shared" si="3"/>
        <v>0</v>
      </c>
      <c r="J29" s="147">
        <f t="shared" si="3"/>
        <v>0.1</v>
      </c>
    </row>
    <row r="30" spans="2:10" s="143" customFormat="1" ht="23.25" customHeight="1">
      <c r="B30" s="35" t="s">
        <v>123</v>
      </c>
      <c r="C30" s="144">
        <v>28</v>
      </c>
      <c r="D30" s="144">
        <v>16</v>
      </c>
      <c r="E30" s="145">
        <f t="shared" si="1"/>
        <v>57.1</v>
      </c>
      <c r="F30" s="144">
        <f t="shared" si="0"/>
        <v>-12</v>
      </c>
      <c r="H30" s="146">
        <f t="shared" si="2"/>
        <v>0.7</v>
      </c>
      <c r="I30" s="147">
        <f t="shared" si="3"/>
        <v>0</v>
      </c>
      <c r="J30" s="147">
        <f t="shared" si="3"/>
        <v>0</v>
      </c>
    </row>
    <row r="31" spans="2:10" s="143" customFormat="1" ht="23.25" customHeight="1">
      <c r="B31" s="35" t="s">
        <v>124</v>
      </c>
      <c r="C31" s="144">
        <v>35</v>
      </c>
      <c r="D31" s="144">
        <v>17</v>
      </c>
      <c r="E31" s="145">
        <f t="shared" si="1"/>
        <v>48.6</v>
      </c>
      <c r="F31" s="144">
        <f t="shared" si="0"/>
        <v>-18</v>
      </c>
      <c r="H31" s="146">
        <f t="shared" si="2"/>
        <v>0.7</v>
      </c>
      <c r="I31" s="147">
        <f t="shared" si="3"/>
        <v>0</v>
      </c>
      <c r="J31" s="147">
        <f t="shared" si="3"/>
        <v>0</v>
      </c>
    </row>
    <row r="32" spans="2:10" s="143" customFormat="1" ht="23.25" customHeight="1">
      <c r="B32" s="35" t="s">
        <v>125</v>
      </c>
      <c r="C32" s="144">
        <v>0</v>
      </c>
      <c r="D32" s="144">
        <v>3</v>
      </c>
      <c r="E32" s="207" t="e">
        <f t="shared" si="1"/>
        <v>#DIV/0!</v>
      </c>
      <c r="F32" s="144">
        <f t="shared" si="0"/>
        <v>3</v>
      </c>
      <c r="H32" s="148">
        <f t="shared" si="2"/>
        <v>0.1</v>
      </c>
      <c r="I32" s="147">
        <f t="shared" si="3"/>
        <v>0</v>
      </c>
      <c r="J32" s="147">
        <f t="shared" si="3"/>
        <v>0</v>
      </c>
    </row>
    <row r="33" spans="2:6" ht="22.5" customHeight="1">
      <c r="B33" s="35" t="s">
        <v>154</v>
      </c>
      <c r="C33" s="144">
        <v>45</v>
      </c>
      <c r="D33" s="144">
        <v>19</v>
      </c>
      <c r="E33" s="145">
        <f t="shared" si="1"/>
        <v>42.2</v>
      </c>
      <c r="F33" s="144">
        <f>D33-C33</f>
        <v>-26</v>
      </c>
    </row>
    <row r="34" spans="2:6" ht="24" customHeight="1">
      <c r="B34" s="35" t="s">
        <v>126</v>
      </c>
      <c r="C34" s="144">
        <v>34</v>
      </c>
      <c r="D34" s="144">
        <v>2</v>
      </c>
      <c r="E34" s="145">
        <f t="shared" si="1"/>
        <v>5.9</v>
      </c>
      <c r="F34" s="144">
        <f>D34-C34</f>
        <v>-32</v>
      </c>
    </row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horizontalDpi="600" verticalDpi="600" orientation="portrait" paperSize="9" r:id="rId1"/>
  <ignoredErrors>
    <ignoredError sqref="C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="75" zoomScaleNormal="75" zoomScaleSheetLayoutView="75" zoomScalePageLayoutView="0" workbookViewId="0" topLeftCell="A1">
      <selection activeCell="B4" sqref="B4:C5"/>
    </sheetView>
  </sheetViews>
  <sheetFormatPr defaultColWidth="8.8515625" defaultRowHeight="15"/>
  <cols>
    <col min="1" max="1" width="45.57421875" style="51" customWidth="1"/>
    <col min="2" max="2" width="13.421875" style="51" customWidth="1"/>
    <col min="3" max="3" width="12.8515625" style="51" customWidth="1"/>
    <col min="4" max="4" width="14.28125" style="51" customWidth="1"/>
    <col min="5" max="5" width="12.421875" style="51" customWidth="1"/>
    <col min="6" max="8" width="8.8515625" style="51" customWidth="1"/>
    <col min="9" max="9" width="43.00390625" style="51" customWidth="1"/>
    <col min="10" max="16384" width="8.8515625" style="51" customWidth="1"/>
  </cols>
  <sheetData>
    <row r="1" spans="1:5" s="46" customFormat="1" ht="41.25" customHeight="1">
      <c r="A1" s="223" t="s">
        <v>157</v>
      </c>
      <c r="B1" s="223"/>
      <c r="C1" s="223"/>
      <c r="D1" s="223"/>
      <c r="E1" s="223"/>
    </row>
    <row r="2" spans="1:5" s="46" customFormat="1" ht="21.75" customHeight="1">
      <c r="A2" s="224" t="s">
        <v>48</v>
      </c>
      <c r="B2" s="224"/>
      <c r="C2" s="224"/>
      <c r="D2" s="224"/>
      <c r="E2" s="224"/>
    </row>
    <row r="3" spans="1:5" s="48" customFormat="1" ht="5.25" customHeight="1" thickBot="1">
      <c r="A3" s="47"/>
      <c r="B3" s="47"/>
      <c r="C3" s="47"/>
      <c r="D3" s="47"/>
      <c r="E3" s="47"/>
    </row>
    <row r="4" spans="1:5" s="48" customFormat="1" ht="21" customHeight="1">
      <c r="A4" s="225"/>
      <c r="B4" s="221" t="s">
        <v>155</v>
      </c>
      <c r="C4" s="221" t="s">
        <v>156</v>
      </c>
      <c r="D4" s="227" t="s">
        <v>97</v>
      </c>
      <c r="E4" s="228"/>
    </row>
    <row r="5" spans="1:5" s="48" customFormat="1" ht="39" customHeight="1">
      <c r="A5" s="226"/>
      <c r="B5" s="221"/>
      <c r="C5" s="221"/>
      <c r="D5" s="152" t="s">
        <v>99</v>
      </c>
      <c r="E5" s="165" t="s">
        <v>4</v>
      </c>
    </row>
    <row r="6" spans="1:5" s="49" customFormat="1" ht="28.5" customHeight="1">
      <c r="A6" s="166" t="s">
        <v>49</v>
      </c>
      <c r="B6" s="167">
        <f>SUM(B7:B25)</f>
        <v>2827</v>
      </c>
      <c r="C6" s="168">
        <f>SUM(C7:C25)</f>
        <v>2271</v>
      </c>
      <c r="D6" s="169">
        <f>C6-B6</f>
        <v>-556</v>
      </c>
      <c r="E6" s="170">
        <f>ROUND(C6/B6*100,1)</f>
        <v>80.3</v>
      </c>
    </row>
    <row r="7" spans="1:9" ht="39.75" customHeight="1">
      <c r="A7" s="171" t="s">
        <v>50</v>
      </c>
      <c r="B7" s="172">
        <v>8</v>
      </c>
      <c r="C7" s="172">
        <v>113</v>
      </c>
      <c r="D7" s="173">
        <f aca="true" t="shared" si="0" ref="D7:D25">C7-B7</f>
        <v>105</v>
      </c>
      <c r="E7" s="174">
        <f aca="true" t="shared" si="1" ref="E7:E25">ROUND(C7/B7*100,1)</f>
        <v>1412.5</v>
      </c>
      <c r="F7" s="49"/>
      <c r="G7" s="50"/>
      <c r="I7" s="52"/>
    </row>
    <row r="8" spans="1:9" ht="44.25" customHeight="1">
      <c r="A8" s="171" t="s">
        <v>51</v>
      </c>
      <c r="B8" s="172">
        <v>0</v>
      </c>
      <c r="C8" s="172">
        <v>0</v>
      </c>
      <c r="D8" s="173">
        <f t="shared" si="0"/>
        <v>0</v>
      </c>
      <c r="E8" s="208" t="e">
        <f t="shared" si="1"/>
        <v>#DIV/0!</v>
      </c>
      <c r="F8" s="49"/>
      <c r="G8" s="50"/>
      <c r="I8" s="52"/>
    </row>
    <row r="9" spans="1:9" s="53" customFormat="1" ht="27" customHeight="1">
      <c r="A9" s="171" t="s">
        <v>52</v>
      </c>
      <c r="B9" s="172">
        <v>326</v>
      </c>
      <c r="C9" s="172">
        <v>220</v>
      </c>
      <c r="D9" s="173">
        <f t="shared" si="0"/>
        <v>-106</v>
      </c>
      <c r="E9" s="174">
        <f t="shared" si="1"/>
        <v>67.5</v>
      </c>
      <c r="F9" s="49"/>
      <c r="G9" s="50"/>
      <c r="H9" s="51"/>
      <c r="I9" s="52"/>
    </row>
    <row r="10" spans="1:11" ht="43.5" customHeight="1">
      <c r="A10" s="171" t="s">
        <v>53</v>
      </c>
      <c r="B10" s="172">
        <v>6</v>
      </c>
      <c r="C10" s="172">
        <v>40</v>
      </c>
      <c r="D10" s="173">
        <f t="shared" si="0"/>
        <v>34</v>
      </c>
      <c r="E10" s="174">
        <f t="shared" si="1"/>
        <v>666.7</v>
      </c>
      <c r="F10" s="49"/>
      <c r="G10" s="50"/>
      <c r="I10" s="52"/>
      <c r="K10" s="54"/>
    </row>
    <row r="11" spans="1:9" ht="42" customHeight="1">
      <c r="A11" s="171" t="s">
        <v>54</v>
      </c>
      <c r="B11" s="172">
        <v>209</v>
      </c>
      <c r="C11" s="172">
        <v>83</v>
      </c>
      <c r="D11" s="173">
        <f t="shared" si="0"/>
        <v>-126</v>
      </c>
      <c r="E11" s="174">
        <f t="shared" si="1"/>
        <v>39.7</v>
      </c>
      <c r="F11" s="49"/>
      <c r="G11" s="50"/>
      <c r="I11" s="52"/>
    </row>
    <row r="12" spans="1:9" ht="19.5" customHeight="1">
      <c r="A12" s="171" t="s">
        <v>55</v>
      </c>
      <c r="B12" s="172">
        <v>34</v>
      </c>
      <c r="C12" s="172">
        <v>0</v>
      </c>
      <c r="D12" s="173">
        <f t="shared" si="0"/>
        <v>-34</v>
      </c>
      <c r="E12" s="174">
        <f t="shared" si="1"/>
        <v>0</v>
      </c>
      <c r="F12" s="49"/>
      <c r="G12" s="50"/>
      <c r="I12" s="153"/>
    </row>
    <row r="13" spans="1:9" ht="41.25" customHeight="1">
      <c r="A13" s="171" t="s">
        <v>56</v>
      </c>
      <c r="B13" s="172">
        <v>5</v>
      </c>
      <c r="C13" s="172">
        <v>3</v>
      </c>
      <c r="D13" s="173">
        <f t="shared" si="0"/>
        <v>-2</v>
      </c>
      <c r="E13" s="174">
        <f t="shared" si="1"/>
        <v>60</v>
      </c>
      <c r="F13" s="49"/>
      <c r="G13" s="50"/>
      <c r="I13" s="52"/>
    </row>
    <row r="14" spans="1:9" ht="41.25" customHeight="1">
      <c r="A14" s="171" t="s">
        <v>57</v>
      </c>
      <c r="B14" s="172">
        <v>29</v>
      </c>
      <c r="C14" s="172">
        <v>6</v>
      </c>
      <c r="D14" s="173">
        <f t="shared" si="0"/>
        <v>-23</v>
      </c>
      <c r="E14" s="174">
        <f t="shared" si="1"/>
        <v>20.7</v>
      </c>
      <c r="F14" s="49"/>
      <c r="G14" s="50"/>
      <c r="I14" s="52"/>
    </row>
    <row r="15" spans="1:9" ht="42" customHeight="1">
      <c r="A15" s="171" t="s">
        <v>58</v>
      </c>
      <c r="B15" s="172">
        <v>0</v>
      </c>
      <c r="C15" s="172">
        <v>0</v>
      </c>
      <c r="D15" s="173">
        <f t="shared" si="0"/>
        <v>0</v>
      </c>
      <c r="E15" s="208" t="e">
        <f t="shared" si="1"/>
        <v>#DIV/0!</v>
      </c>
      <c r="F15" s="49"/>
      <c r="G15" s="50"/>
      <c r="I15" s="52"/>
    </row>
    <row r="16" spans="1:9" ht="23.25" customHeight="1">
      <c r="A16" s="171" t="s">
        <v>59</v>
      </c>
      <c r="B16" s="172">
        <v>9</v>
      </c>
      <c r="C16" s="172">
        <v>125</v>
      </c>
      <c r="D16" s="173">
        <f t="shared" si="0"/>
        <v>116</v>
      </c>
      <c r="E16" s="174">
        <f t="shared" si="1"/>
        <v>1388.9</v>
      </c>
      <c r="F16" s="49"/>
      <c r="G16" s="50"/>
      <c r="I16" s="52"/>
    </row>
    <row r="17" spans="1:9" ht="22.5" customHeight="1">
      <c r="A17" s="171" t="s">
        <v>60</v>
      </c>
      <c r="B17" s="172">
        <v>6</v>
      </c>
      <c r="C17" s="172">
        <v>102</v>
      </c>
      <c r="D17" s="173">
        <f t="shared" si="0"/>
        <v>96</v>
      </c>
      <c r="E17" s="174">
        <f t="shared" si="1"/>
        <v>1700</v>
      </c>
      <c r="F17" s="49"/>
      <c r="G17" s="50"/>
      <c r="I17" s="52"/>
    </row>
    <row r="18" spans="1:9" ht="22.5" customHeight="1">
      <c r="A18" s="171" t="s">
        <v>61</v>
      </c>
      <c r="B18" s="172">
        <v>21</v>
      </c>
      <c r="C18" s="172">
        <v>132</v>
      </c>
      <c r="D18" s="173">
        <f t="shared" si="0"/>
        <v>111</v>
      </c>
      <c r="E18" s="174">
        <f t="shared" si="1"/>
        <v>628.6</v>
      </c>
      <c r="F18" s="49"/>
      <c r="G18" s="50"/>
      <c r="I18" s="52"/>
    </row>
    <row r="19" spans="1:9" ht="38.25" customHeight="1">
      <c r="A19" s="171" t="s">
        <v>62</v>
      </c>
      <c r="B19" s="172">
        <v>5</v>
      </c>
      <c r="C19" s="172">
        <v>242</v>
      </c>
      <c r="D19" s="173">
        <f t="shared" si="0"/>
        <v>237</v>
      </c>
      <c r="E19" s="174">
        <f t="shared" si="1"/>
        <v>4840</v>
      </c>
      <c r="F19" s="49"/>
      <c r="G19" s="50"/>
      <c r="I19" s="154"/>
    </row>
    <row r="20" spans="1:9" ht="35.25" customHeight="1">
      <c r="A20" s="171" t="s">
        <v>63</v>
      </c>
      <c r="B20" s="172">
        <v>9</v>
      </c>
      <c r="C20" s="172">
        <v>101</v>
      </c>
      <c r="D20" s="173">
        <f t="shared" si="0"/>
        <v>92</v>
      </c>
      <c r="E20" s="174">
        <f t="shared" si="1"/>
        <v>1122.2</v>
      </c>
      <c r="F20" s="49"/>
      <c r="G20" s="50"/>
      <c r="I20" s="52"/>
    </row>
    <row r="21" spans="1:9" ht="41.25" customHeight="1">
      <c r="A21" s="171" t="s">
        <v>64</v>
      </c>
      <c r="B21" s="172">
        <v>1686</v>
      </c>
      <c r="C21" s="172">
        <v>780</v>
      </c>
      <c r="D21" s="173">
        <f t="shared" si="0"/>
        <v>-906</v>
      </c>
      <c r="E21" s="174">
        <f t="shared" si="1"/>
        <v>46.3</v>
      </c>
      <c r="F21" s="49"/>
      <c r="G21" s="50"/>
      <c r="I21" s="52"/>
    </row>
    <row r="22" spans="1:9" ht="19.5" customHeight="1">
      <c r="A22" s="171" t="s">
        <v>65</v>
      </c>
      <c r="B22" s="172">
        <v>333</v>
      </c>
      <c r="C22" s="172">
        <v>21</v>
      </c>
      <c r="D22" s="173">
        <f t="shared" si="0"/>
        <v>-312</v>
      </c>
      <c r="E22" s="174">
        <f t="shared" si="1"/>
        <v>6.3</v>
      </c>
      <c r="F22" s="49"/>
      <c r="G22" s="50"/>
      <c r="I22" s="52"/>
    </row>
    <row r="23" spans="1:9" ht="39" customHeight="1">
      <c r="A23" s="171" t="s">
        <v>66</v>
      </c>
      <c r="B23" s="172">
        <v>141</v>
      </c>
      <c r="C23" s="172">
        <v>303</v>
      </c>
      <c r="D23" s="173">
        <f t="shared" si="0"/>
        <v>162</v>
      </c>
      <c r="E23" s="174">
        <f t="shared" si="1"/>
        <v>214.9</v>
      </c>
      <c r="F23" s="49"/>
      <c r="G23" s="50"/>
      <c r="I23" s="52"/>
    </row>
    <row r="24" spans="1:9" ht="38.25" customHeight="1">
      <c r="A24" s="171" t="s">
        <v>67</v>
      </c>
      <c r="B24" s="172">
        <v>0</v>
      </c>
      <c r="C24" s="172">
        <v>0</v>
      </c>
      <c r="D24" s="173">
        <f t="shared" si="0"/>
        <v>0</v>
      </c>
      <c r="E24" s="208" t="e">
        <f t="shared" si="1"/>
        <v>#DIV/0!</v>
      </c>
      <c r="F24" s="49"/>
      <c r="G24" s="50"/>
      <c r="I24" s="52"/>
    </row>
    <row r="25" spans="1:9" ht="22.5" customHeight="1" thickBot="1">
      <c r="A25" s="175" t="s">
        <v>68</v>
      </c>
      <c r="B25" s="176">
        <v>0</v>
      </c>
      <c r="C25" s="176">
        <v>0</v>
      </c>
      <c r="D25" s="177">
        <f t="shared" si="0"/>
        <v>0</v>
      </c>
      <c r="E25" s="209" t="e">
        <f t="shared" si="1"/>
        <v>#DIV/0!</v>
      </c>
      <c r="F25" s="49"/>
      <c r="G25" s="50"/>
      <c r="I25" s="52"/>
    </row>
    <row r="26" spans="1:9" ht="15.75">
      <c r="A26" s="55"/>
      <c r="B26" s="55"/>
      <c r="C26" s="55"/>
      <c r="D26" s="55"/>
      <c r="E26" s="55"/>
      <c r="I26" s="52"/>
    </row>
    <row r="27" spans="1:5" ht="12.75">
      <c r="A27" s="55"/>
      <c r="B27" s="55"/>
      <c r="C27" s="55"/>
      <c r="D27" s="55"/>
      <c r="E27" s="55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1">
      <selection activeCell="B7" sqref="B7"/>
    </sheetView>
  </sheetViews>
  <sheetFormatPr defaultColWidth="8.8515625" defaultRowHeight="15"/>
  <cols>
    <col min="1" max="1" width="52.8515625" style="51" customWidth="1"/>
    <col min="2" max="4" width="22.00390625" style="51" customWidth="1"/>
    <col min="5" max="5" width="21.57421875" style="51" customWidth="1"/>
    <col min="6" max="6" width="8.8515625" style="51" customWidth="1"/>
    <col min="7" max="7" width="10.8515625" style="51" bestFit="1" customWidth="1"/>
    <col min="8" max="16384" width="8.8515625" style="51" customWidth="1"/>
  </cols>
  <sheetData>
    <row r="1" spans="1:5" s="46" customFormat="1" ht="49.5" customHeight="1">
      <c r="A1" s="229" t="s">
        <v>158</v>
      </c>
      <c r="B1" s="229"/>
      <c r="C1" s="229"/>
      <c r="D1" s="229"/>
      <c r="E1" s="229"/>
    </row>
    <row r="2" spans="1:5" s="46" customFormat="1" ht="20.25" customHeight="1">
      <c r="A2" s="230" t="s">
        <v>69</v>
      </c>
      <c r="B2" s="230"/>
      <c r="C2" s="230"/>
      <c r="D2" s="230"/>
      <c r="E2" s="230"/>
    </row>
    <row r="3" spans="1:5" s="46" customFormat="1" ht="17.25" customHeight="1" thickBot="1">
      <c r="A3" s="151"/>
      <c r="B3" s="151"/>
      <c r="C3" s="151"/>
      <c r="D3" s="151"/>
      <c r="E3" s="151"/>
    </row>
    <row r="4" spans="1:5" s="48" customFormat="1" ht="25.5" customHeight="1">
      <c r="A4" s="231"/>
      <c r="B4" s="284" t="s">
        <v>155</v>
      </c>
      <c r="C4" s="284" t="s">
        <v>156</v>
      </c>
      <c r="D4" s="233" t="s">
        <v>97</v>
      </c>
      <c r="E4" s="234"/>
    </row>
    <row r="5" spans="1:5" s="48" customFormat="1" ht="37.5" customHeight="1">
      <c r="A5" s="232"/>
      <c r="B5" s="221"/>
      <c r="C5" s="221"/>
      <c r="D5" s="155" t="s">
        <v>99</v>
      </c>
      <c r="E5" s="156" t="s">
        <v>4</v>
      </c>
    </row>
    <row r="6" spans="1:7" s="57" customFormat="1" ht="34.5" customHeight="1">
      <c r="A6" s="157" t="s">
        <v>49</v>
      </c>
      <c r="B6" s="56">
        <f>SUM(B7:B15)</f>
        <v>2827</v>
      </c>
      <c r="C6" s="56">
        <f>SUM(C7:C15)</f>
        <v>2271</v>
      </c>
      <c r="D6" s="56">
        <f>C6-B6</f>
        <v>-556</v>
      </c>
      <c r="E6" s="158">
        <f>ROUND(C6/B6*100,1)</f>
        <v>80.3</v>
      </c>
      <c r="G6" s="58"/>
    </row>
    <row r="7" spans="1:11" ht="51" customHeight="1">
      <c r="A7" s="159" t="s">
        <v>70</v>
      </c>
      <c r="B7" s="59">
        <v>861</v>
      </c>
      <c r="C7" s="59">
        <v>378</v>
      </c>
      <c r="D7" s="60">
        <f aca="true" t="shared" si="0" ref="D7:D15">C7-B7</f>
        <v>-483</v>
      </c>
      <c r="E7" s="160">
        <f aca="true" t="shared" si="1" ref="E7:E15">ROUND(C7/B7*100,1)</f>
        <v>43.9</v>
      </c>
      <c r="G7" s="58"/>
      <c r="H7" s="61"/>
      <c r="K7" s="61"/>
    </row>
    <row r="8" spans="1:11" ht="35.25" customHeight="1">
      <c r="A8" s="159" t="s">
        <v>71</v>
      </c>
      <c r="B8" s="59">
        <v>810</v>
      </c>
      <c r="C8" s="59">
        <v>438</v>
      </c>
      <c r="D8" s="60">
        <f t="shared" si="0"/>
        <v>-372</v>
      </c>
      <c r="E8" s="160">
        <f t="shared" si="1"/>
        <v>54.1</v>
      </c>
      <c r="G8" s="58"/>
      <c r="H8" s="61"/>
      <c r="K8" s="61"/>
    </row>
    <row r="9" spans="1:11" s="53" customFormat="1" ht="25.5" customHeight="1">
      <c r="A9" s="159" t="s">
        <v>72</v>
      </c>
      <c r="B9" s="59">
        <v>422</v>
      </c>
      <c r="C9" s="59">
        <v>544</v>
      </c>
      <c r="D9" s="60">
        <f t="shared" si="0"/>
        <v>122</v>
      </c>
      <c r="E9" s="160">
        <f t="shared" si="1"/>
        <v>128.9</v>
      </c>
      <c r="F9" s="51"/>
      <c r="G9" s="58"/>
      <c r="H9" s="61"/>
      <c r="I9" s="51"/>
      <c r="K9" s="61"/>
    </row>
    <row r="10" spans="1:11" ht="36.75" customHeight="1">
      <c r="A10" s="159" t="s">
        <v>73</v>
      </c>
      <c r="B10" s="59">
        <v>46</v>
      </c>
      <c r="C10" s="59">
        <v>56</v>
      </c>
      <c r="D10" s="60">
        <f t="shared" si="0"/>
        <v>10</v>
      </c>
      <c r="E10" s="160">
        <f t="shared" si="1"/>
        <v>121.7</v>
      </c>
      <c r="G10" s="58"/>
      <c r="H10" s="61"/>
      <c r="K10" s="61"/>
    </row>
    <row r="11" spans="1:11" ht="28.5" customHeight="1">
      <c r="A11" s="159" t="s">
        <v>74</v>
      </c>
      <c r="B11" s="59">
        <v>69</v>
      </c>
      <c r="C11" s="59">
        <v>165</v>
      </c>
      <c r="D11" s="60">
        <f t="shared" si="0"/>
        <v>96</v>
      </c>
      <c r="E11" s="160">
        <f t="shared" si="1"/>
        <v>239.1</v>
      </c>
      <c r="G11" s="58"/>
      <c r="H11" s="61"/>
      <c r="K11" s="61"/>
    </row>
    <row r="12" spans="1:11" ht="59.25" customHeight="1">
      <c r="A12" s="159" t="s">
        <v>75</v>
      </c>
      <c r="B12" s="59">
        <v>3</v>
      </c>
      <c r="C12" s="59">
        <v>40</v>
      </c>
      <c r="D12" s="60">
        <f t="shared" si="0"/>
        <v>37</v>
      </c>
      <c r="E12" s="160">
        <f t="shared" si="1"/>
        <v>1333.3</v>
      </c>
      <c r="G12" s="58"/>
      <c r="H12" s="61"/>
      <c r="K12" s="61"/>
    </row>
    <row r="13" spans="1:18" ht="30.75" customHeight="1">
      <c r="A13" s="159" t="s">
        <v>76</v>
      </c>
      <c r="B13" s="59">
        <v>160</v>
      </c>
      <c r="C13" s="59">
        <v>145</v>
      </c>
      <c r="D13" s="60">
        <f t="shared" si="0"/>
        <v>-15</v>
      </c>
      <c r="E13" s="160">
        <f t="shared" si="1"/>
        <v>90.6</v>
      </c>
      <c r="G13" s="58"/>
      <c r="H13" s="61"/>
      <c r="K13" s="61"/>
      <c r="R13" s="62"/>
    </row>
    <row r="14" spans="1:18" ht="75" customHeight="1">
      <c r="A14" s="159" t="s">
        <v>77</v>
      </c>
      <c r="B14" s="59">
        <v>234</v>
      </c>
      <c r="C14" s="59">
        <v>179</v>
      </c>
      <c r="D14" s="60">
        <f t="shared" si="0"/>
        <v>-55</v>
      </c>
      <c r="E14" s="160">
        <f t="shared" si="1"/>
        <v>76.5</v>
      </c>
      <c r="G14" s="58"/>
      <c r="H14" s="61"/>
      <c r="K14" s="61"/>
      <c r="R14" s="62"/>
    </row>
    <row r="15" spans="1:18" ht="33" customHeight="1" thickBot="1">
      <c r="A15" s="161" t="s">
        <v>78</v>
      </c>
      <c r="B15" s="162">
        <v>222</v>
      </c>
      <c r="C15" s="162">
        <v>326</v>
      </c>
      <c r="D15" s="163">
        <f t="shared" si="0"/>
        <v>104</v>
      </c>
      <c r="E15" s="164">
        <f t="shared" si="1"/>
        <v>146.8</v>
      </c>
      <c r="G15" s="58"/>
      <c r="H15" s="61"/>
      <c r="K15" s="61"/>
      <c r="R15" s="62"/>
    </row>
    <row r="16" spans="1:18" ht="12.75">
      <c r="A16" s="55"/>
      <c r="B16" s="55"/>
      <c r="C16" s="55"/>
      <c r="D16" s="55"/>
      <c r="R16" s="62"/>
    </row>
    <row r="17" spans="1:18" ht="12.75">
      <c r="A17" s="55"/>
      <c r="B17" s="55"/>
      <c r="C17" s="55"/>
      <c r="D17" s="55"/>
      <c r="R17" s="62"/>
    </row>
    <row r="18" ht="12.75">
      <c r="R18" s="62"/>
    </row>
    <row r="19" ht="12.75">
      <c r="R19" s="62"/>
    </row>
    <row r="20" ht="12.75">
      <c r="R20" s="62"/>
    </row>
    <row r="21" ht="12.75">
      <c r="R21" s="62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30"/>
  <sheetViews>
    <sheetView view="pageBreakPreview" zoomScale="75" zoomScaleSheetLayoutView="75" zoomScalePageLayoutView="0" workbookViewId="0" topLeftCell="A1">
      <pane xSplit="1" ySplit="4" topLeftCell="B5" activePane="bottomRight" state="frozen"/>
      <selection pane="topLeft" activeCell="T9" sqref="T9"/>
      <selection pane="topRight" activeCell="T9" sqref="T9"/>
      <selection pane="bottomLeft" activeCell="T9" sqref="T9"/>
      <selection pane="bottomRight" activeCell="A29" sqref="A29"/>
    </sheetView>
  </sheetViews>
  <sheetFormatPr defaultColWidth="9.140625" defaultRowHeight="15"/>
  <cols>
    <col min="1" max="1" width="52.421875" style="1" customWidth="1"/>
    <col min="2" max="2" width="10.421875" style="1" customWidth="1"/>
    <col min="3" max="3" width="10.57421875" style="1" customWidth="1"/>
    <col min="4" max="4" width="9.28125" style="1" customWidth="1"/>
    <col min="5" max="5" width="10.851562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6.25" customHeight="1">
      <c r="A1" s="235" t="s">
        <v>141</v>
      </c>
      <c r="B1" s="235"/>
      <c r="C1" s="235"/>
      <c r="D1" s="235"/>
      <c r="E1" s="235"/>
    </row>
    <row r="2" spans="1:5" ht="27" customHeight="1">
      <c r="A2" s="236" t="s">
        <v>159</v>
      </c>
      <c r="B2" s="236"/>
      <c r="C2" s="236"/>
      <c r="D2" s="236"/>
      <c r="E2" s="236"/>
    </row>
    <row r="3" spans="1:6" ht="18" customHeight="1">
      <c r="A3" s="237" t="s">
        <v>0</v>
      </c>
      <c r="B3" s="285" t="s">
        <v>155</v>
      </c>
      <c r="C3" s="285" t="s">
        <v>156</v>
      </c>
      <c r="D3" s="238" t="s">
        <v>3</v>
      </c>
      <c r="E3" s="238"/>
      <c r="F3" s="2"/>
    </row>
    <row r="4" spans="1:6" ht="50.25" customHeight="1">
      <c r="A4" s="237"/>
      <c r="B4" s="285"/>
      <c r="C4" s="285"/>
      <c r="D4" s="45" t="s">
        <v>4</v>
      </c>
      <c r="E4" s="74" t="s">
        <v>129</v>
      </c>
      <c r="F4" s="2"/>
    </row>
    <row r="5" spans="1:6" ht="21" customHeight="1">
      <c r="A5" s="75" t="s">
        <v>127</v>
      </c>
      <c r="B5" s="66">
        <v>41664</v>
      </c>
      <c r="C5" s="66">
        <v>37771</v>
      </c>
      <c r="D5" s="64">
        <f aca="true" t="shared" si="0" ref="D5:D19">ROUND(C5/B5*100,1)</f>
        <v>90.7</v>
      </c>
      <c r="E5" s="204">
        <f aca="true" t="shared" si="1" ref="E5:E18">C5-B5</f>
        <v>-3893</v>
      </c>
      <c r="F5" s="1" t="s">
        <v>5</v>
      </c>
    </row>
    <row r="6" spans="1:5" ht="15.75">
      <c r="A6" s="76" t="s">
        <v>6</v>
      </c>
      <c r="B6" s="201">
        <v>18332</v>
      </c>
      <c r="C6" s="201">
        <v>16014</v>
      </c>
      <c r="D6" s="69">
        <f t="shared" si="0"/>
        <v>87.4</v>
      </c>
      <c r="E6" s="205">
        <f t="shared" si="1"/>
        <v>-2318</v>
      </c>
    </row>
    <row r="7" spans="1:7" ht="33" customHeight="1">
      <c r="A7" s="75" t="s">
        <v>128</v>
      </c>
      <c r="B7" s="66">
        <v>20154</v>
      </c>
      <c r="C7" s="73">
        <v>20497</v>
      </c>
      <c r="D7" s="64">
        <f t="shared" si="0"/>
        <v>101.7</v>
      </c>
      <c r="E7" s="204">
        <f t="shared" si="1"/>
        <v>343</v>
      </c>
      <c r="F7" s="3"/>
      <c r="G7" s="4"/>
    </row>
    <row r="8" spans="1:7" ht="31.5">
      <c r="A8" s="77" t="s">
        <v>130</v>
      </c>
      <c r="B8" s="201">
        <v>7059</v>
      </c>
      <c r="C8" s="202">
        <v>9059</v>
      </c>
      <c r="D8" s="64">
        <f t="shared" si="0"/>
        <v>128.3</v>
      </c>
      <c r="E8" s="204">
        <f t="shared" si="1"/>
        <v>2000</v>
      </c>
      <c r="F8" s="3"/>
      <c r="G8" s="4"/>
    </row>
    <row r="9" spans="1:7" ht="33" customHeight="1">
      <c r="A9" s="78" t="s">
        <v>7</v>
      </c>
      <c r="B9" s="70">
        <v>35</v>
      </c>
      <c r="C9" s="70">
        <v>44.2</v>
      </c>
      <c r="D9" s="242" t="s">
        <v>164</v>
      </c>
      <c r="E9" s="243"/>
      <c r="F9" s="5"/>
      <c r="G9" s="4"/>
    </row>
    <row r="10" spans="1:7" ht="33" customHeight="1">
      <c r="A10" s="76" t="s">
        <v>131</v>
      </c>
      <c r="B10" s="201">
        <v>24</v>
      </c>
      <c r="C10" s="201">
        <v>53</v>
      </c>
      <c r="D10" s="71">
        <f>ROUND(C10/B10*100,1)</f>
        <v>220.8</v>
      </c>
      <c r="E10" s="206">
        <f>C10-B10</f>
        <v>29</v>
      </c>
      <c r="F10" s="5"/>
      <c r="G10" s="4"/>
    </row>
    <row r="11" spans="1:7" ht="36" customHeight="1">
      <c r="A11" s="76" t="s">
        <v>101</v>
      </c>
      <c r="B11" s="201">
        <v>329</v>
      </c>
      <c r="C11" s="201">
        <v>176</v>
      </c>
      <c r="D11" s="71">
        <f>ROUND(C11/B11*100,1)</f>
        <v>53.5</v>
      </c>
      <c r="E11" s="206">
        <f>C11-B11</f>
        <v>-153</v>
      </c>
      <c r="F11" s="5"/>
      <c r="G11" s="4"/>
    </row>
    <row r="12" spans="1:5" ht="33" customHeight="1">
      <c r="A12" s="76" t="s">
        <v>132</v>
      </c>
      <c r="B12" s="202">
        <v>5883</v>
      </c>
      <c r="C12" s="201">
        <v>1927</v>
      </c>
      <c r="D12" s="69">
        <f t="shared" si="0"/>
        <v>32.8</v>
      </c>
      <c r="E12" s="205">
        <f t="shared" si="1"/>
        <v>-3956</v>
      </c>
    </row>
    <row r="13" spans="1:5" ht="16.5" customHeight="1">
      <c r="A13" s="76" t="s">
        <v>133</v>
      </c>
      <c r="B13" s="202">
        <v>436</v>
      </c>
      <c r="C13" s="201">
        <v>192</v>
      </c>
      <c r="D13" s="69">
        <f>ROUND(C13/B13*100,1)</f>
        <v>44</v>
      </c>
      <c r="E13" s="205">
        <f>C13-B13</f>
        <v>-244</v>
      </c>
    </row>
    <row r="14" spans="1:5" ht="17.25" customHeight="1">
      <c r="A14" s="76" t="s">
        <v>134</v>
      </c>
      <c r="B14" s="202">
        <v>4</v>
      </c>
      <c r="C14" s="201">
        <v>17</v>
      </c>
      <c r="D14" s="69">
        <f>ROUND(C14/B14*100,1)</f>
        <v>425</v>
      </c>
      <c r="E14" s="205">
        <f>C14-B14</f>
        <v>13</v>
      </c>
    </row>
    <row r="15" spans="1:6" ht="33.75" customHeight="1">
      <c r="A15" s="75" t="s">
        <v>135</v>
      </c>
      <c r="B15" s="73">
        <v>5940</v>
      </c>
      <c r="C15" s="203">
        <v>5718</v>
      </c>
      <c r="D15" s="64">
        <f t="shared" si="0"/>
        <v>96.3</v>
      </c>
      <c r="E15" s="204">
        <f t="shared" si="1"/>
        <v>-222</v>
      </c>
      <c r="F15" s="6"/>
    </row>
    <row r="16" spans="1:6" ht="31.5">
      <c r="A16" s="76" t="s">
        <v>138</v>
      </c>
      <c r="B16" s="201">
        <v>5177</v>
      </c>
      <c r="C16" s="201">
        <v>5375</v>
      </c>
      <c r="D16" s="72">
        <f t="shared" si="0"/>
        <v>103.8</v>
      </c>
      <c r="E16" s="205">
        <f t="shared" si="1"/>
        <v>198</v>
      </c>
      <c r="F16" s="7"/>
    </row>
    <row r="17" spans="1:11" ht="15.75">
      <c r="A17" s="75" t="s">
        <v>14</v>
      </c>
      <c r="B17" s="73">
        <v>21579</v>
      </c>
      <c r="C17" s="73">
        <v>23035</v>
      </c>
      <c r="D17" s="64">
        <f t="shared" si="0"/>
        <v>106.7</v>
      </c>
      <c r="E17" s="204">
        <f t="shared" si="1"/>
        <v>1456</v>
      </c>
      <c r="F17" s="7"/>
      <c r="K17" s="8"/>
    </row>
    <row r="18" spans="1:6" ht="16.5" customHeight="1">
      <c r="A18" s="76" t="s">
        <v>6</v>
      </c>
      <c r="B18" s="202">
        <v>21071</v>
      </c>
      <c r="C18" s="202">
        <v>22184</v>
      </c>
      <c r="D18" s="69">
        <f t="shared" si="0"/>
        <v>105.3</v>
      </c>
      <c r="E18" s="205">
        <f t="shared" si="1"/>
        <v>1113</v>
      </c>
      <c r="F18" s="7"/>
    </row>
    <row r="19" spans="1:6" ht="37.5" customHeight="1">
      <c r="A19" s="75" t="s">
        <v>165</v>
      </c>
      <c r="B19" s="73">
        <v>1850</v>
      </c>
      <c r="C19" s="66">
        <v>2287</v>
      </c>
      <c r="D19" s="69">
        <f t="shared" si="0"/>
        <v>123.6</v>
      </c>
      <c r="E19" s="63" t="s">
        <v>166</v>
      </c>
      <c r="F19" s="7"/>
    </row>
    <row r="20" spans="1:5" ht="9" customHeight="1">
      <c r="A20" s="244" t="s">
        <v>167</v>
      </c>
      <c r="B20" s="244"/>
      <c r="C20" s="244"/>
      <c r="D20" s="244"/>
      <c r="E20" s="244"/>
    </row>
    <row r="21" spans="1:5" ht="21.75" customHeight="1">
      <c r="A21" s="245"/>
      <c r="B21" s="245"/>
      <c r="C21" s="245"/>
      <c r="D21" s="245"/>
      <c r="E21" s="245"/>
    </row>
    <row r="22" spans="1:5" ht="12.75" customHeight="1">
      <c r="A22" s="237" t="s">
        <v>0</v>
      </c>
      <c r="B22" s="246" t="s">
        <v>2</v>
      </c>
      <c r="C22" s="246" t="s">
        <v>102</v>
      </c>
      <c r="D22" s="247" t="s">
        <v>3</v>
      </c>
      <c r="E22" s="248"/>
    </row>
    <row r="23" spans="1:5" ht="48.75" customHeight="1">
      <c r="A23" s="237"/>
      <c r="B23" s="246"/>
      <c r="C23" s="246"/>
      <c r="D23" s="45" t="s">
        <v>4</v>
      </c>
      <c r="E23" s="63" t="s">
        <v>136</v>
      </c>
    </row>
    <row r="24" spans="1:8" ht="26.25" customHeight="1">
      <c r="A24" s="75" t="s">
        <v>127</v>
      </c>
      <c r="B24" s="73">
        <v>18937</v>
      </c>
      <c r="C24" s="66">
        <v>17304</v>
      </c>
      <c r="D24" s="64">
        <f>ROUND(C24/B24*100,1)</f>
        <v>91.4</v>
      </c>
      <c r="E24" s="204">
        <f>C24-B24</f>
        <v>-1633</v>
      </c>
      <c r="G24" s="9"/>
      <c r="H24" s="9"/>
    </row>
    <row r="25" spans="1:5" ht="31.5">
      <c r="A25" s="75" t="s">
        <v>137</v>
      </c>
      <c r="B25" s="73">
        <v>13654</v>
      </c>
      <c r="C25" s="66">
        <v>12275</v>
      </c>
      <c r="D25" s="64">
        <f>ROUND(C25/B25*100,1)</f>
        <v>89.9</v>
      </c>
      <c r="E25" s="204">
        <f>C25-B25</f>
        <v>-1379</v>
      </c>
    </row>
    <row r="26" spans="1:5" ht="24" customHeight="1">
      <c r="A26" s="75" t="s">
        <v>139</v>
      </c>
      <c r="B26" s="66">
        <v>1450</v>
      </c>
      <c r="C26" s="66">
        <v>2036</v>
      </c>
      <c r="D26" s="64">
        <f>ROUND(C26/B26*100,1)</f>
        <v>140.4</v>
      </c>
      <c r="E26" s="45">
        <f>C26-B26</f>
        <v>586</v>
      </c>
    </row>
    <row r="27" spans="1:5" ht="34.5" customHeight="1">
      <c r="A27" s="75" t="s">
        <v>140</v>
      </c>
      <c r="B27" s="66">
        <v>982</v>
      </c>
      <c r="C27" s="66">
        <v>1032</v>
      </c>
      <c r="D27" s="64">
        <f>ROUND(C27/B27*100,1)</f>
        <v>105.1</v>
      </c>
      <c r="E27" s="45">
        <f>C27-B27</f>
        <v>50</v>
      </c>
    </row>
    <row r="28" spans="1:10" ht="24.75" customHeight="1">
      <c r="A28" s="79" t="s">
        <v>9</v>
      </c>
      <c r="B28" s="66">
        <v>4119</v>
      </c>
      <c r="C28" s="66">
        <v>4818</v>
      </c>
      <c r="D28" s="65">
        <f>ROUND(C28/B28*100,1)</f>
        <v>117</v>
      </c>
      <c r="E28" s="67" t="s">
        <v>168</v>
      </c>
      <c r="F28" s="7"/>
      <c r="G28" s="7"/>
      <c r="I28" s="7"/>
      <c r="J28" s="10"/>
    </row>
    <row r="29" spans="1:5" ht="24.75" customHeight="1">
      <c r="A29" s="75" t="s">
        <v>10</v>
      </c>
      <c r="B29" s="68">
        <f>B24/B26</f>
        <v>13.06</v>
      </c>
      <c r="C29" s="68">
        <f>C24/C26</f>
        <v>8.49901768172888</v>
      </c>
      <c r="D29" s="239" t="s">
        <v>169</v>
      </c>
      <c r="E29" s="240"/>
    </row>
    <row r="30" spans="1:5" ht="33" customHeight="1">
      <c r="A30" s="241"/>
      <c r="B30" s="241"/>
      <c r="C30" s="241"/>
      <c r="D30" s="241"/>
      <c r="E30" s="241"/>
    </row>
  </sheetData>
  <sheetProtection/>
  <mergeCells count="14">
    <mergeCell ref="D29:E29"/>
    <mergeCell ref="A30:E30"/>
    <mergeCell ref="D9:E9"/>
    <mergeCell ref="A20:E21"/>
    <mergeCell ref="A22:A23"/>
    <mergeCell ref="B22:B23"/>
    <mergeCell ref="C22:C23"/>
    <mergeCell ref="D22:E22"/>
    <mergeCell ref="A1:E1"/>
    <mergeCell ref="A2:E2"/>
    <mergeCell ref="A3:A4"/>
    <mergeCell ref="B3:B4"/>
    <mergeCell ref="C3:C4"/>
    <mergeCell ref="D3:E3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BK145"/>
  <sheetViews>
    <sheetView tabSelected="1" view="pageBreakPreview" zoomScaleNormal="75" zoomScaleSheetLayoutView="100" zoomScalePageLayoutView="0" workbookViewId="0" topLeftCell="A1">
      <pane xSplit="1" ySplit="9" topLeftCell="B10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AX11" sqref="AX11"/>
    </sheetView>
  </sheetViews>
  <sheetFormatPr defaultColWidth="9.140625" defaultRowHeight="15"/>
  <cols>
    <col min="1" max="1" width="19.00390625" style="14" customWidth="1"/>
    <col min="2" max="2" width="7.7109375" style="14" customWidth="1"/>
    <col min="3" max="3" width="8.421875" style="14" customWidth="1"/>
    <col min="4" max="4" width="5.57421875" style="14" customWidth="1"/>
    <col min="5" max="5" width="6.8515625" style="14" customWidth="1"/>
    <col min="6" max="7" width="7.8515625" style="14" customWidth="1"/>
    <col min="8" max="8" width="5.8515625" style="14" customWidth="1"/>
    <col min="9" max="9" width="7.7109375" style="14" customWidth="1"/>
    <col min="10" max="11" width="8.140625" style="14" customWidth="1"/>
    <col min="12" max="12" width="6.28125" style="14" customWidth="1"/>
    <col min="13" max="13" width="7.421875" style="14" customWidth="1"/>
    <col min="14" max="14" width="5.57421875" style="14" customWidth="1"/>
    <col min="15" max="15" width="6.57421875" style="14" customWidth="1"/>
    <col min="16" max="16" width="6.140625" style="14" customWidth="1"/>
    <col min="17" max="17" width="5.140625" style="14" customWidth="1"/>
    <col min="18" max="18" width="6.140625" style="14" customWidth="1"/>
    <col min="19" max="19" width="5.7109375" style="14" customWidth="1"/>
    <col min="20" max="20" width="6.140625" style="14" customWidth="1"/>
    <col min="21" max="21" width="6.8515625" style="14" customWidth="1"/>
    <col min="22" max="22" width="8.28125" style="14" customWidth="1"/>
    <col min="23" max="23" width="7.8515625" style="14" customWidth="1"/>
    <col min="24" max="24" width="6.421875" style="14" customWidth="1"/>
    <col min="25" max="25" width="6.7109375" style="14" customWidth="1"/>
    <col min="26" max="26" width="7.57421875" style="14" customWidth="1"/>
    <col min="27" max="27" width="7.140625" style="14" customWidth="1"/>
    <col min="28" max="28" width="6.7109375" style="14" customWidth="1"/>
    <col min="29" max="29" width="7.00390625" style="14" customWidth="1"/>
    <col min="30" max="30" width="6.7109375" style="14" customWidth="1"/>
    <col min="31" max="31" width="6.8515625" style="14" customWidth="1"/>
    <col min="32" max="32" width="6.7109375" style="14" customWidth="1"/>
    <col min="33" max="33" width="7.28125" style="14" customWidth="1"/>
    <col min="34" max="34" width="6.8515625" style="14" customWidth="1"/>
    <col min="35" max="35" width="6.28125" style="14" customWidth="1"/>
    <col min="36" max="36" width="6.421875" style="14" customWidth="1"/>
    <col min="37" max="37" width="6.8515625" style="14" customWidth="1"/>
    <col min="38" max="38" width="6.421875" style="14" customWidth="1"/>
    <col min="39" max="39" width="7.28125" style="14" customWidth="1"/>
    <col min="40" max="40" width="7.421875" style="14" customWidth="1"/>
    <col min="41" max="41" width="7.7109375" style="14" customWidth="1"/>
    <col min="42" max="42" width="7.8515625" style="14" customWidth="1"/>
    <col min="43" max="43" width="8.28125" style="14" customWidth="1"/>
    <col min="44" max="44" width="6.7109375" style="14" customWidth="1"/>
    <col min="45" max="47" width="8.140625" style="14" customWidth="1"/>
    <col min="48" max="48" width="6.00390625" style="14" customWidth="1"/>
    <col min="49" max="49" width="7.57421875" style="14" customWidth="1"/>
    <col min="50" max="51" width="7.28125" style="14" customWidth="1"/>
    <col min="52" max="52" width="6.00390625" style="14" customWidth="1"/>
    <col min="53" max="53" width="7.421875" style="14" customWidth="1"/>
    <col min="54" max="54" width="7.57421875" style="14" customWidth="1"/>
    <col min="55" max="55" width="6.7109375" style="14" customWidth="1"/>
    <col min="56" max="56" width="6.8515625" style="14" customWidth="1"/>
    <col min="57" max="57" width="7.28125" style="14" customWidth="1"/>
    <col min="58" max="58" width="6.7109375" style="14" customWidth="1"/>
    <col min="59" max="59" width="8.140625" style="14" customWidth="1"/>
    <col min="60" max="60" width="6.7109375" style="14" customWidth="1"/>
    <col min="61" max="61" width="8.00390625" style="14" customWidth="1"/>
    <col min="62" max="16384" width="9.140625" style="14" customWidth="1"/>
  </cols>
  <sheetData>
    <row r="1" spans="14:57" ht="20.25" customHeight="1" hidden="1">
      <c r="N1" s="182"/>
      <c r="O1" s="182"/>
      <c r="P1" s="182"/>
      <c r="Q1" s="18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L1" s="13"/>
      <c r="AM1" s="13"/>
      <c r="AN1" s="13"/>
      <c r="AO1" s="13"/>
      <c r="AP1" s="13"/>
      <c r="AQ1" s="13"/>
      <c r="AR1" s="13"/>
      <c r="BD1" s="16"/>
      <c r="BE1" s="16"/>
    </row>
    <row r="2" spans="1:57" ht="21.75" customHeight="1">
      <c r="A2" s="11"/>
      <c r="B2" s="273" t="s">
        <v>104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P2" s="183"/>
      <c r="Q2" s="184"/>
      <c r="R2" s="13"/>
      <c r="S2" s="13"/>
      <c r="T2" s="13"/>
      <c r="U2" s="13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3"/>
      <c r="AI2" s="13"/>
      <c r="AL2" s="13"/>
      <c r="AM2" s="13"/>
      <c r="AN2" s="13"/>
      <c r="AO2" s="13"/>
      <c r="AP2" s="13"/>
      <c r="AQ2" s="13"/>
      <c r="AR2" s="13"/>
      <c r="AV2" s="15"/>
      <c r="AW2" s="15"/>
      <c r="AX2" s="16"/>
      <c r="AY2" s="16"/>
      <c r="BD2" s="16"/>
      <c r="BE2" s="16"/>
    </row>
    <row r="3" spans="1:54" ht="21.75" customHeight="1">
      <c r="A3" s="17"/>
      <c r="B3" s="274" t="s">
        <v>163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185"/>
      <c r="O3" s="185"/>
      <c r="P3" s="185"/>
      <c r="Q3" s="185"/>
      <c r="R3" s="186"/>
      <c r="S3" s="186"/>
      <c r="T3" s="19"/>
      <c r="U3" s="19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20"/>
      <c r="AU3" s="20"/>
      <c r="AV3" s="20"/>
      <c r="AW3" s="20"/>
      <c r="AX3" s="20"/>
      <c r="AY3" s="20"/>
      <c r="BB3" s="16"/>
    </row>
    <row r="4" spans="1:61" ht="15.75" customHeight="1">
      <c r="A4" s="276"/>
      <c r="B4" s="275" t="s">
        <v>105</v>
      </c>
      <c r="C4" s="275"/>
      <c r="D4" s="275"/>
      <c r="E4" s="275"/>
      <c r="F4" s="251" t="s">
        <v>106</v>
      </c>
      <c r="G4" s="252"/>
      <c r="H4" s="252"/>
      <c r="I4" s="253"/>
      <c r="J4" s="251" t="s">
        <v>107</v>
      </c>
      <c r="K4" s="252"/>
      <c r="L4" s="252"/>
      <c r="M4" s="253"/>
      <c r="N4" s="251" t="s">
        <v>146</v>
      </c>
      <c r="O4" s="252"/>
      <c r="P4" s="252"/>
      <c r="Q4" s="253"/>
      <c r="R4" s="251" t="s">
        <v>11</v>
      </c>
      <c r="S4" s="252"/>
      <c r="T4" s="252"/>
      <c r="U4" s="253"/>
      <c r="V4" s="260" t="s">
        <v>12</v>
      </c>
      <c r="W4" s="261"/>
      <c r="X4" s="261"/>
      <c r="Y4" s="262"/>
      <c r="Z4" s="260" t="s">
        <v>149</v>
      </c>
      <c r="AA4" s="261"/>
      <c r="AB4" s="261"/>
      <c r="AC4" s="261"/>
      <c r="AD4" s="261"/>
      <c r="AE4" s="261"/>
      <c r="AF4" s="261"/>
      <c r="AG4" s="262"/>
      <c r="AH4" s="251" t="s">
        <v>108</v>
      </c>
      <c r="AI4" s="252"/>
      <c r="AJ4" s="252"/>
      <c r="AK4" s="253"/>
      <c r="AL4" s="283" t="s">
        <v>13</v>
      </c>
      <c r="AM4" s="283"/>
      <c r="AN4" s="283"/>
      <c r="AO4" s="283"/>
      <c r="AP4" s="282" t="s">
        <v>14</v>
      </c>
      <c r="AQ4" s="282"/>
      <c r="AR4" s="282"/>
      <c r="AS4" s="282"/>
      <c r="AT4" s="251" t="s">
        <v>15</v>
      </c>
      <c r="AU4" s="252"/>
      <c r="AV4" s="252"/>
      <c r="AW4" s="253"/>
      <c r="AX4" s="275" t="s">
        <v>16</v>
      </c>
      <c r="AY4" s="275"/>
      <c r="AZ4" s="275"/>
      <c r="BA4" s="275"/>
      <c r="BB4" s="251" t="s">
        <v>170</v>
      </c>
      <c r="BC4" s="252"/>
      <c r="BD4" s="253"/>
      <c r="BE4" s="260" t="s">
        <v>17</v>
      </c>
      <c r="BF4" s="261"/>
      <c r="BG4" s="261"/>
      <c r="BH4" s="261"/>
      <c r="BI4" s="262"/>
    </row>
    <row r="5" spans="1:61" ht="64.5" customHeight="1">
      <c r="A5" s="277"/>
      <c r="B5" s="275"/>
      <c r="C5" s="275"/>
      <c r="D5" s="275"/>
      <c r="E5" s="275"/>
      <c r="F5" s="254"/>
      <c r="G5" s="255"/>
      <c r="H5" s="255"/>
      <c r="I5" s="256"/>
      <c r="J5" s="254"/>
      <c r="K5" s="255"/>
      <c r="L5" s="255"/>
      <c r="M5" s="256"/>
      <c r="N5" s="254"/>
      <c r="O5" s="255"/>
      <c r="P5" s="255"/>
      <c r="Q5" s="256"/>
      <c r="R5" s="254"/>
      <c r="S5" s="255"/>
      <c r="T5" s="255"/>
      <c r="U5" s="256"/>
      <c r="V5" s="263"/>
      <c r="W5" s="264"/>
      <c r="X5" s="264"/>
      <c r="Y5" s="265"/>
      <c r="Z5" s="282" t="s">
        <v>147</v>
      </c>
      <c r="AA5" s="282"/>
      <c r="AB5" s="282"/>
      <c r="AC5" s="282"/>
      <c r="AD5" s="282" t="s">
        <v>148</v>
      </c>
      <c r="AE5" s="282"/>
      <c r="AF5" s="282"/>
      <c r="AG5" s="282"/>
      <c r="AH5" s="254"/>
      <c r="AI5" s="255"/>
      <c r="AJ5" s="255"/>
      <c r="AK5" s="256"/>
      <c r="AL5" s="283"/>
      <c r="AM5" s="283"/>
      <c r="AN5" s="283"/>
      <c r="AO5" s="283"/>
      <c r="AP5" s="282"/>
      <c r="AQ5" s="282"/>
      <c r="AR5" s="282"/>
      <c r="AS5" s="282"/>
      <c r="AT5" s="254"/>
      <c r="AU5" s="255"/>
      <c r="AV5" s="255"/>
      <c r="AW5" s="256"/>
      <c r="AX5" s="275"/>
      <c r="AY5" s="275"/>
      <c r="AZ5" s="275"/>
      <c r="BA5" s="275"/>
      <c r="BB5" s="254"/>
      <c r="BC5" s="255"/>
      <c r="BD5" s="256"/>
      <c r="BE5" s="263"/>
      <c r="BF5" s="264"/>
      <c r="BG5" s="264"/>
      <c r="BH5" s="264"/>
      <c r="BI5" s="265"/>
    </row>
    <row r="6" spans="1:61" ht="12" customHeight="1">
      <c r="A6" s="277"/>
      <c r="B6" s="279"/>
      <c r="C6" s="279"/>
      <c r="D6" s="279"/>
      <c r="E6" s="279"/>
      <c r="F6" s="254"/>
      <c r="G6" s="255"/>
      <c r="H6" s="255"/>
      <c r="I6" s="256"/>
      <c r="J6" s="257"/>
      <c r="K6" s="258"/>
      <c r="L6" s="258"/>
      <c r="M6" s="259"/>
      <c r="N6" s="257"/>
      <c r="O6" s="258"/>
      <c r="P6" s="258"/>
      <c r="Q6" s="259"/>
      <c r="R6" s="257"/>
      <c r="S6" s="258"/>
      <c r="T6" s="258"/>
      <c r="U6" s="259"/>
      <c r="V6" s="266"/>
      <c r="W6" s="267"/>
      <c r="X6" s="267"/>
      <c r="Y6" s="268"/>
      <c r="Z6" s="282"/>
      <c r="AA6" s="282"/>
      <c r="AB6" s="282"/>
      <c r="AC6" s="282"/>
      <c r="AD6" s="282"/>
      <c r="AE6" s="282"/>
      <c r="AF6" s="282"/>
      <c r="AG6" s="282"/>
      <c r="AH6" s="257"/>
      <c r="AI6" s="258"/>
      <c r="AJ6" s="258"/>
      <c r="AK6" s="259"/>
      <c r="AL6" s="283"/>
      <c r="AM6" s="283"/>
      <c r="AN6" s="283"/>
      <c r="AO6" s="283"/>
      <c r="AP6" s="282"/>
      <c r="AQ6" s="282"/>
      <c r="AR6" s="282"/>
      <c r="AS6" s="282"/>
      <c r="AT6" s="257"/>
      <c r="AU6" s="258"/>
      <c r="AV6" s="258"/>
      <c r="AW6" s="259"/>
      <c r="AX6" s="275"/>
      <c r="AY6" s="275"/>
      <c r="AZ6" s="275"/>
      <c r="BA6" s="275"/>
      <c r="BB6" s="257"/>
      <c r="BC6" s="258"/>
      <c r="BD6" s="259"/>
      <c r="BE6" s="266"/>
      <c r="BF6" s="267"/>
      <c r="BG6" s="267"/>
      <c r="BH6" s="267"/>
      <c r="BI6" s="268"/>
    </row>
    <row r="7" spans="1:61" ht="43.5" customHeight="1">
      <c r="A7" s="277"/>
      <c r="B7" s="269">
        <v>2017</v>
      </c>
      <c r="C7" s="269">
        <v>2018</v>
      </c>
      <c r="D7" s="271" t="s">
        <v>18</v>
      </c>
      <c r="E7" s="271"/>
      <c r="F7" s="269">
        <v>2017</v>
      </c>
      <c r="G7" s="269">
        <v>2018</v>
      </c>
      <c r="H7" s="271" t="s">
        <v>18</v>
      </c>
      <c r="I7" s="271"/>
      <c r="J7" s="269">
        <v>2017</v>
      </c>
      <c r="K7" s="269">
        <v>2018</v>
      </c>
      <c r="L7" s="280" t="s">
        <v>18</v>
      </c>
      <c r="M7" s="281"/>
      <c r="N7" s="269">
        <v>2017</v>
      </c>
      <c r="O7" s="269">
        <v>2018</v>
      </c>
      <c r="P7" s="271" t="s">
        <v>18</v>
      </c>
      <c r="Q7" s="271"/>
      <c r="R7" s="269">
        <v>2017</v>
      </c>
      <c r="S7" s="269">
        <v>2018</v>
      </c>
      <c r="T7" s="271" t="s">
        <v>18</v>
      </c>
      <c r="U7" s="271"/>
      <c r="V7" s="269">
        <v>2017</v>
      </c>
      <c r="W7" s="269">
        <v>2018</v>
      </c>
      <c r="X7" s="271" t="s">
        <v>18</v>
      </c>
      <c r="Y7" s="271"/>
      <c r="Z7" s="269">
        <v>2017</v>
      </c>
      <c r="AA7" s="269">
        <v>2018</v>
      </c>
      <c r="AB7" s="271" t="s">
        <v>18</v>
      </c>
      <c r="AC7" s="271"/>
      <c r="AD7" s="269">
        <v>2017</v>
      </c>
      <c r="AE7" s="269">
        <v>2018</v>
      </c>
      <c r="AF7" s="271" t="s">
        <v>18</v>
      </c>
      <c r="AG7" s="271"/>
      <c r="AH7" s="269">
        <v>2017</v>
      </c>
      <c r="AI7" s="269">
        <v>2018</v>
      </c>
      <c r="AJ7" s="271" t="s">
        <v>18</v>
      </c>
      <c r="AK7" s="271"/>
      <c r="AL7" s="269">
        <v>2017</v>
      </c>
      <c r="AM7" s="269">
        <v>2018</v>
      </c>
      <c r="AN7" s="271" t="s">
        <v>18</v>
      </c>
      <c r="AO7" s="271"/>
      <c r="AP7" s="271" t="s">
        <v>19</v>
      </c>
      <c r="AQ7" s="271"/>
      <c r="AR7" s="271" t="s">
        <v>18</v>
      </c>
      <c r="AS7" s="271"/>
      <c r="AT7" s="269">
        <v>2017</v>
      </c>
      <c r="AU7" s="269">
        <v>2018</v>
      </c>
      <c r="AV7" s="271" t="s">
        <v>18</v>
      </c>
      <c r="AW7" s="271"/>
      <c r="AX7" s="269">
        <v>2017</v>
      </c>
      <c r="AY7" s="269">
        <v>2018</v>
      </c>
      <c r="AZ7" s="271" t="s">
        <v>18</v>
      </c>
      <c r="BA7" s="271"/>
      <c r="BB7" s="269">
        <v>2017</v>
      </c>
      <c r="BC7" s="269">
        <v>2018</v>
      </c>
      <c r="BD7" s="249" t="s">
        <v>20</v>
      </c>
      <c r="BE7" s="269">
        <v>2017</v>
      </c>
      <c r="BF7" s="269">
        <v>2018</v>
      </c>
      <c r="BG7" s="271" t="s">
        <v>18</v>
      </c>
      <c r="BH7" s="271"/>
      <c r="BI7" s="272" t="s">
        <v>21</v>
      </c>
    </row>
    <row r="8" spans="1:61" s="23" customFormat="1" ht="23.25" customHeight="1">
      <c r="A8" s="278"/>
      <c r="B8" s="270"/>
      <c r="C8" s="270"/>
      <c r="D8" s="21" t="s">
        <v>4</v>
      </c>
      <c r="E8" s="21" t="s">
        <v>20</v>
      </c>
      <c r="F8" s="270"/>
      <c r="G8" s="270"/>
      <c r="H8" s="21" t="s">
        <v>4</v>
      </c>
      <c r="I8" s="21" t="s">
        <v>20</v>
      </c>
      <c r="J8" s="270"/>
      <c r="K8" s="270"/>
      <c r="L8" s="21" t="s">
        <v>4</v>
      </c>
      <c r="M8" s="21" t="s">
        <v>20</v>
      </c>
      <c r="N8" s="270"/>
      <c r="O8" s="270"/>
      <c r="P8" s="21" t="s">
        <v>4</v>
      </c>
      <c r="Q8" s="21" t="s">
        <v>20</v>
      </c>
      <c r="R8" s="270"/>
      <c r="S8" s="270"/>
      <c r="T8" s="21" t="s">
        <v>4</v>
      </c>
      <c r="U8" s="21" t="s">
        <v>20</v>
      </c>
      <c r="V8" s="270"/>
      <c r="W8" s="270"/>
      <c r="X8" s="21" t="s">
        <v>4</v>
      </c>
      <c r="Y8" s="21" t="s">
        <v>20</v>
      </c>
      <c r="Z8" s="270"/>
      <c r="AA8" s="270"/>
      <c r="AB8" s="21" t="s">
        <v>4</v>
      </c>
      <c r="AC8" s="21" t="s">
        <v>20</v>
      </c>
      <c r="AD8" s="270"/>
      <c r="AE8" s="270"/>
      <c r="AF8" s="21" t="s">
        <v>4</v>
      </c>
      <c r="AG8" s="21" t="s">
        <v>20</v>
      </c>
      <c r="AH8" s="270"/>
      <c r="AI8" s="270"/>
      <c r="AJ8" s="21" t="s">
        <v>4</v>
      </c>
      <c r="AK8" s="21" t="s">
        <v>20</v>
      </c>
      <c r="AL8" s="270"/>
      <c r="AM8" s="270"/>
      <c r="AN8" s="21" t="s">
        <v>4</v>
      </c>
      <c r="AO8" s="21" t="s">
        <v>20</v>
      </c>
      <c r="AP8" s="22">
        <v>2017</v>
      </c>
      <c r="AQ8" s="22">
        <v>2018</v>
      </c>
      <c r="AR8" s="21" t="s">
        <v>4</v>
      </c>
      <c r="AS8" s="21" t="s">
        <v>20</v>
      </c>
      <c r="AT8" s="270"/>
      <c r="AU8" s="270"/>
      <c r="AV8" s="21" t="s">
        <v>4</v>
      </c>
      <c r="AW8" s="21" t="s">
        <v>20</v>
      </c>
      <c r="AX8" s="270"/>
      <c r="AY8" s="270"/>
      <c r="AZ8" s="21" t="s">
        <v>4</v>
      </c>
      <c r="BA8" s="21" t="s">
        <v>20</v>
      </c>
      <c r="BB8" s="270"/>
      <c r="BC8" s="270"/>
      <c r="BD8" s="250"/>
      <c r="BE8" s="270"/>
      <c r="BF8" s="270"/>
      <c r="BG8" s="21" t="s">
        <v>4</v>
      </c>
      <c r="BH8" s="21" t="s">
        <v>20</v>
      </c>
      <c r="BI8" s="272"/>
    </row>
    <row r="9" spans="1:61" ht="12.75" customHeight="1">
      <c r="A9" s="24" t="s">
        <v>22</v>
      </c>
      <c r="B9" s="24">
        <v>1</v>
      </c>
      <c r="C9" s="24">
        <v>2</v>
      </c>
      <c r="D9" s="24">
        <v>3</v>
      </c>
      <c r="E9" s="24">
        <v>4</v>
      </c>
      <c r="F9" s="24">
        <v>5</v>
      </c>
      <c r="G9" s="24">
        <v>6</v>
      </c>
      <c r="H9" s="24">
        <v>7</v>
      </c>
      <c r="I9" s="24">
        <v>8</v>
      </c>
      <c r="J9" s="24">
        <v>9</v>
      </c>
      <c r="K9" s="24">
        <v>10</v>
      </c>
      <c r="L9" s="24">
        <v>11</v>
      </c>
      <c r="M9" s="24">
        <v>12</v>
      </c>
      <c r="N9" s="24">
        <v>13</v>
      </c>
      <c r="O9" s="24">
        <v>14</v>
      </c>
      <c r="P9" s="24">
        <v>15</v>
      </c>
      <c r="Q9" s="24">
        <v>16</v>
      </c>
      <c r="R9" s="24">
        <v>17</v>
      </c>
      <c r="S9" s="24">
        <v>18</v>
      </c>
      <c r="T9" s="24">
        <v>19</v>
      </c>
      <c r="U9" s="24">
        <v>20</v>
      </c>
      <c r="V9" s="24">
        <v>21</v>
      </c>
      <c r="W9" s="24">
        <v>22</v>
      </c>
      <c r="X9" s="24">
        <v>23</v>
      </c>
      <c r="Y9" s="24">
        <v>24</v>
      </c>
      <c r="Z9" s="24">
        <v>25</v>
      </c>
      <c r="AA9" s="24">
        <v>26</v>
      </c>
      <c r="AB9" s="24">
        <v>27</v>
      </c>
      <c r="AC9" s="24">
        <v>28</v>
      </c>
      <c r="AD9" s="24">
        <v>29</v>
      </c>
      <c r="AE9" s="24">
        <v>30</v>
      </c>
      <c r="AF9" s="24">
        <v>31</v>
      </c>
      <c r="AG9" s="24">
        <v>32</v>
      </c>
      <c r="AH9" s="24">
        <v>33</v>
      </c>
      <c r="AI9" s="24">
        <v>34</v>
      </c>
      <c r="AJ9" s="24">
        <v>35</v>
      </c>
      <c r="AK9" s="24">
        <v>36</v>
      </c>
      <c r="AL9" s="24">
        <v>37</v>
      </c>
      <c r="AM9" s="24">
        <v>38</v>
      </c>
      <c r="AN9" s="24">
        <v>39</v>
      </c>
      <c r="AO9" s="24">
        <v>40</v>
      </c>
      <c r="AP9" s="24">
        <v>41</v>
      </c>
      <c r="AQ9" s="24">
        <v>42</v>
      </c>
      <c r="AR9" s="24">
        <v>43</v>
      </c>
      <c r="AS9" s="24">
        <v>44</v>
      </c>
      <c r="AT9" s="24">
        <v>45</v>
      </c>
      <c r="AU9" s="24">
        <v>46</v>
      </c>
      <c r="AV9" s="24">
        <v>47</v>
      </c>
      <c r="AW9" s="24">
        <v>48</v>
      </c>
      <c r="AX9" s="24">
        <v>49</v>
      </c>
      <c r="AY9" s="24">
        <v>50</v>
      </c>
      <c r="AZ9" s="24">
        <v>51</v>
      </c>
      <c r="BA9" s="24">
        <v>52</v>
      </c>
      <c r="BB9" s="24">
        <v>53</v>
      </c>
      <c r="BC9" s="24">
        <v>54</v>
      </c>
      <c r="BD9" s="24">
        <v>55</v>
      </c>
      <c r="BE9" s="24">
        <v>56</v>
      </c>
      <c r="BF9" s="24">
        <v>57</v>
      </c>
      <c r="BG9" s="24">
        <v>58</v>
      </c>
      <c r="BH9" s="24">
        <v>59</v>
      </c>
      <c r="BI9" s="24">
        <v>60</v>
      </c>
    </row>
    <row r="10" spans="1:61" s="34" customFormat="1" ht="20.25" customHeight="1">
      <c r="A10" s="25" t="s">
        <v>109</v>
      </c>
      <c r="B10" s="30">
        <f>SUM(B11:B36)</f>
        <v>41664</v>
      </c>
      <c r="C10" s="26">
        <f>SUM(C11:C36)</f>
        <v>37771</v>
      </c>
      <c r="D10" s="27">
        <f aca="true" t="shared" si="0" ref="D10:D36">C10/B10*100</f>
        <v>90.6562019969278</v>
      </c>
      <c r="E10" s="26">
        <f aca="true" t="shared" si="1" ref="E10:E36">C10-B10</f>
        <v>-3893</v>
      </c>
      <c r="F10" s="30">
        <f>SUM(F11:F36)</f>
        <v>18332</v>
      </c>
      <c r="G10" s="26">
        <f>SUM(G11:G36)</f>
        <v>16014</v>
      </c>
      <c r="H10" s="27">
        <f aca="true" t="shared" si="2" ref="H10:H36">G10/F10*100</f>
        <v>87.35544403229326</v>
      </c>
      <c r="I10" s="26">
        <f aca="true" t="shared" si="3" ref="I10:I36">G10-F10</f>
        <v>-2318</v>
      </c>
      <c r="J10" s="30">
        <f>SUM(J11:J36)</f>
        <v>20154</v>
      </c>
      <c r="K10" s="26">
        <f>SUM(K11:K36)</f>
        <v>20497</v>
      </c>
      <c r="L10" s="27">
        <f aca="true" t="shared" si="4" ref="L10:L36">K10/J10*100</f>
        <v>101.7018954053786</v>
      </c>
      <c r="M10" s="26">
        <f aca="true" t="shared" si="5" ref="M10:M36">K10-J10</f>
        <v>343</v>
      </c>
      <c r="N10" s="30">
        <f>SUM(N11:N36)</f>
        <v>7059</v>
      </c>
      <c r="O10" s="26">
        <f>SUM(O11:O36)</f>
        <v>9059</v>
      </c>
      <c r="P10" s="28">
        <f aca="true" t="shared" si="6" ref="P10:P36">O10/N10*100</f>
        <v>128.33262501770787</v>
      </c>
      <c r="Q10" s="29">
        <f aca="true" t="shared" si="7" ref="Q10:Q36">O10-N10</f>
        <v>2000</v>
      </c>
      <c r="R10" s="30">
        <f>SUM(R11:R36)</f>
        <v>5883</v>
      </c>
      <c r="S10" s="26">
        <f>SUM(S11:S36)</f>
        <v>1927</v>
      </c>
      <c r="T10" s="189">
        <f aca="true" t="shared" si="8" ref="T10:T36">S10/R10*100</f>
        <v>32.7553969063403</v>
      </c>
      <c r="U10" s="187">
        <f aca="true" t="shared" si="9" ref="U10:U36">S10-R10</f>
        <v>-3956</v>
      </c>
      <c r="V10" s="30">
        <f>SUM(V11:V36)</f>
        <v>83208</v>
      </c>
      <c r="W10" s="26">
        <f>SUM(W11:W36)</f>
        <v>85902</v>
      </c>
      <c r="X10" s="27">
        <f aca="true" t="shared" si="10" ref="X10:X32">W10/V10*100</f>
        <v>103.23766945486011</v>
      </c>
      <c r="Y10" s="26">
        <f aca="true" t="shared" si="11" ref="Y10:Y32">W10-V10</f>
        <v>2694</v>
      </c>
      <c r="Z10" s="30">
        <f>SUM(Z11:Z36)</f>
        <v>40490</v>
      </c>
      <c r="AA10" s="26">
        <f>SUM(AA11:AA36)</f>
        <v>36828</v>
      </c>
      <c r="AB10" s="27">
        <f aca="true" t="shared" si="12" ref="AB10:AB32">AA10/Z10*100</f>
        <v>90.95579155347</v>
      </c>
      <c r="AC10" s="26">
        <f aca="true" t="shared" si="13" ref="AC10:AC32">AA10-Z10</f>
        <v>-3662</v>
      </c>
      <c r="AD10" s="30">
        <f>SUM(AD11:AD36)</f>
        <v>24155</v>
      </c>
      <c r="AE10" s="26">
        <f>SUM(AE11:AE36)</f>
        <v>26120</v>
      </c>
      <c r="AF10" s="27">
        <f aca="true" t="shared" si="14" ref="AF10:AF35">AE10/AD10*100</f>
        <v>108.134961705651</v>
      </c>
      <c r="AG10" s="26">
        <f aca="true" t="shared" si="15" ref="AG10:AG32">AE10-AD10</f>
        <v>1965</v>
      </c>
      <c r="AH10" s="30">
        <f>SUM(AH11:AH36)</f>
        <v>5940</v>
      </c>
      <c r="AI10" s="26">
        <f>SUM(AI11:AI36)</f>
        <v>5718</v>
      </c>
      <c r="AJ10" s="188">
        <f>AI10/AH10*100</f>
        <v>96.26262626262626</v>
      </c>
      <c r="AK10" s="22">
        <f aca="true" t="shared" si="16" ref="AK10:AK36">AI10-AH10</f>
        <v>-222</v>
      </c>
      <c r="AL10" s="30">
        <f>SUM(AL11:AL36)</f>
        <v>5177</v>
      </c>
      <c r="AM10" s="26">
        <f>SUM(AM11:AM36)</f>
        <v>5375</v>
      </c>
      <c r="AN10" s="33">
        <f>ROUND(AM10/AL10*100,1)</f>
        <v>103.8</v>
      </c>
      <c r="AO10" s="32">
        <f aca="true" t="shared" si="17" ref="AO10:AO34">AM10-AL10</f>
        <v>198</v>
      </c>
      <c r="AP10" s="30">
        <f>SUM(AP11:AP36)</f>
        <v>21579</v>
      </c>
      <c r="AQ10" s="26">
        <f>SUM(AQ11:AQ36)</f>
        <v>23035</v>
      </c>
      <c r="AR10" s="28">
        <f aca="true" t="shared" si="18" ref="AR10:AR34">ROUND(AQ10/AP10*100,1)</f>
        <v>106.7</v>
      </c>
      <c r="AS10" s="30">
        <f aca="true" t="shared" si="19" ref="AS10:AS34">AQ10-AP10</f>
        <v>1456</v>
      </c>
      <c r="AT10" s="30">
        <f>SUM(AT11:AT36)</f>
        <v>18937</v>
      </c>
      <c r="AU10" s="26">
        <f>SUM(AU11:AU36)</f>
        <v>17304</v>
      </c>
      <c r="AV10" s="189">
        <f aca="true" t="shared" si="20" ref="AV10:AV36">AU10/AT10*100</f>
        <v>91.3766700110894</v>
      </c>
      <c r="AW10" s="187">
        <f aca="true" t="shared" si="21" ref="AW10:AW36">AU10-AT10</f>
        <v>-1633</v>
      </c>
      <c r="AX10" s="30">
        <f>SUM(AX11:AX36)</f>
        <v>13654</v>
      </c>
      <c r="AY10" s="26">
        <f>SUM(AY11:AY36)</f>
        <v>12275</v>
      </c>
      <c r="AZ10" s="189">
        <f aca="true" t="shared" si="22" ref="AZ10:AZ36">AY10/AX10*100</f>
        <v>89.90039548850154</v>
      </c>
      <c r="BA10" s="187">
        <f aca="true" t="shared" si="23" ref="BA10:BA36">AY10-AX10</f>
        <v>-1379</v>
      </c>
      <c r="BB10" s="30">
        <v>1784.39509768232</v>
      </c>
      <c r="BC10" s="187">
        <v>2209.630702389573</v>
      </c>
      <c r="BD10" s="26">
        <f aca="true" t="shared" si="24" ref="BD10:BD34">BC10-BB10</f>
        <v>425.23560470725283</v>
      </c>
      <c r="BE10" s="30">
        <f>SUM(BE11:BE36)</f>
        <v>1450</v>
      </c>
      <c r="BF10" s="26">
        <f>SUM(BF11:BF36)</f>
        <v>2036</v>
      </c>
      <c r="BG10" s="28">
        <f aca="true" t="shared" si="25" ref="BG10:BG36">ROUND(BF10/BE10*100,1)</f>
        <v>140.4</v>
      </c>
      <c r="BH10" s="26">
        <f>SUM(BH11:BH36)</f>
        <v>586</v>
      </c>
      <c r="BI10" s="26">
        <f>SUM(BI11:BI36)</f>
        <v>1032</v>
      </c>
    </row>
    <row r="11" spans="1:63" ht="17.25" customHeight="1">
      <c r="A11" s="35" t="s">
        <v>110</v>
      </c>
      <c r="B11" s="191">
        <v>2673</v>
      </c>
      <c r="C11" s="191">
        <v>2338</v>
      </c>
      <c r="D11" s="31">
        <f t="shared" si="0"/>
        <v>87.46726524504302</v>
      </c>
      <c r="E11" s="30">
        <f t="shared" si="1"/>
        <v>-335</v>
      </c>
      <c r="F11" s="191">
        <v>1191</v>
      </c>
      <c r="G11" s="191">
        <v>1158</v>
      </c>
      <c r="H11" s="31">
        <f t="shared" si="2"/>
        <v>97.22921914357683</v>
      </c>
      <c r="I11" s="30">
        <f t="shared" si="3"/>
        <v>-33</v>
      </c>
      <c r="J11" s="191">
        <v>1227</v>
      </c>
      <c r="K11" s="191">
        <v>1347</v>
      </c>
      <c r="L11" s="31">
        <f t="shared" si="4"/>
        <v>109.7799511002445</v>
      </c>
      <c r="M11" s="30">
        <f t="shared" si="5"/>
        <v>120</v>
      </c>
      <c r="N11" s="191">
        <v>599</v>
      </c>
      <c r="O11" s="191">
        <v>755</v>
      </c>
      <c r="P11" s="178">
        <f t="shared" si="6"/>
        <v>126.04340567612688</v>
      </c>
      <c r="Q11" s="190">
        <f t="shared" si="7"/>
        <v>156</v>
      </c>
      <c r="R11" s="192">
        <v>115</v>
      </c>
      <c r="S11" s="192">
        <v>84</v>
      </c>
      <c r="T11" s="178">
        <f t="shared" si="8"/>
        <v>73.04347826086956</v>
      </c>
      <c r="U11" s="30">
        <f t="shared" si="9"/>
        <v>-31</v>
      </c>
      <c r="V11" s="191">
        <v>5139</v>
      </c>
      <c r="W11" s="191">
        <v>4741</v>
      </c>
      <c r="X11" s="27">
        <f t="shared" si="10"/>
        <v>92.25530258805215</v>
      </c>
      <c r="Y11" s="26">
        <f t="shared" si="11"/>
        <v>-398</v>
      </c>
      <c r="Z11" s="191">
        <v>2511</v>
      </c>
      <c r="AA11" s="191">
        <v>2245</v>
      </c>
      <c r="AB11" s="27">
        <f t="shared" si="12"/>
        <v>89.40661091198726</v>
      </c>
      <c r="AC11" s="26">
        <f t="shared" si="13"/>
        <v>-266</v>
      </c>
      <c r="AD11" s="191">
        <v>864</v>
      </c>
      <c r="AE11" s="210">
        <v>780</v>
      </c>
      <c r="AF11" s="27">
        <f t="shared" si="14"/>
        <v>90.27777777777779</v>
      </c>
      <c r="AG11" s="26">
        <f t="shared" si="15"/>
        <v>-84</v>
      </c>
      <c r="AH11" s="191">
        <v>123</v>
      </c>
      <c r="AI11" s="191">
        <v>124</v>
      </c>
      <c r="AJ11" s="31">
        <f>AI11/AH11*100</f>
        <v>100.8130081300813</v>
      </c>
      <c r="AK11" s="30">
        <f t="shared" si="16"/>
        <v>1</v>
      </c>
      <c r="AL11" s="193">
        <v>397</v>
      </c>
      <c r="AM11" s="191">
        <v>454</v>
      </c>
      <c r="AN11" s="33">
        <f aca="true" t="shared" si="26" ref="AN11:AN34">ROUND(AM11/AL11*100,1)</f>
        <v>114.4</v>
      </c>
      <c r="AO11" s="32">
        <f t="shared" si="17"/>
        <v>57</v>
      </c>
      <c r="AP11" s="191">
        <v>1552</v>
      </c>
      <c r="AQ11" s="194">
        <v>2159</v>
      </c>
      <c r="AR11" s="28">
        <f t="shared" si="18"/>
        <v>139.1</v>
      </c>
      <c r="AS11" s="26">
        <f t="shared" si="19"/>
        <v>607</v>
      </c>
      <c r="AT11" s="191">
        <v>1267</v>
      </c>
      <c r="AU11" s="191">
        <v>1137</v>
      </c>
      <c r="AV11" s="178">
        <f t="shared" si="20"/>
        <v>89.73954222573008</v>
      </c>
      <c r="AW11" s="30">
        <f t="shared" si="21"/>
        <v>-130</v>
      </c>
      <c r="AX11" s="191">
        <v>967</v>
      </c>
      <c r="AY11" s="191">
        <v>902</v>
      </c>
      <c r="AZ11" s="178">
        <f t="shared" si="22"/>
        <v>93.27817993795243</v>
      </c>
      <c r="BA11" s="30">
        <f t="shared" si="23"/>
        <v>-65</v>
      </c>
      <c r="BB11" s="191">
        <v>2876.372549019608</v>
      </c>
      <c r="BC11" s="191">
        <v>3335.9028511087645</v>
      </c>
      <c r="BD11" s="26">
        <f t="shared" si="24"/>
        <v>459.5303020891565</v>
      </c>
      <c r="BE11" s="195">
        <v>197</v>
      </c>
      <c r="BF11" s="191">
        <v>286</v>
      </c>
      <c r="BG11" s="28">
        <f t="shared" si="25"/>
        <v>145.2</v>
      </c>
      <c r="BH11" s="26">
        <f aca="true" t="shared" si="27" ref="BH11:BH34">BF11-BE11</f>
        <v>89</v>
      </c>
      <c r="BI11" s="196">
        <v>130</v>
      </c>
      <c r="BJ11" s="34"/>
      <c r="BK11" s="34"/>
    </row>
    <row r="12" spans="1:63" ht="17.25" customHeight="1">
      <c r="A12" s="35" t="s">
        <v>111</v>
      </c>
      <c r="B12" s="191">
        <v>2492</v>
      </c>
      <c r="C12" s="191">
        <v>2170</v>
      </c>
      <c r="D12" s="31">
        <f t="shared" si="0"/>
        <v>87.07865168539325</v>
      </c>
      <c r="E12" s="30">
        <f t="shared" si="1"/>
        <v>-322</v>
      </c>
      <c r="F12" s="191">
        <v>1206</v>
      </c>
      <c r="G12" s="191">
        <v>1132</v>
      </c>
      <c r="H12" s="31">
        <f t="shared" si="2"/>
        <v>93.86401326699834</v>
      </c>
      <c r="I12" s="30">
        <f t="shared" si="3"/>
        <v>-74</v>
      </c>
      <c r="J12" s="191">
        <v>1227</v>
      </c>
      <c r="K12" s="191">
        <v>1101</v>
      </c>
      <c r="L12" s="31">
        <f t="shared" si="4"/>
        <v>89.73105134474328</v>
      </c>
      <c r="M12" s="30">
        <f t="shared" si="5"/>
        <v>-126</v>
      </c>
      <c r="N12" s="191">
        <v>648</v>
      </c>
      <c r="O12" s="191">
        <v>618</v>
      </c>
      <c r="P12" s="178">
        <f t="shared" si="6"/>
        <v>95.37037037037037</v>
      </c>
      <c r="Q12" s="190">
        <f t="shared" si="7"/>
        <v>-30</v>
      </c>
      <c r="R12" s="192">
        <v>189</v>
      </c>
      <c r="S12" s="192">
        <v>81</v>
      </c>
      <c r="T12" s="178">
        <f t="shared" si="8"/>
        <v>42.857142857142854</v>
      </c>
      <c r="U12" s="30">
        <f t="shared" si="9"/>
        <v>-108</v>
      </c>
      <c r="V12" s="191">
        <v>8046</v>
      </c>
      <c r="W12" s="191">
        <v>7269</v>
      </c>
      <c r="X12" s="27">
        <f t="shared" si="10"/>
        <v>90.34302759134974</v>
      </c>
      <c r="Y12" s="26">
        <f t="shared" si="11"/>
        <v>-777</v>
      </c>
      <c r="Z12" s="191">
        <v>2371</v>
      </c>
      <c r="AA12" s="191">
        <v>2132</v>
      </c>
      <c r="AB12" s="27">
        <f t="shared" si="12"/>
        <v>89.91986503584985</v>
      </c>
      <c r="AC12" s="26">
        <f t="shared" si="13"/>
        <v>-239</v>
      </c>
      <c r="AD12" s="191">
        <v>2719</v>
      </c>
      <c r="AE12" s="210">
        <v>1949</v>
      </c>
      <c r="AF12" s="27">
        <f t="shared" si="14"/>
        <v>71.68076498712762</v>
      </c>
      <c r="AG12" s="26">
        <f t="shared" si="15"/>
        <v>-770</v>
      </c>
      <c r="AH12" s="191">
        <v>118</v>
      </c>
      <c r="AI12" s="191">
        <v>124</v>
      </c>
      <c r="AJ12" s="31">
        <f aca="true" t="shared" si="28" ref="AJ12:AJ36">AI12/AH12*100</f>
        <v>105.08474576271188</v>
      </c>
      <c r="AK12" s="30">
        <f t="shared" si="16"/>
        <v>6</v>
      </c>
      <c r="AL12" s="193">
        <v>438</v>
      </c>
      <c r="AM12" s="191">
        <v>506</v>
      </c>
      <c r="AN12" s="33">
        <f t="shared" si="26"/>
        <v>115.5</v>
      </c>
      <c r="AO12" s="32">
        <f t="shared" si="17"/>
        <v>68</v>
      </c>
      <c r="AP12" s="191">
        <v>1269</v>
      </c>
      <c r="AQ12" s="194">
        <v>1442</v>
      </c>
      <c r="AR12" s="28">
        <f t="shared" si="18"/>
        <v>113.6</v>
      </c>
      <c r="AS12" s="26">
        <f t="shared" si="19"/>
        <v>173</v>
      </c>
      <c r="AT12" s="191">
        <v>1298</v>
      </c>
      <c r="AU12" s="191">
        <v>1124</v>
      </c>
      <c r="AV12" s="178">
        <f t="shared" si="20"/>
        <v>86.59476117103236</v>
      </c>
      <c r="AW12" s="30">
        <f t="shared" si="21"/>
        <v>-174</v>
      </c>
      <c r="AX12" s="191">
        <v>984</v>
      </c>
      <c r="AY12" s="191">
        <v>842</v>
      </c>
      <c r="AZ12" s="178">
        <f t="shared" si="22"/>
        <v>85.56910569105692</v>
      </c>
      <c r="BA12" s="30">
        <f t="shared" si="23"/>
        <v>-142</v>
      </c>
      <c r="BB12" s="191">
        <v>2455.876685934489</v>
      </c>
      <c r="BC12" s="191">
        <v>3112.358276643991</v>
      </c>
      <c r="BD12" s="26">
        <f t="shared" si="24"/>
        <v>656.4815907095017</v>
      </c>
      <c r="BE12" s="195">
        <v>116</v>
      </c>
      <c r="BF12" s="191">
        <v>326</v>
      </c>
      <c r="BG12" s="28">
        <f t="shared" si="25"/>
        <v>281</v>
      </c>
      <c r="BH12" s="26">
        <f t="shared" si="27"/>
        <v>210</v>
      </c>
      <c r="BI12" s="196">
        <v>71</v>
      </c>
      <c r="BJ12" s="34"/>
      <c r="BK12" s="34"/>
    </row>
    <row r="13" spans="1:63" ht="17.25" customHeight="1">
      <c r="A13" s="35" t="s">
        <v>112</v>
      </c>
      <c r="B13" s="191">
        <v>3346</v>
      </c>
      <c r="C13" s="191">
        <v>2745</v>
      </c>
      <c r="D13" s="31">
        <f t="shared" si="0"/>
        <v>82.03825463239689</v>
      </c>
      <c r="E13" s="30">
        <f t="shared" si="1"/>
        <v>-601</v>
      </c>
      <c r="F13" s="191">
        <v>1683</v>
      </c>
      <c r="G13" s="191">
        <v>1351</v>
      </c>
      <c r="H13" s="31">
        <f t="shared" si="2"/>
        <v>80.27332144979204</v>
      </c>
      <c r="I13" s="30">
        <f t="shared" si="3"/>
        <v>-332</v>
      </c>
      <c r="J13" s="191">
        <v>1417</v>
      </c>
      <c r="K13" s="191">
        <v>1240</v>
      </c>
      <c r="L13" s="31">
        <f t="shared" si="4"/>
        <v>87.50882145377558</v>
      </c>
      <c r="M13" s="30">
        <f t="shared" si="5"/>
        <v>-177</v>
      </c>
      <c r="N13" s="191">
        <v>697</v>
      </c>
      <c r="O13" s="191">
        <v>681</v>
      </c>
      <c r="P13" s="178">
        <f t="shared" si="6"/>
        <v>97.70444763271162</v>
      </c>
      <c r="Q13" s="190">
        <f t="shared" si="7"/>
        <v>-16</v>
      </c>
      <c r="R13" s="192">
        <v>231</v>
      </c>
      <c r="S13" s="192">
        <v>47</v>
      </c>
      <c r="T13" s="178">
        <f t="shared" si="8"/>
        <v>20.346320346320347</v>
      </c>
      <c r="U13" s="30">
        <f t="shared" si="9"/>
        <v>-184</v>
      </c>
      <c r="V13" s="191">
        <v>5345</v>
      </c>
      <c r="W13" s="191">
        <v>5023</v>
      </c>
      <c r="X13" s="27">
        <f t="shared" si="10"/>
        <v>93.97567820392891</v>
      </c>
      <c r="Y13" s="26">
        <f t="shared" si="11"/>
        <v>-322</v>
      </c>
      <c r="Z13" s="191">
        <v>3111</v>
      </c>
      <c r="AA13" s="191">
        <v>2651</v>
      </c>
      <c r="AB13" s="27">
        <f t="shared" si="12"/>
        <v>85.21375763420123</v>
      </c>
      <c r="AC13" s="26">
        <f t="shared" si="13"/>
        <v>-460</v>
      </c>
      <c r="AD13" s="191">
        <v>967</v>
      </c>
      <c r="AE13" s="210">
        <v>1036</v>
      </c>
      <c r="AF13" s="27">
        <f t="shared" si="14"/>
        <v>107.13547052740435</v>
      </c>
      <c r="AG13" s="26">
        <f t="shared" si="15"/>
        <v>69</v>
      </c>
      <c r="AH13" s="191">
        <v>88</v>
      </c>
      <c r="AI13" s="191">
        <v>87</v>
      </c>
      <c r="AJ13" s="31">
        <f t="shared" si="28"/>
        <v>98.86363636363636</v>
      </c>
      <c r="AK13" s="30">
        <f t="shared" si="16"/>
        <v>-1</v>
      </c>
      <c r="AL13" s="193">
        <v>434</v>
      </c>
      <c r="AM13" s="191">
        <v>480</v>
      </c>
      <c r="AN13" s="33">
        <f t="shared" si="26"/>
        <v>110.6</v>
      </c>
      <c r="AO13" s="32">
        <f t="shared" si="17"/>
        <v>46</v>
      </c>
      <c r="AP13" s="191">
        <v>1552</v>
      </c>
      <c r="AQ13" s="194">
        <v>1619</v>
      </c>
      <c r="AR13" s="28">
        <f t="shared" si="18"/>
        <v>104.3</v>
      </c>
      <c r="AS13" s="26">
        <f t="shared" si="19"/>
        <v>67</v>
      </c>
      <c r="AT13" s="191">
        <v>1629</v>
      </c>
      <c r="AU13" s="191">
        <v>1273</v>
      </c>
      <c r="AV13" s="178">
        <f t="shared" si="20"/>
        <v>78.14610190300797</v>
      </c>
      <c r="AW13" s="30">
        <f t="shared" si="21"/>
        <v>-356</v>
      </c>
      <c r="AX13" s="191">
        <v>1301</v>
      </c>
      <c r="AY13" s="191">
        <v>1059</v>
      </c>
      <c r="AZ13" s="178">
        <f t="shared" si="22"/>
        <v>81.3989239046887</v>
      </c>
      <c r="BA13" s="30">
        <f t="shared" si="23"/>
        <v>-242</v>
      </c>
      <c r="BB13" s="191">
        <v>2301.9801980198017</v>
      </c>
      <c r="BC13" s="191">
        <v>3091.6666666666665</v>
      </c>
      <c r="BD13" s="26">
        <f t="shared" si="24"/>
        <v>789.6864686468648</v>
      </c>
      <c r="BE13" s="195">
        <v>208</v>
      </c>
      <c r="BF13" s="191">
        <v>418</v>
      </c>
      <c r="BG13" s="28">
        <f t="shared" si="25"/>
        <v>201</v>
      </c>
      <c r="BH13" s="26">
        <f t="shared" si="27"/>
        <v>210</v>
      </c>
      <c r="BI13" s="196">
        <v>62</v>
      </c>
      <c r="BJ13" s="34"/>
      <c r="BK13" s="34"/>
    </row>
    <row r="14" spans="1:63" s="20" customFormat="1" ht="17.25" customHeight="1">
      <c r="A14" s="35" t="s">
        <v>113</v>
      </c>
      <c r="B14" s="191">
        <v>1652</v>
      </c>
      <c r="C14" s="191">
        <v>1405</v>
      </c>
      <c r="D14" s="31">
        <f t="shared" si="0"/>
        <v>85.04842615012107</v>
      </c>
      <c r="E14" s="30">
        <f t="shared" si="1"/>
        <v>-247</v>
      </c>
      <c r="F14" s="191">
        <v>823</v>
      </c>
      <c r="G14" s="191">
        <v>680</v>
      </c>
      <c r="H14" s="31">
        <f t="shared" si="2"/>
        <v>82.62454434993924</v>
      </c>
      <c r="I14" s="30">
        <f t="shared" si="3"/>
        <v>-143</v>
      </c>
      <c r="J14" s="191">
        <v>1051</v>
      </c>
      <c r="K14" s="191">
        <v>970</v>
      </c>
      <c r="L14" s="31">
        <f t="shared" si="4"/>
        <v>92.2930542340628</v>
      </c>
      <c r="M14" s="30">
        <f t="shared" si="5"/>
        <v>-81</v>
      </c>
      <c r="N14" s="191">
        <v>623</v>
      </c>
      <c r="O14" s="191">
        <v>608</v>
      </c>
      <c r="P14" s="178">
        <f t="shared" si="6"/>
        <v>97.59229534510433</v>
      </c>
      <c r="Q14" s="190">
        <f t="shared" si="7"/>
        <v>-15</v>
      </c>
      <c r="R14" s="192">
        <v>121</v>
      </c>
      <c r="S14" s="192">
        <v>35</v>
      </c>
      <c r="T14" s="178">
        <f t="shared" si="8"/>
        <v>28.92561983471074</v>
      </c>
      <c r="U14" s="30">
        <f t="shared" si="9"/>
        <v>-86</v>
      </c>
      <c r="V14" s="191">
        <v>4675</v>
      </c>
      <c r="W14" s="191">
        <v>5029</v>
      </c>
      <c r="X14" s="27">
        <f t="shared" si="10"/>
        <v>107.57219251336898</v>
      </c>
      <c r="Y14" s="26">
        <f t="shared" si="11"/>
        <v>354</v>
      </c>
      <c r="Z14" s="191">
        <v>1594</v>
      </c>
      <c r="AA14" s="191">
        <v>1334</v>
      </c>
      <c r="AB14" s="27">
        <f t="shared" si="12"/>
        <v>83.6888331242158</v>
      </c>
      <c r="AC14" s="26">
        <f t="shared" si="13"/>
        <v>-260</v>
      </c>
      <c r="AD14" s="191">
        <v>1945</v>
      </c>
      <c r="AE14" s="210">
        <v>1996</v>
      </c>
      <c r="AF14" s="27">
        <f t="shared" si="14"/>
        <v>102.62210796915167</v>
      </c>
      <c r="AG14" s="26">
        <f t="shared" si="15"/>
        <v>51</v>
      </c>
      <c r="AH14" s="191">
        <v>82</v>
      </c>
      <c r="AI14" s="191">
        <v>82</v>
      </c>
      <c r="AJ14" s="31">
        <f t="shared" si="28"/>
        <v>100</v>
      </c>
      <c r="AK14" s="30">
        <f t="shared" si="16"/>
        <v>0</v>
      </c>
      <c r="AL14" s="193">
        <v>231</v>
      </c>
      <c r="AM14" s="191">
        <v>237</v>
      </c>
      <c r="AN14" s="33">
        <f t="shared" si="26"/>
        <v>102.6</v>
      </c>
      <c r="AO14" s="32">
        <f t="shared" si="17"/>
        <v>6</v>
      </c>
      <c r="AP14" s="191">
        <v>1166</v>
      </c>
      <c r="AQ14" s="194">
        <v>1168</v>
      </c>
      <c r="AR14" s="28">
        <f t="shared" si="18"/>
        <v>100.2</v>
      </c>
      <c r="AS14" s="26">
        <f t="shared" si="19"/>
        <v>2</v>
      </c>
      <c r="AT14" s="191">
        <v>801</v>
      </c>
      <c r="AU14" s="191">
        <v>706</v>
      </c>
      <c r="AV14" s="178">
        <f t="shared" si="20"/>
        <v>88.13982521847691</v>
      </c>
      <c r="AW14" s="30">
        <f t="shared" si="21"/>
        <v>-95</v>
      </c>
      <c r="AX14" s="191">
        <v>576</v>
      </c>
      <c r="AY14" s="191">
        <v>511</v>
      </c>
      <c r="AZ14" s="178">
        <f t="shared" si="22"/>
        <v>88.71527777777779</v>
      </c>
      <c r="BA14" s="30">
        <f t="shared" si="23"/>
        <v>-65</v>
      </c>
      <c r="BB14" s="191">
        <v>2367.6315789473683</v>
      </c>
      <c r="BC14" s="191">
        <v>3060.456942003515</v>
      </c>
      <c r="BD14" s="26">
        <f t="shared" si="24"/>
        <v>692.8253630561467</v>
      </c>
      <c r="BE14" s="195">
        <v>126</v>
      </c>
      <c r="BF14" s="191">
        <v>186</v>
      </c>
      <c r="BG14" s="28">
        <f t="shared" si="25"/>
        <v>147.6</v>
      </c>
      <c r="BH14" s="26">
        <f t="shared" si="27"/>
        <v>60</v>
      </c>
      <c r="BI14" s="196">
        <v>77</v>
      </c>
      <c r="BJ14" s="34"/>
      <c r="BK14" s="34"/>
    </row>
    <row r="15" spans="1:63" s="20" customFormat="1" ht="17.25" customHeight="1">
      <c r="A15" s="35" t="s">
        <v>114</v>
      </c>
      <c r="B15" s="191">
        <v>3096</v>
      </c>
      <c r="C15" s="191">
        <v>2514</v>
      </c>
      <c r="D15" s="31">
        <f t="shared" si="0"/>
        <v>81.2015503875969</v>
      </c>
      <c r="E15" s="30">
        <f t="shared" si="1"/>
        <v>-582</v>
      </c>
      <c r="F15" s="191">
        <v>1449</v>
      </c>
      <c r="G15" s="191">
        <v>1088</v>
      </c>
      <c r="H15" s="31">
        <f t="shared" si="2"/>
        <v>75.08626639061421</v>
      </c>
      <c r="I15" s="30">
        <f t="shared" si="3"/>
        <v>-361</v>
      </c>
      <c r="J15" s="191">
        <v>1766</v>
      </c>
      <c r="K15" s="191">
        <v>1778</v>
      </c>
      <c r="L15" s="31">
        <f t="shared" si="4"/>
        <v>100.67950169875424</v>
      </c>
      <c r="M15" s="30">
        <f t="shared" si="5"/>
        <v>12</v>
      </c>
      <c r="N15" s="191">
        <v>757</v>
      </c>
      <c r="O15" s="191">
        <v>1035</v>
      </c>
      <c r="P15" s="178">
        <f t="shared" si="6"/>
        <v>136.72391017173052</v>
      </c>
      <c r="Q15" s="190">
        <f t="shared" si="7"/>
        <v>278</v>
      </c>
      <c r="R15" s="192">
        <v>552</v>
      </c>
      <c r="S15" s="192">
        <v>272</v>
      </c>
      <c r="T15" s="178">
        <f t="shared" si="8"/>
        <v>49.275362318840585</v>
      </c>
      <c r="U15" s="30">
        <f t="shared" si="9"/>
        <v>-280</v>
      </c>
      <c r="V15" s="191">
        <v>5356</v>
      </c>
      <c r="W15" s="191">
        <v>5250</v>
      </c>
      <c r="X15" s="27">
        <f t="shared" si="10"/>
        <v>98.02091112770725</v>
      </c>
      <c r="Y15" s="26">
        <f t="shared" si="11"/>
        <v>-106</v>
      </c>
      <c r="Z15" s="191">
        <v>3044</v>
      </c>
      <c r="AA15" s="191">
        <v>2454</v>
      </c>
      <c r="AB15" s="27">
        <f t="shared" si="12"/>
        <v>80.61760840998686</v>
      </c>
      <c r="AC15" s="26">
        <f t="shared" si="13"/>
        <v>-590</v>
      </c>
      <c r="AD15" s="191">
        <v>945</v>
      </c>
      <c r="AE15" s="210">
        <v>1124</v>
      </c>
      <c r="AF15" s="27">
        <f t="shared" si="14"/>
        <v>118.94179894179895</v>
      </c>
      <c r="AG15" s="26">
        <f t="shared" si="15"/>
        <v>179</v>
      </c>
      <c r="AH15" s="191">
        <v>573</v>
      </c>
      <c r="AI15" s="191">
        <v>439</v>
      </c>
      <c r="AJ15" s="31">
        <f t="shared" si="28"/>
        <v>76.61431064572426</v>
      </c>
      <c r="AK15" s="30">
        <f t="shared" si="16"/>
        <v>-134</v>
      </c>
      <c r="AL15" s="193">
        <v>499</v>
      </c>
      <c r="AM15" s="191">
        <v>570</v>
      </c>
      <c r="AN15" s="33">
        <f t="shared" si="26"/>
        <v>114.2</v>
      </c>
      <c r="AO15" s="32">
        <f t="shared" si="17"/>
        <v>71</v>
      </c>
      <c r="AP15" s="191">
        <v>2019</v>
      </c>
      <c r="AQ15" s="194">
        <v>2076</v>
      </c>
      <c r="AR15" s="28">
        <f t="shared" si="18"/>
        <v>102.8</v>
      </c>
      <c r="AS15" s="26">
        <f t="shared" si="19"/>
        <v>57</v>
      </c>
      <c r="AT15" s="191">
        <v>1271</v>
      </c>
      <c r="AU15" s="191">
        <v>1057</v>
      </c>
      <c r="AV15" s="178">
        <f t="shared" si="20"/>
        <v>83.16286388670339</v>
      </c>
      <c r="AW15" s="30">
        <f t="shared" si="21"/>
        <v>-214</v>
      </c>
      <c r="AX15" s="191">
        <v>965</v>
      </c>
      <c r="AY15" s="191">
        <v>771</v>
      </c>
      <c r="AZ15" s="178">
        <f t="shared" si="22"/>
        <v>79.89637305699482</v>
      </c>
      <c r="BA15" s="30">
        <f t="shared" si="23"/>
        <v>-194</v>
      </c>
      <c r="BB15" s="191">
        <v>1583.1699346405228</v>
      </c>
      <c r="BC15" s="191">
        <v>2018.9914163090127</v>
      </c>
      <c r="BD15" s="26">
        <f t="shared" si="24"/>
        <v>435.8214816684899</v>
      </c>
      <c r="BE15" s="195">
        <v>82</v>
      </c>
      <c r="BF15" s="191">
        <v>93</v>
      </c>
      <c r="BG15" s="28">
        <f t="shared" si="25"/>
        <v>113.4</v>
      </c>
      <c r="BH15" s="26">
        <f t="shared" si="27"/>
        <v>11</v>
      </c>
      <c r="BI15" s="196">
        <v>81</v>
      </c>
      <c r="BJ15" s="34"/>
      <c r="BK15" s="34"/>
    </row>
    <row r="16" spans="1:63" s="20" customFormat="1" ht="17.25" customHeight="1">
      <c r="A16" s="35" t="s">
        <v>115</v>
      </c>
      <c r="B16" s="191">
        <v>1817</v>
      </c>
      <c r="C16" s="191">
        <v>1787</v>
      </c>
      <c r="D16" s="31">
        <f t="shared" si="0"/>
        <v>98.34892680242157</v>
      </c>
      <c r="E16" s="30">
        <f t="shared" si="1"/>
        <v>-30</v>
      </c>
      <c r="F16" s="191">
        <v>1074</v>
      </c>
      <c r="G16" s="191">
        <v>1167</v>
      </c>
      <c r="H16" s="31">
        <f t="shared" si="2"/>
        <v>108.65921787709499</v>
      </c>
      <c r="I16" s="30">
        <f t="shared" si="3"/>
        <v>93</v>
      </c>
      <c r="J16" s="191">
        <v>1078</v>
      </c>
      <c r="K16" s="191">
        <v>1227</v>
      </c>
      <c r="L16" s="31">
        <f t="shared" si="4"/>
        <v>113.82189239332097</v>
      </c>
      <c r="M16" s="30">
        <f t="shared" si="5"/>
        <v>149</v>
      </c>
      <c r="N16" s="191">
        <v>417</v>
      </c>
      <c r="O16" s="191">
        <v>651</v>
      </c>
      <c r="P16" s="178">
        <f t="shared" si="6"/>
        <v>156.11510791366908</v>
      </c>
      <c r="Q16" s="190">
        <f t="shared" si="7"/>
        <v>234</v>
      </c>
      <c r="R16" s="192">
        <v>307</v>
      </c>
      <c r="S16" s="192">
        <v>66</v>
      </c>
      <c r="T16" s="178">
        <f t="shared" si="8"/>
        <v>21.49837133550489</v>
      </c>
      <c r="U16" s="30">
        <f t="shared" si="9"/>
        <v>-241</v>
      </c>
      <c r="V16" s="191">
        <v>4779</v>
      </c>
      <c r="W16" s="191">
        <v>4494</v>
      </c>
      <c r="X16" s="27">
        <f t="shared" si="10"/>
        <v>94.03640929064659</v>
      </c>
      <c r="Y16" s="26">
        <f t="shared" si="11"/>
        <v>-285</v>
      </c>
      <c r="Z16" s="191">
        <v>1787</v>
      </c>
      <c r="AA16" s="191">
        <v>1735</v>
      </c>
      <c r="AB16" s="27">
        <f t="shared" si="12"/>
        <v>97.09009513150532</v>
      </c>
      <c r="AC16" s="26">
        <f t="shared" si="13"/>
        <v>-52</v>
      </c>
      <c r="AD16" s="191">
        <v>2072</v>
      </c>
      <c r="AE16" s="210">
        <v>1562</v>
      </c>
      <c r="AF16" s="27">
        <f t="shared" si="14"/>
        <v>75.38610038610038</v>
      </c>
      <c r="AG16" s="26">
        <f t="shared" si="15"/>
        <v>-510</v>
      </c>
      <c r="AH16" s="191">
        <v>112</v>
      </c>
      <c r="AI16" s="191">
        <v>121</v>
      </c>
      <c r="AJ16" s="31">
        <f t="shared" si="28"/>
        <v>108.03571428571428</v>
      </c>
      <c r="AK16" s="30">
        <f t="shared" si="16"/>
        <v>9</v>
      </c>
      <c r="AL16" s="193">
        <v>269</v>
      </c>
      <c r="AM16" s="191">
        <v>305</v>
      </c>
      <c r="AN16" s="33">
        <f t="shared" si="26"/>
        <v>113.4</v>
      </c>
      <c r="AO16" s="32">
        <f t="shared" si="17"/>
        <v>36</v>
      </c>
      <c r="AP16" s="191">
        <v>1135</v>
      </c>
      <c r="AQ16" s="197">
        <v>1305</v>
      </c>
      <c r="AR16" s="28">
        <f t="shared" si="18"/>
        <v>115</v>
      </c>
      <c r="AS16" s="26">
        <f t="shared" si="19"/>
        <v>170</v>
      </c>
      <c r="AT16" s="191">
        <v>716</v>
      </c>
      <c r="AU16" s="191">
        <v>804</v>
      </c>
      <c r="AV16" s="178">
        <f t="shared" si="20"/>
        <v>112.29050279329608</v>
      </c>
      <c r="AW16" s="30">
        <f t="shared" si="21"/>
        <v>88</v>
      </c>
      <c r="AX16" s="191">
        <v>583</v>
      </c>
      <c r="AY16" s="191">
        <v>670</v>
      </c>
      <c r="AZ16" s="178">
        <f t="shared" si="22"/>
        <v>114.92281303602059</v>
      </c>
      <c r="BA16" s="30">
        <f t="shared" si="23"/>
        <v>87</v>
      </c>
      <c r="BB16" s="191">
        <v>2174.1124260355027</v>
      </c>
      <c r="BC16" s="191">
        <v>2332.383808095952</v>
      </c>
      <c r="BD16" s="26">
        <f t="shared" si="24"/>
        <v>158.27138206044947</v>
      </c>
      <c r="BE16" s="195">
        <v>56</v>
      </c>
      <c r="BF16" s="191">
        <v>25</v>
      </c>
      <c r="BG16" s="28">
        <f t="shared" si="25"/>
        <v>44.6</v>
      </c>
      <c r="BH16" s="26">
        <f t="shared" si="27"/>
        <v>-31</v>
      </c>
      <c r="BI16" s="196">
        <v>57</v>
      </c>
      <c r="BJ16" s="34"/>
      <c r="BK16" s="34"/>
    </row>
    <row r="17" spans="1:63" s="20" customFormat="1" ht="17.25" customHeight="1">
      <c r="A17" s="35" t="s">
        <v>143</v>
      </c>
      <c r="B17" s="191">
        <v>3940</v>
      </c>
      <c r="C17" s="191">
        <v>3185</v>
      </c>
      <c r="D17" s="31">
        <f t="shared" si="0"/>
        <v>80.83756345177665</v>
      </c>
      <c r="E17" s="30">
        <f t="shared" si="1"/>
        <v>-755</v>
      </c>
      <c r="F17" s="191">
        <v>1480</v>
      </c>
      <c r="G17" s="191">
        <v>1085</v>
      </c>
      <c r="H17" s="31">
        <f t="shared" si="2"/>
        <v>73.3108108108108</v>
      </c>
      <c r="I17" s="30">
        <f t="shared" si="3"/>
        <v>-395</v>
      </c>
      <c r="J17" s="191">
        <v>1070</v>
      </c>
      <c r="K17" s="191">
        <v>742</v>
      </c>
      <c r="L17" s="31">
        <f t="shared" si="4"/>
        <v>69.34579439252336</v>
      </c>
      <c r="M17" s="30">
        <f t="shared" si="5"/>
        <v>-328</v>
      </c>
      <c r="N17" s="191">
        <v>165</v>
      </c>
      <c r="O17" s="191">
        <v>235</v>
      </c>
      <c r="P17" s="178">
        <f t="shared" si="6"/>
        <v>142.42424242424244</v>
      </c>
      <c r="Q17" s="190">
        <f t="shared" si="7"/>
        <v>70</v>
      </c>
      <c r="R17" s="192">
        <v>407</v>
      </c>
      <c r="S17" s="192">
        <v>42</v>
      </c>
      <c r="T17" s="178">
        <f t="shared" si="8"/>
        <v>10.319410319410318</v>
      </c>
      <c r="U17" s="30">
        <f t="shared" si="9"/>
        <v>-365</v>
      </c>
      <c r="V17" s="191">
        <v>5016</v>
      </c>
      <c r="W17" s="191">
        <v>4527</v>
      </c>
      <c r="X17" s="27">
        <f t="shared" si="10"/>
        <v>90.25119617224881</v>
      </c>
      <c r="Y17" s="26">
        <f t="shared" si="11"/>
        <v>-489</v>
      </c>
      <c r="Z17" s="191">
        <v>3904</v>
      </c>
      <c r="AA17" s="191">
        <v>3050</v>
      </c>
      <c r="AB17" s="27">
        <f t="shared" si="12"/>
        <v>78.125</v>
      </c>
      <c r="AC17" s="26">
        <f t="shared" si="13"/>
        <v>-854</v>
      </c>
      <c r="AD17" s="191">
        <v>851</v>
      </c>
      <c r="AE17" s="210">
        <v>912</v>
      </c>
      <c r="AF17" s="27">
        <f t="shared" si="14"/>
        <v>107.1680376028202</v>
      </c>
      <c r="AG17" s="26">
        <f t="shared" si="15"/>
        <v>61</v>
      </c>
      <c r="AH17" s="191">
        <v>538</v>
      </c>
      <c r="AI17" s="191">
        <v>425</v>
      </c>
      <c r="AJ17" s="31">
        <f t="shared" si="28"/>
        <v>78.99628252788105</v>
      </c>
      <c r="AK17" s="30">
        <f t="shared" si="16"/>
        <v>-113</v>
      </c>
      <c r="AL17" s="193">
        <v>307</v>
      </c>
      <c r="AM17" s="191">
        <v>199</v>
      </c>
      <c r="AN17" s="33">
        <f t="shared" si="26"/>
        <v>64.8</v>
      </c>
      <c r="AO17" s="32">
        <f t="shared" si="17"/>
        <v>-108</v>
      </c>
      <c r="AP17" s="191">
        <v>1066</v>
      </c>
      <c r="AQ17" s="194">
        <v>798</v>
      </c>
      <c r="AR17" s="28">
        <f t="shared" si="18"/>
        <v>74.9</v>
      </c>
      <c r="AS17" s="26">
        <f t="shared" si="19"/>
        <v>-268</v>
      </c>
      <c r="AT17" s="191">
        <v>2166</v>
      </c>
      <c r="AU17" s="191">
        <v>1774</v>
      </c>
      <c r="AV17" s="178">
        <f t="shared" si="20"/>
        <v>81.90212373037858</v>
      </c>
      <c r="AW17" s="30">
        <f t="shared" si="21"/>
        <v>-392</v>
      </c>
      <c r="AX17" s="191">
        <v>1701</v>
      </c>
      <c r="AY17" s="191">
        <v>1345</v>
      </c>
      <c r="AZ17" s="178">
        <f t="shared" si="22"/>
        <v>79.07113462669018</v>
      </c>
      <c r="BA17" s="30">
        <f t="shared" si="23"/>
        <v>-356</v>
      </c>
      <c r="BB17" s="191">
        <v>1479.5768917819364</v>
      </c>
      <c r="BC17" s="191">
        <v>1715.1539708265802</v>
      </c>
      <c r="BD17" s="26">
        <f t="shared" si="24"/>
        <v>235.57707904464382</v>
      </c>
      <c r="BE17" s="195">
        <v>9</v>
      </c>
      <c r="BF17" s="191">
        <v>45</v>
      </c>
      <c r="BG17" s="28">
        <f t="shared" si="25"/>
        <v>500</v>
      </c>
      <c r="BH17" s="26">
        <f t="shared" si="27"/>
        <v>36</v>
      </c>
      <c r="BI17" s="196">
        <v>69</v>
      </c>
      <c r="BJ17" s="34"/>
      <c r="BK17" s="34"/>
    </row>
    <row r="18" spans="1:63" s="20" customFormat="1" ht="17.25" customHeight="1">
      <c r="A18" s="35" t="s">
        <v>160</v>
      </c>
      <c r="B18" s="191">
        <v>879</v>
      </c>
      <c r="C18" s="191">
        <v>794</v>
      </c>
      <c r="D18" s="31">
        <f t="shared" si="0"/>
        <v>90.32992036405005</v>
      </c>
      <c r="E18" s="30">
        <f t="shared" si="1"/>
        <v>-85</v>
      </c>
      <c r="F18" s="191">
        <v>461</v>
      </c>
      <c r="G18" s="191">
        <v>400</v>
      </c>
      <c r="H18" s="31">
        <f t="shared" si="2"/>
        <v>86.76789587852495</v>
      </c>
      <c r="I18" s="30">
        <f t="shared" si="3"/>
        <v>-61</v>
      </c>
      <c r="J18" s="191">
        <v>523</v>
      </c>
      <c r="K18" s="191">
        <v>570</v>
      </c>
      <c r="L18" s="31">
        <f t="shared" si="4"/>
        <v>108.9866156787763</v>
      </c>
      <c r="M18" s="30">
        <f t="shared" si="5"/>
        <v>47</v>
      </c>
      <c r="N18" s="191">
        <v>336</v>
      </c>
      <c r="O18" s="191">
        <v>374</v>
      </c>
      <c r="P18" s="178">
        <f t="shared" si="6"/>
        <v>111.30952380952381</v>
      </c>
      <c r="Q18" s="190">
        <f t="shared" si="7"/>
        <v>38</v>
      </c>
      <c r="R18" s="192">
        <v>136</v>
      </c>
      <c r="S18" s="192">
        <v>54</v>
      </c>
      <c r="T18" s="178">
        <f t="shared" si="8"/>
        <v>39.705882352941174</v>
      </c>
      <c r="U18" s="30">
        <f t="shared" si="9"/>
        <v>-82</v>
      </c>
      <c r="V18" s="191">
        <v>3530</v>
      </c>
      <c r="W18" s="191">
        <v>3972</v>
      </c>
      <c r="X18" s="27">
        <f t="shared" si="10"/>
        <v>112.52124645892351</v>
      </c>
      <c r="Y18" s="26">
        <f t="shared" si="11"/>
        <v>442</v>
      </c>
      <c r="Z18" s="191">
        <v>841</v>
      </c>
      <c r="AA18" s="191">
        <v>729</v>
      </c>
      <c r="AB18" s="27">
        <f t="shared" si="12"/>
        <v>86.68252080856124</v>
      </c>
      <c r="AC18" s="26">
        <f t="shared" si="13"/>
        <v>-112</v>
      </c>
      <c r="AD18" s="191">
        <v>1843</v>
      </c>
      <c r="AE18" s="210">
        <v>2159</v>
      </c>
      <c r="AF18" s="27">
        <f t="shared" si="14"/>
        <v>117.1459576776994</v>
      </c>
      <c r="AG18" s="26">
        <f t="shared" si="15"/>
        <v>316</v>
      </c>
      <c r="AH18" s="191">
        <v>41</v>
      </c>
      <c r="AI18" s="191">
        <v>49</v>
      </c>
      <c r="AJ18" s="31">
        <f t="shared" si="28"/>
        <v>119.51219512195121</v>
      </c>
      <c r="AK18" s="30">
        <f t="shared" si="16"/>
        <v>8</v>
      </c>
      <c r="AL18" s="193">
        <v>111</v>
      </c>
      <c r="AM18" s="191">
        <v>84</v>
      </c>
      <c r="AN18" s="33">
        <f t="shared" si="26"/>
        <v>75.7</v>
      </c>
      <c r="AO18" s="32">
        <f t="shared" si="17"/>
        <v>-27</v>
      </c>
      <c r="AP18" s="191">
        <v>609</v>
      </c>
      <c r="AQ18" s="194">
        <v>657</v>
      </c>
      <c r="AR18" s="28">
        <f t="shared" si="18"/>
        <v>107.9</v>
      </c>
      <c r="AS18" s="26">
        <f t="shared" si="19"/>
        <v>48</v>
      </c>
      <c r="AT18" s="191">
        <v>475</v>
      </c>
      <c r="AU18" s="191">
        <v>406</v>
      </c>
      <c r="AV18" s="178">
        <f t="shared" si="20"/>
        <v>85.47368421052632</v>
      </c>
      <c r="AW18" s="30">
        <f t="shared" si="21"/>
        <v>-69</v>
      </c>
      <c r="AX18" s="191">
        <v>296</v>
      </c>
      <c r="AY18" s="191">
        <v>274</v>
      </c>
      <c r="AZ18" s="178">
        <f t="shared" si="22"/>
        <v>92.56756756756756</v>
      </c>
      <c r="BA18" s="30">
        <f t="shared" si="23"/>
        <v>-22</v>
      </c>
      <c r="BB18" s="191">
        <v>2259.9358974358975</v>
      </c>
      <c r="BC18" s="191">
        <v>2625.368731563422</v>
      </c>
      <c r="BD18" s="26">
        <f t="shared" si="24"/>
        <v>365.43283412752453</v>
      </c>
      <c r="BE18" s="195">
        <v>103</v>
      </c>
      <c r="BF18" s="191">
        <v>94</v>
      </c>
      <c r="BG18" s="28">
        <f t="shared" si="25"/>
        <v>91.3</v>
      </c>
      <c r="BH18" s="26">
        <f t="shared" si="27"/>
        <v>-9</v>
      </c>
      <c r="BI18" s="196">
        <v>48</v>
      </c>
      <c r="BJ18" s="34"/>
      <c r="BK18" s="34"/>
    </row>
    <row r="19" spans="1:63" s="20" customFormat="1" ht="17.25" customHeight="1">
      <c r="A19" s="35" t="s">
        <v>116</v>
      </c>
      <c r="B19" s="191">
        <v>962</v>
      </c>
      <c r="C19" s="191">
        <v>852</v>
      </c>
      <c r="D19" s="31">
        <f t="shared" si="0"/>
        <v>88.56548856548856</v>
      </c>
      <c r="E19" s="30">
        <f t="shared" si="1"/>
        <v>-110</v>
      </c>
      <c r="F19" s="191">
        <v>397</v>
      </c>
      <c r="G19" s="191">
        <v>324</v>
      </c>
      <c r="H19" s="31">
        <f t="shared" si="2"/>
        <v>81.61209068010076</v>
      </c>
      <c r="I19" s="30">
        <f t="shared" si="3"/>
        <v>-73</v>
      </c>
      <c r="J19" s="191">
        <v>490</v>
      </c>
      <c r="K19" s="191">
        <v>493</v>
      </c>
      <c r="L19" s="31">
        <f t="shared" si="4"/>
        <v>100.61224489795919</v>
      </c>
      <c r="M19" s="30">
        <f t="shared" si="5"/>
        <v>3</v>
      </c>
      <c r="N19" s="191">
        <v>76</v>
      </c>
      <c r="O19" s="191">
        <v>136</v>
      </c>
      <c r="P19" s="178">
        <f t="shared" si="6"/>
        <v>178.94736842105263</v>
      </c>
      <c r="Q19" s="190">
        <f t="shared" si="7"/>
        <v>60</v>
      </c>
      <c r="R19" s="192">
        <v>245</v>
      </c>
      <c r="S19" s="192">
        <v>36</v>
      </c>
      <c r="T19" s="178">
        <f t="shared" si="8"/>
        <v>14.69387755102041</v>
      </c>
      <c r="U19" s="30">
        <f t="shared" si="9"/>
        <v>-209</v>
      </c>
      <c r="V19" s="191">
        <v>1922</v>
      </c>
      <c r="W19" s="191">
        <v>1798</v>
      </c>
      <c r="X19" s="27">
        <f t="shared" si="10"/>
        <v>93.54838709677419</v>
      </c>
      <c r="Y19" s="26">
        <f t="shared" si="11"/>
        <v>-124</v>
      </c>
      <c r="Z19" s="191">
        <v>940</v>
      </c>
      <c r="AA19" s="191">
        <v>840</v>
      </c>
      <c r="AB19" s="27">
        <f t="shared" si="12"/>
        <v>89.36170212765957</v>
      </c>
      <c r="AC19" s="26">
        <f t="shared" si="13"/>
        <v>-100</v>
      </c>
      <c r="AD19" s="191">
        <v>700</v>
      </c>
      <c r="AE19" s="210">
        <v>522</v>
      </c>
      <c r="AF19" s="27">
        <f t="shared" si="14"/>
        <v>74.57142857142857</v>
      </c>
      <c r="AG19" s="26">
        <f t="shared" si="15"/>
        <v>-178</v>
      </c>
      <c r="AH19" s="191">
        <v>274</v>
      </c>
      <c r="AI19" s="191">
        <v>274</v>
      </c>
      <c r="AJ19" s="31">
        <f t="shared" si="28"/>
        <v>100</v>
      </c>
      <c r="AK19" s="30">
        <f t="shared" si="16"/>
        <v>0</v>
      </c>
      <c r="AL19" s="193">
        <v>122</v>
      </c>
      <c r="AM19" s="191">
        <v>126</v>
      </c>
      <c r="AN19" s="33">
        <f t="shared" si="26"/>
        <v>103.3</v>
      </c>
      <c r="AO19" s="32">
        <f t="shared" si="17"/>
        <v>4</v>
      </c>
      <c r="AP19" s="191">
        <v>505</v>
      </c>
      <c r="AQ19" s="194">
        <v>507</v>
      </c>
      <c r="AR19" s="28">
        <f t="shared" si="18"/>
        <v>100.4</v>
      </c>
      <c r="AS19" s="26">
        <f t="shared" si="19"/>
        <v>2</v>
      </c>
      <c r="AT19" s="191">
        <v>379</v>
      </c>
      <c r="AU19" s="191">
        <v>317</v>
      </c>
      <c r="AV19" s="178">
        <f t="shared" si="20"/>
        <v>83.64116094986808</v>
      </c>
      <c r="AW19" s="30">
        <f t="shared" si="21"/>
        <v>-62</v>
      </c>
      <c r="AX19" s="191">
        <v>287</v>
      </c>
      <c r="AY19" s="191">
        <v>233</v>
      </c>
      <c r="AZ19" s="178">
        <f t="shared" si="22"/>
        <v>81.18466898954703</v>
      </c>
      <c r="BA19" s="30">
        <f t="shared" si="23"/>
        <v>-54</v>
      </c>
      <c r="BB19" s="191">
        <v>1581.6568047337278</v>
      </c>
      <c r="BC19" s="191">
        <v>1982.287822878229</v>
      </c>
      <c r="BD19" s="26">
        <f t="shared" si="24"/>
        <v>400.63101814450124</v>
      </c>
      <c r="BE19" s="195">
        <v>7</v>
      </c>
      <c r="BF19" s="191">
        <v>19</v>
      </c>
      <c r="BG19" s="28">
        <f t="shared" si="25"/>
        <v>271.4</v>
      </c>
      <c r="BH19" s="26">
        <f t="shared" si="27"/>
        <v>12</v>
      </c>
      <c r="BI19" s="196">
        <v>15</v>
      </c>
      <c r="BJ19" s="34"/>
      <c r="BK19" s="34"/>
    </row>
    <row r="20" spans="1:63" s="37" customFormat="1" ht="17.25" customHeight="1">
      <c r="A20" s="36" t="s">
        <v>152</v>
      </c>
      <c r="B20" s="191">
        <v>1808</v>
      </c>
      <c r="C20" s="191">
        <v>1424</v>
      </c>
      <c r="D20" s="31">
        <f t="shared" si="0"/>
        <v>78.76106194690266</v>
      </c>
      <c r="E20" s="30">
        <f t="shared" si="1"/>
        <v>-384</v>
      </c>
      <c r="F20" s="191">
        <v>862</v>
      </c>
      <c r="G20" s="191">
        <v>650</v>
      </c>
      <c r="H20" s="31">
        <f t="shared" si="2"/>
        <v>75.4060324825986</v>
      </c>
      <c r="I20" s="30">
        <f t="shared" si="3"/>
        <v>-212</v>
      </c>
      <c r="J20" s="191">
        <v>961</v>
      </c>
      <c r="K20" s="191">
        <v>1048</v>
      </c>
      <c r="L20" s="31">
        <f t="shared" si="4"/>
        <v>109.05306971904267</v>
      </c>
      <c r="M20" s="30">
        <f t="shared" si="5"/>
        <v>87</v>
      </c>
      <c r="N20" s="191">
        <v>419</v>
      </c>
      <c r="O20" s="191">
        <v>666</v>
      </c>
      <c r="P20" s="178">
        <f t="shared" si="6"/>
        <v>158.94988066825775</v>
      </c>
      <c r="Q20" s="190">
        <f t="shared" si="7"/>
        <v>247</v>
      </c>
      <c r="R20" s="192">
        <v>262</v>
      </c>
      <c r="S20" s="192">
        <v>114</v>
      </c>
      <c r="T20" s="178">
        <f t="shared" si="8"/>
        <v>43.51145038167939</v>
      </c>
      <c r="U20" s="30">
        <f t="shared" si="9"/>
        <v>-148</v>
      </c>
      <c r="V20" s="191">
        <v>3685</v>
      </c>
      <c r="W20" s="191">
        <v>4015</v>
      </c>
      <c r="X20" s="27">
        <f t="shared" si="10"/>
        <v>108.95522388059702</v>
      </c>
      <c r="Y20" s="26">
        <f t="shared" si="11"/>
        <v>330</v>
      </c>
      <c r="Z20" s="191">
        <v>1771</v>
      </c>
      <c r="AA20" s="191">
        <v>1398</v>
      </c>
      <c r="AB20" s="27">
        <f t="shared" si="12"/>
        <v>78.93845285149634</v>
      </c>
      <c r="AC20" s="26">
        <f t="shared" si="13"/>
        <v>-373</v>
      </c>
      <c r="AD20" s="191">
        <v>989</v>
      </c>
      <c r="AE20" s="210">
        <v>1567</v>
      </c>
      <c r="AF20" s="27">
        <f t="shared" si="14"/>
        <v>158.4428715874621</v>
      </c>
      <c r="AG20" s="26">
        <f t="shared" si="15"/>
        <v>578</v>
      </c>
      <c r="AH20" s="191">
        <v>288</v>
      </c>
      <c r="AI20" s="191">
        <v>289</v>
      </c>
      <c r="AJ20" s="31">
        <f t="shared" si="28"/>
        <v>100.34722222222223</v>
      </c>
      <c r="AK20" s="30">
        <f t="shared" si="16"/>
        <v>1</v>
      </c>
      <c r="AL20" s="193">
        <v>228</v>
      </c>
      <c r="AM20" s="191">
        <v>229</v>
      </c>
      <c r="AN20" s="33">
        <f t="shared" si="26"/>
        <v>100.4</v>
      </c>
      <c r="AO20" s="32">
        <f t="shared" si="17"/>
        <v>1</v>
      </c>
      <c r="AP20" s="191">
        <v>1009</v>
      </c>
      <c r="AQ20" s="198">
        <v>1025</v>
      </c>
      <c r="AR20" s="28">
        <f t="shared" si="18"/>
        <v>101.6</v>
      </c>
      <c r="AS20" s="26">
        <f t="shared" si="19"/>
        <v>16</v>
      </c>
      <c r="AT20" s="191">
        <v>856</v>
      </c>
      <c r="AU20" s="191">
        <v>727</v>
      </c>
      <c r="AV20" s="178">
        <f t="shared" si="20"/>
        <v>84.92990654205607</v>
      </c>
      <c r="AW20" s="30">
        <f t="shared" si="21"/>
        <v>-129</v>
      </c>
      <c r="AX20" s="191">
        <v>567</v>
      </c>
      <c r="AY20" s="191">
        <v>514</v>
      </c>
      <c r="AZ20" s="178">
        <f t="shared" si="22"/>
        <v>90.65255731922399</v>
      </c>
      <c r="BA20" s="30">
        <f t="shared" si="23"/>
        <v>-53</v>
      </c>
      <c r="BB20" s="191">
        <v>1412.2314049586778</v>
      </c>
      <c r="BC20" s="191">
        <v>2046.045197740113</v>
      </c>
      <c r="BD20" s="26">
        <f t="shared" si="24"/>
        <v>633.8137927814353</v>
      </c>
      <c r="BE20" s="195">
        <v>91</v>
      </c>
      <c r="BF20" s="191">
        <v>116</v>
      </c>
      <c r="BG20" s="28">
        <f t="shared" si="25"/>
        <v>127.5</v>
      </c>
      <c r="BH20" s="26">
        <f t="shared" si="27"/>
        <v>25</v>
      </c>
      <c r="BI20" s="196">
        <v>35</v>
      </c>
      <c r="BJ20" s="34"/>
      <c r="BK20" s="34"/>
    </row>
    <row r="21" spans="1:63" s="20" customFormat="1" ht="17.25" customHeight="1">
      <c r="A21" s="35" t="s">
        <v>117</v>
      </c>
      <c r="B21" s="191">
        <v>730</v>
      </c>
      <c r="C21" s="191">
        <v>754</v>
      </c>
      <c r="D21" s="31">
        <f t="shared" si="0"/>
        <v>103.28767123287672</v>
      </c>
      <c r="E21" s="30">
        <f t="shared" si="1"/>
        <v>24</v>
      </c>
      <c r="F21" s="191">
        <v>285</v>
      </c>
      <c r="G21" s="191">
        <v>269</v>
      </c>
      <c r="H21" s="31">
        <f t="shared" si="2"/>
        <v>94.38596491228071</v>
      </c>
      <c r="I21" s="30">
        <f t="shared" si="3"/>
        <v>-16</v>
      </c>
      <c r="J21" s="191">
        <v>421</v>
      </c>
      <c r="K21" s="191">
        <v>466</v>
      </c>
      <c r="L21" s="31">
        <f t="shared" si="4"/>
        <v>110.68883610451306</v>
      </c>
      <c r="M21" s="30">
        <f t="shared" si="5"/>
        <v>45</v>
      </c>
      <c r="N21" s="191">
        <v>94</v>
      </c>
      <c r="O21" s="191">
        <v>124</v>
      </c>
      <c r="P21" s="178">
        <f t="shared" si="6"/>
        <v>131.91489361702128</v>
      </c>
      <c r="Q21" s="190">
        <f t="shared" si="7"/>
        <v>30</v>
      </c>
      <c r="R21" s="192">
        <v>149</v>
      </c>
      <c r="S21" s="192">
        <v>62</v>
      </c>
      <c r="T21" s="178">
        <f t="shared" si="8"/>
        <v>41.61073825503356</v>
      </c>
      <c r="U21" s="30">
        <f t="shared" si="9"/>
        <v>-87</v>
      </c>
      <c r="V21" s="191">
        <v>1442</v>
      </c>
      <c r="W21" s="191">
        <v>1719</v>
      </c>
      <c r="X21" s="27">
        <f t="shared" si="10"/>
        <v>119.20943134535366</v>
      </c>
      <c r="Y21" s="26">
        <f t="shared" si="11"/>
        <v>277</v>
      </c>
      <c r="Z21" s="191">
        <v>717</v>
      </c>
      <c r="AA21" s="191">
        <v>750</v>
      </c>
      <c r="AB21" s="27">
        <f t="shared" si="12"/>
        <v>104.60251046025104</v>
      </c>
      <c r="AC21" s="26">
        <f t="shared" si="13"/>
        <v>33</v>
      </c>
      <c r="AD21" s="191">
        <v>325</v>
      </c>
      <c r="AE21" s="210">
        <v>480</v>
      </c>
      <c r="AF21" s="27">
        <f t="shared" si="14"/>
        <v>147.6923076923077</v>
      </c>
      <c r="AG21" s="26">
        <f t="shared" si="15"/>
        <v>155</v>
      </c>
      <c r="AH21" s="191">
        <v>255</v>
      </c>
      <c r="AI21" s="191">
        <v>221</v>
      </c>
      <c r="AJ21" s="31">
        <f t="shared" si="28"/>
        <v>86.66666666666667</v>
      </c>
      <c r="AK21" s="30">
        <f t="shared" si="16"/>
        <v>-34</v>
      </c>
      <c r="AL21" s="193">
        <v>117</v>
      </c>
      <c r="AM21" s="191">
        <v>123</v>
      </c>
      <c r="AN21" s="33">
        <f t="shared" si="26"/>
        <v>105.1</v>
      </c>
      <c r="AO21" s="32">
        <f t="shared" si="17"/>
        <v>6</v>
      </c>
      <c r="AP21" s="191">
        <v>433</v>
      </c>
      <c r="AQ21" s="194">
        <v>434</v>
      </c>
      <c r="AR21" s="28">
        <f t="shared" si="18"/>
        <v>100.2</v>
      </c>
      <c r="AS21" s="26">
        <f t="shared" si="19"/>
        <v>1</v>
      </c>
      <c r="AT21" s="191">
        <v>294</v>
      </c>
      <c r="AU21" s="191">
        <v>283</v>
      </c>
      <c r="AV21" s="178">
        <f t="shared" si="20"/>
        <v>96.25850340136054</v>
      </c>
      <c r="AW21" s="30">
        <f t="shared" si="21"/>
        <v>-11</v>
      </c>
      <c r="AX21" s="191">
        <v>234</v>
      </c>
      <c r="AY21" s="191">
        <v>221</v>
      </c>
      <c r="AZ21" s="178">
        <f t="shared" si="22"/>
        <v>94.44444444444444</v>
      </c>
      <c r="BA21" s="30">
        <f t="shared" si="23"/>
        <v>-13</v>
      </c>
      <c r="BB21" s="191">
        <v>1415.677966101695</v>
      </c>
      <c r="BC21" s="191">
        <v>1368.301886792453</v>
      </c>
      <c r="BD21" s="26">
        <f t="shared" si="24"/>
        <v>-47.37607930924196</v>
      </c>
      <c r="BE21" s="195">
        <v>10</v>
      </c>
      <c r="BF21" s="191">
        <v>7</v>
      </c>
      <c r="BG21" s="28">
        <f t="shared" si="25"/>
        <v>70</v>
      </c>
      <c r="BH21" s="26">
        <f t="shared" si="27"/>
        <v>-3</v>
      </c>
      <c r="BI21" s="196">
        <v>17</v>
      </c>
      <c r="BJ21" s="34"/>
      <c r="BK21" s="34"/>
    </row>
    <row r="22" spans="1:63" s="20" customFormat="1" ht="17.25" customHeight="1">
      <c r="A22" s="35" t="s">
        <v>153</v>
      </c>
      <c r="B22" s="191">
        <v>854</v>
      </c>
      <c r="C22" s="191">
        <v>837</v>
      </c>
      <c r="D22" s="31">
        <f t="shared" si="0"/>
        <v>98.00936768149883</v>
      </c>
      <c r="E22" s="30">
        <f t="shared" si="1"/>
        <v>-17</v>
      </c>
      <c r="F22" s="191">
        <v>355</v>
      </c>
      <c r="G22" s="191">
        <v>320</v>
      </c>
      <c r="H22" s="31">
        <f t="shared" si="2"/>
        <v>90.14084507042254</v>
      </c>
      <c r="I22" s="30">
        <f t="shared" si="3"/>
        <v>-35</v>
      </c>
      <c r="J22" s="191">
        <v>496</v>
      </c>
      <c r="K22" s="191">
        <v>534</v>
      </c>
      <c r="L22" s="31">
        <f t="shared" si="4"/>
        <v>107.66129032258065</v>
      </c>
      <c r="M22" s="30">
        <f t="shared" si="5"/>
        <v>38</v>
      </c>
      <c r="N22" s="191">
        <v>90</v>
      </c>
      <c r="O22" s="191">
        <v>176</v>
      </c>
      <c r="P22" s="178">
        <f t="shared" si="6"/>
        <v>195.55555555555554</v>
      </c>
      <c r="Q22" s="190">
        <f t="shared" si="7"/>
        <v>86</v>
      </c>
      <c r="R22" s="192">
        <v>224</v>
      </c>
      <c r="S22" s="192">
        <v>41</v>
      </c>
      <c r="T22" s="178">
        <f t="shared" si="8"/>
        <v>18.303571428571427</v>
      </c>
      <c r="U22" s="30">
        <f t="shared" si="9"/>
        <v>-183</v>
      </c>
      <c r="V22" s="191">
        <v>1864</v>
      </c>
      <c r="W22" s="191">
        <v>1772</v>
      </c>
      <c r="X22" s="27">
        <f t="shared" si="10"/>
        <v>95.06437768240343</v>
      </c>
      <c r="Y22" s="26">
        <f t="shared" si="11"/>
        <v>-92</v>
      </c>
      <c r="Z22" s="191">
        <v>826</v>
      </c>
      <c r="AA22" s="191">
        <v>822</v>
      </c>
      <c r="AB22" s="27">
        <f t="shared" si="12"/>
        <v>99.51573849878935</v>
      </c>
      <c r="AC22" s="26">
        <f t="shared" si="13"/>
        <v>-4</v>
      </c>
      <c r="AD22" s="191">
        <v>583</v>
      </c>
      <c r="AE22" s="210">
        <v>213</v>
      </c>
      <c r="AF22" s="27">
        <f t="shared" si="14"/>
        <v>36.53516295025729</v>
      </c>
      <c r="AG22" s="26">
        <f t="shared" si="15"/>
        <v>-370</v>
      </c>
      <c r="AH22" s="191">
        <v>158</v>
      </c>
      <c r="AI22" s="191">
        <v>140</v>
      </c>
      <c r="AJ22" s="31">
        <f t="shared" si="28"/>
        <v>88.60759493670885</v>
      </c>
      <c r="AK22" s="30">
        <f t="shared" si="16"/>
        <v>-18</v>
      </c>
      <c r="AL22" s="193">
        <v>137</v>
      </c>
      <c r="AM22" s="191">
        <v>155</v>
      </c>
      <c r="AN22" s="33">
        <f t="shared" si="26"/>
        <v>113.1</v>
      </c>
      <c r="AO22" s="32">
        <f t="shared" si="17"/>
        <v>18</v>
      </c>
      <c r="AP22" s="191">
        <v>518</v>
      </c>
      <c r="AQ22" s="194">
        <v>573</v>
      </c>
      <c r="AR22" s="28">
        <f t="shared" si="18"/>
        <v>110.6</v>
      </c>
      <c r="AS22" s="26">
        <f t="shared" si="19"/>
        <v>55</v>
      </c>
      <c r="AT22" s="191">
        <v>323</v>
      </c>
      <c r="AU22" s="191">
        <v>315</v>
      </c>
      <c r="AV22" s="178">
        <f t="shared" si="20"/>
        <v>97.52321981424149</v>
      </c>
      <c r="AW22" s="30">
        <f t="shared" si="21"/>
        <v>-8</v>
      </c>
      <c r="AX22" s="191">
        <v>203</v>
      </c>
      <c r="AY22" s="191">
        <v>222</v>
      </c>
      <c r="AZ22" s="178">
        <f t="shared" si="22"/>
        <v>109.35960591133005</v>
      </c>
      <c r="BA22" s="30">
        <f t="shared" si="23"/>
        <v>19</v>
      </c>
      <c r="BB22" s="191">
        <v>2045.4545454545455</v>
      </c>
      <c r="BC22" s="191">
        <v>2987.4251497005985</v>
      </c>
      <c r="BD22" s="26">
        <f t="shared" si="24"/>
        <v>941.970604246053</v>
      </c>
      <c r="BE22" s="195">
        <v>18</v>
      </c>
      <c r="BF22" s="191">
        <v>36</v>
      </c>
      <c r="BG22" s="28">
        <f t="shared" si="25"/>
        <v>200</v>
      </c>
      <c r="BH22" s="26">
        <f t="shared" si="27"/>
        <v>18</v>
      </c>
      <c r="BI22" s="196">
        <v>23</v>
      </c>
      <c r="BJ22" s="34"/>
      <c r="BK22" s="34"/>
    </row>
    <row r="23" spans="1:63" s="20" customFormat="1" ht="17.25" customHeight="1">
      <c r="A23" s="35" t="s">
        <v>118</v>
      </c>
      <c r="B23" s="191">
        <v>1451</v>
      </c>
      <c r="C23" s="191">
        <v>1476</v>
      </c>
      <c r="D23" s="31">
        <f t="shared" si="0"/>
        <v>101.72294968986905</v>
      </c>
      <c r="E23" s="30">
        <f t="shared" si="1"/>
        <v>25</v>
      </c>
      <c r="F23" s="191">
        <v>633</v>
      </c>
      <c r="G23" s="191">
        <v>649</v>
      </c>
      <c r="H23" s="31">
        <f t="shared" si="2"/>
        <v>102.52764612954186</v>
      </c>
      <c r="I23" s="30">
        <f t="shared" si="3"/>
        <v>16</v>
      </c>
      <c r="J23" s="191">
        <v>594</v>
      </c>
      <c r="K23" s="191">
        <v>605</v>
      </c>
      <c r="L23" s="31">
        <f t="shared" si="4"/>
        <v>101.85185185185186</v>
      </c>
      <c r="M23" s="30">
        <f t="shared" si="5"/>
        <v>11</v>
      </c>
      <c r="N23" s="191">
        <v>124</v>
      </c>
      <c r="O23" s="191">
        <v>175</v>
      </c>
      <c r="P23" s="178">
        <f t="shared" si="6"/>
        <v>141.1290322580645</v>
      </c>
      <c r="Q23" s="190">
        <f t="shared" si="7"/>
        <v>51</v>
      </c>
      <c r="R23" s="192">
        <v>295</v>
      </c>
      <c r="S23" s="192">
        <v>61</v>
      </c>
      <c r="T23" s="178">
        <f t="shared" si="8"/>
        <v>20.677966101694913</v>
      </c>
      <c r="U23" s="30">
        <f t="shared" si="9"/>
        <v>-234</v>
      </c>
      <c r="V23" s="191">
        <v>2533</v>
      </c>
      <c r="W23" s="191">
        <v>2838</v>
      </c>
      <c r="X23" s="27">
        <f t="shared" si="10"/>
        <v>112.04105803395183</v>
      </c>
      <c r="Y23" s="26">
        <f t="shared" si="11"/>
        <v>305</v>
      </c>
      <c r="Z23" s="191">
        <v>1407</v>
      </c>
      <c r="AA23" s="191">
        <v>1458</v>
      </c>
      <c r="AB23" s="27">
        <f t="shared" si="12"/>
        <v>103.62473347547973</v>
      </c>
      <c r="AC23" s="26">
        <f t="shared" si="13"/>
        <v>51</v>
      </c>
      <c r="AD23" s="191">
        <v>774</v>
      </c>
      <c r="AE23" s="210">
        <v>770</v>
      </c>
      <c r="AF23" s="27">
        <f t="shared" si="14"/>
        <v>99.48320413436691</v>
      </c>
      <c r="AG23" s="26">
        <f t="shared" si="15"/>
        <v>-4</v>
      </c>
      <c r="AH23" s="191">
        <v>297</v>
      </c>
      <c r="AI23" s="191">
        <v>298</v>
      </c>
      <c r="AJ23" s="31">
        <f t="shared" si="28"/>
        <v>100.33670033670035</v>
      </c>
      <c r="AK23" s="30">
        <f t="shared" si="16"/>
        <v>1</v>
      </c>
      <c r="AL23" s="193">
        <v>113</v>
      </c>
      <c r="AM23" s="191">
        <v>121</v>
      </c>
      <c r="AN23" s="33">
        <f t="shared" si="26"/>
        <v>107.1</v>
      </c>
      <c r="AO23" s="32">
        <f t="shared" si="17"/>
        <v>8</v>
      </c>
      <c r="AP23" s="191">
        <v>508</v>
      </c>
      <c r="AQ23" s="194">
        <v>618</v>
      </c>
      <c r="AR23" s="28">
        <f t="shared" si="18"/>
        <v>121.7</v>
      </c>
      <c r="AS23" s="26">
        <f t="shared" si="19"/>
        <v>110</v>
      </c>
      <c r="AT23" s="191">
        <v>639</v>
      </c>
      <c r="AU23" s="191">
        <v>688</v>
      </c>
      <c r="AV23" s="178">
        <f t="shared" si="20"/>
        <v>107.66823161189359</v>
      </c>
      <c r="AW23" s="30">
        <f t="shared" si="21"/>
        <v>49</v>
      </c>
      <c r="AX23" s="191">
        <v>351</v>
      </c>
      <c r="AY23" s="191">
        <v>351</v>
      </c>
      <c r="AZ23" s="178">
        <f t="shared" si="22"/>
        <v>100</v>
      </c>
      <c r="BA23" s="30">
        <f t="shared" si="23"/>
        <v>0</v>
      </c>
      <c r="BB23" s="191">
        <v>1670.5</v>
      </c>
      <c r="BC23" s="191">
        <v>1876.111111111111</v>
      </c>
      <c r="BD23" s="26">
        <f t="shared" si="24"/>
        <v>205.6111111111111</v>
      </c>
      <c r="BE23" s="195">
        <v>6</v>
      </c>
      <c r="BF23" s="191">
        <v>32</v>
      </c>
      <c r="BG23" s="28">
        <f t="shared" si="25"/>
        <v>533.3</v>
      </c>
      <c r="BH23" s="26">
        <f t="shared" si="27"/>
        <v>26</v>
      </c>
      <c r="BI23" s="196">
        <v>18</v>
      </c>
      <c r="BJ23" s="34"/>
      <c r="BK23" s="34"/>
    </row>
    <row r="24" spans="1:63" s="20" customFormat="1" ht="17.25" customHeight="1">
      <c r="A24" s="35" t="s">
        <v>119</v>
      </c>
      <c r="B24" s="191">
        <v>707</v>
      </c>
      <c r="C24" s="191">
        <v>648</v>
      </c>
      <c r="D24" s="31">
        <f t="shared" si="0"/>
        <v>91.65487977369166</v>
      </c>
      <c r="E24" s="30">
        <f t="shared" si="1"/>
        <v>-59</v>
      </c>
      <c r="F24" s="191">
        <v>280</v>
      </c>
      <c r="G24" s="191">
        <v>287</v>
      </c>
      <c r="H24" s="31">
        <f t="shared" si="2"/>
        <v>102.49999999999999</v>
      </c>
      <c r="I24" s="30">
        <f t="shared" si="3"/>
        <v>7</v>
      </c>
      <c r="J24" s="191">
        <v>290</v>
      </c>
      <c r="K24" s="191">
        <v>334</v>
      </c>
      <c r="L24" s="31">
        <f t="shared" si="4"/>
        <v>115.17241379310346</v>
      </c>
      <c r="M24" s="30">
        <f t="shared" si="5"/>
        <v>44</v>
      </c>
      <c r="N24" s="191">
        <v>69</v>
      </c>
      <c r="O24" s="191">
        <v>148</v>
      </c>
      <c r="P24" s="178">
        <f t="shared" si="6"/>
        <v>214.49275362318843</v>
      </c>
      <c r="Q24" s="190">
        <f t="shared" si="7"/>
        <v>79</v>
      </c>
      <c r="R24" s="192">
        <v>86</v>
      </c>
      <c r="S24" s="192">
        <v>39</v>
      </c>
      <c r="T24" s="178">
        <f t="shared" si="8"/>
        <v>45.348837209302324</v>
      </c>
      <c r="U24" s="30">
        <f t="shared" si="9"/>
        <v>-47</v>
      </c>
      <c r="V24" s="191">
        <v>1605</v>
      </c>
      <c r="W24" s="191">
        <v>1590</v>
      </c>
      <c r="X24" s="27">
        <f t="shared" si="10"/>
        <v>99.06542056074767</v>
      </c>
      <c r="Y24" s="26">
        <f t="shared" si="11"/>
        <v>-15</v>
      </c>
      <c r="Z24" s="191">
        <v>665</v>
      </c>
      <c r="AA24" s="191">
        <v>619</v>
      </c>
      <c r="AB24" s="27">
        <f t="shared" si="12"/>
        <v>93.08270676691728</v>
      </c>
      <c r="AC24" s="26">
        <f t="shared" si="13"/>
        <v>-46</v>
      </c>
      <c r="AD24" s="191">
        <v>432</v>
      </c>
      <c r="AE24" s="210">
        <v>621</v>
      </c>
      <c r="AF24" s="27">
        <f t="shared" si="14"/>
        <v>143.75</v>
      </c>
      <c r="AG24" s="26">
        <f t="shared" si="15"/>
        <v>189</v>
      </c>
      <c r="AH24" s="191">
        <v>74</v>
      </c>
      <c r="AI24" s="191">
        <v>59</v>
      </c>
      <c r="AJ24" s="31">
        <f t="shared" si="28"/>
        <v>79.72972972972973</v>
      </c>
      <c r="AK24" s="30">
        <f t="shared" si="16"/>
        <v>-15</v>
      </c>
      <c r="AL24" s="193">
        <v>113</v>
      </c>
      <c r="AM24" s="191">
        <v>115</v>
      </c>
      <c r="AN24" s="33">
        <f t="shared" si="26"/>
        <v>101.8</v>
      </c>
      <c r="AO24" s="32">
        <f t="shared" si="17"/>
        <v>2</v>
      </c>
      <c r="AP24" s="191">
        <v>371</v>
      </c>
      <c r="AQ24" s="194">
        <v>350</v>
      </c>
      <c r="AR24" s="28">
        <f t="shared" si="18"/>
        <v>94.3</v>
      </c>
      <c r="AS24" s="26">
        <f t="shared" si="19"/>
        <v>-21</v>
      </c>
      <c r="AT24" s="191">
        <v>321</v>
      </c>
      <c r="AU24" s="191">
        <v>336</v>
      </c>
      <c r="AV24" s="178">
        <f t="shared" si="20"/>
        <v>104.67289719626167</v>
      </c>
      <c r="AW24" s="30">
        <f t="shared" si="21"/>
        <v>15</v>
      </c>
      <c r="AX24" s="191">
        <v>237</v>
      </c>
      <c r="AY24" s="191">
        <v>257</v>
      </c>
      <c r="AZ24" s="178">
        <f t="shared" si="22"/>
        <v>108.43881856540085</v>
      </c>
      <c r="BA24" s="30">
        <f t="shared" si="23"/>
        <v>20</v>
      </c>
      <c r="BB24" s="191">
        <v>1808.6642599277977</v>
      </c>
      <c r="BC24" s="191">
        <v>2234.1772151898736</v>
      </c>
      <c r="BD24" s="26">
        <f t="shared" si="24"/>
        <v>425.5129552620758</v>
      </c>
      <c r="BE24" s="195">
        <v>58</v>
      </c>
      <c r="BF24" s="191">
        <v>21</v>
      </c>
      <c r="BG24" s="28">
        <f t="shared" si="25"/>
        <v>36.2</v>
      </c>
      <c r="BH24" s="26">
        <f t="shared" si="27"/>
        <v>-37</v>
      </c>
      <c r="BI24" s="196">
        <v>99</v>
      </c>
      <c r="BJ24" s="34"/>
      <c r="BK24" s="34"/>
    </row>
    <row r="25" spans="1:63" s="20" customFormat="1" ht="17.25" customHeight="1">
      <c r="A25" s="35" t="s">
        <v>142</v>
      </c>
      <c r="B25" s="191">
        <v>1643</v>
      </c>
      <c r="C25" s="191">
        <v>1684</v>
      </c>
      <c r="D25" s="31">
        <f>C25/B25*100</f>
        <v>102.4954351795496</v>
      </c>
      <c r="E25" s="30">
        <f>C25-B25</f>
        <v>41</v>
      </c>
      <c r="F25" s="191">
        <v>812</v>
      </c>
      <c r="G25" s="191">
        <v>676</v>
      </c>
      <c r="H25" s="31">
        <f>G25/F25*100</f>
        <v>83.2512315270936</v>
      </c>
      <c r="I25" s="30">
        <f>G25-F25</f>
        <v>-136</v>
      </c>
      <c r="J25" s="191">
        <v>625</v>
      </c>
      <c r="K25" s="191">
        <v>666</v>
      </c>
      <c r="L25" s="31">
        <f>K25/J25*100</f>
        <v>106.56000000000002</v>
      </c>
      <c r="M25" s="30">
        <f>K25-J25</f>
        <v>41</v>
      </c>
      <c r="N25" s="191">
        <v>228</v>
      </c>
      <c r="O25" s="191">
        <v>300</v>
      </c>
      <c r="P25" s="178">
        <f t="shared" si="6"/>
        <v>131.57894736842107</v>
      </c>
      <c r="Q25" s="190">
        <f>O25-N25</f>
        <v>72</v>
      </c>
      <c r="R25" s="191">
        <v>237</v>
      </c>
      <c r="S25" s="191">
        <v>63</v>
      </c>
      <c r="T25" s="178">
        <f>S25/R25*100</f>
        <v>26.582278481012654</v>
      </c>
      <c r="U25" s="30">
        <f>S25-R25</f>
        <v>-174</v>
      </c>
      <c r="V25" s="191">
        <v>3374</v>
      </c>
      <c r="W25" s="191">
        <v>3289</v>
      </c>
      <c r="X25" s="27">
        <f>W25/V25*100</f>
        <v>97.48073503260225</v>
      </c>
      <c r="Y25" s="26">
        <f>W25-V25</f>
        <v>-85</v>
      </c>
      <c r="Z25" s="191">
        <v>1621</v>
      </c>
      <c r="AA25" s="191">
        <v>1655</v>
      </c>
      <c r="AB25" s="27">
        <f>AA25/Z25*100</f>
        <v>102.09747069710056</v>
      </c>
      <c r="AC25" s="26">
        <f>AA25-Z25</f>
        <v>34</v>
      </c>
      <c r="AD25" s="191">
        <v>1302</v>
      </c>
      <c r="AE25" s="191">
        <v>1151</v>
      </c>
      <c r="AF25" s="27">
        <f t="shared" si="14"/>
        <v>88.40245775729647</v>
      </c>
      <c r="AG25" s="26">
        <f>AE25-AD25</f>
        <v>-151</v>
      </c>
      <c r="AH25" s="191">
        <v>302</v>
      </c>
      <c r="AI25" s="191">
        <v>355</v>
      </c>
      <c r="AJ25" s="31">
        <f>AI25/AH25*100</f>
        <v>117.54966887417217</v>
      </c>
      <c r="AK25" s="30">
        <f>AI25-AH25</f>
        <v>53</v>
      </c>
      <c r="AL25" s="191">
        <v>160</v>
      </c>
      <c r="AM25" s="191">
        <v>172</v>
      </c>
      <c r="AN25" s="33">
        <f>ROUND(AM25/AL25*100,1)</f>
        <v>107.5</v>
      </c>
      <c r="AO25" s="32">
        <f>AM25-AL25</f>
        <v>12</v>
      </c>
      <c r="AP25" s="191">
        <v>644</v>
      </c>
      <c r="AQ25" s="191">
        <v>698</v>
      </c>
      <c r="AR25" s="28">
        <f>ROUND(AQ25/AP25*100,1)</f>
        <v>108.4</v>
      </c>
      <c r="AS25" s="26">
        <f>AQ25-AP25</f>
        <v>54</v>
      </c>
      <c r="AT25" s="191">
        <v>910</v>
      </c>
      <c r="AU25" s="191">
        <v>905</v>
      </c>
      <c r="AV25" s="178">
        <f>AU25/AT25*100</f>
        <v>99.45054945054946</v>
      </c>
      <c r="AW25" s="30">
        <f>AU25-AT25</f>
        <v>-5</v>
      </c>
      <c r="AX25" s="191">
        <v>547</v>
      </c>
      <c r="AY25" s="191">
        <v>566</v>
      </c>
      <c r="AZ25" s="178">
        <f>AY25/AX25*100</f>
        <v>103.47349177330895</v>
      </c>
      <c r="BA25" s="30">
        <f>AY25-AX25</f>
        <v>19</v>
      </c>
      <c r="BB25" s="191">
        <v>1346</v>
      </c>
      <c r="BC25" s="191">
        <v>1917</v>
      </c>
      <c r="BD25" s="26">
        <f>BC25-BB25</f>
        <v>571</v>
      </c>
      <c r="BE25" s="191">
        <v>23</v>
      </c>
      <c r="BF25" s="191">
        <v>27</v>
      </c>
      <c r="BG25" s="28">
        <f>ROUND(BF25/BE25*100,1)</f>
        <v>117.4</v>
      </c>
      <c r="BH25" s="26">
        <f>BF25-BE25</f>
        <v>4</v>
      </c>
      <c r="BI25" s="191">
        <v>27</v>
      </c>
      <c r="BJ25" s="34"/>
      <c r="BK25" s="34"/>
    </row>
    <row r="26" spans="1:63" s="20" customFormat="1" ht="17.25" customHeight="1">
      <c r="A26" s="35" t="s">
        <v>120</v>
      </c>
      <c r="B26" s="191">
        <v>1345</v>
      </c>
      <c r="C26" s="191">
        <v>1243</v>
      </c>
      <c r="D26" s="31">
        <f t="shared" si="0"/>
        <v>92.41635687732342</v>
      </c>
      <c r="E26" s="30">
        <f t="shared" si="1"/>
        <v>-102</v>
      </c>
      <c r="F26" s="191">
        <v>586</v>
      </c>
      <c r="G26" s="191">
        <v>492</v>
      </c>
      <c r="H26" s="31">
        <f t="shared" si="2"/>
        <v>83.95904436860067</v>
      </c>
      <c r="I26" s="30">
        <f t="shared" si="3"/>
        <v>-94</v>
      </c>
      <c r="J26" s="191">
        <v>688</v>
      </c>
      <c r="K26" s="191">
        <v>715</v>
      </c>
      <c r="L26" s="31">
        <f t="shared" si="4"/>
        <v>103.92441860465115</v>
      </c>
      <c r="M26" s="30">
        <f t="shared" si="5"/>
        <v>27</v>
      </c>
      <c r="N26" s="191">
        <v>146</v>
      </c>
      <c r="O26" s="191">
        <v>215</v>
      </c>
      <c r="P26" s="178">
        <f t="shared" si="6"/>
        <v>147.26027397260273</v>
      </c>
      <c r="Q26" s="190">
        <f t="shared" si="7"/>
        <v>69</v>
      </c>
      <c r="R26" s="192">
        <v>208</v>
      </c>
      <c r="S26" s="192">
        <v>65</v>
      </c>
      <c r="T26" s="178">
        <f t="shared" si="8"/>
        <v>31.25</v>
      </c>
      <c r="U26" s="30">
        <f t="shared" si="9"/>
        <v>-143</v>
      </c>
      <c r="V26" s="191">
        <v>1661</v>
      </c>
      <c r="W26" s="191">
        <v>1675</v>
      </c>
      <c r="X26" s="27">
        <f t="shared" si="10"/>
        <v>100.842865743528</v>
      </c>
      <c r="Y26" s="26">
        <f t="shared" si="11"/>
        <v>14</v>
      </c>
      <c r="Z26" s="191">
        <v>1326</v>
      </c>
      <c r="AA26" s="191">
        <v>1230</v>
      </c>
      <c r="AB26" s="27">
        <f t="shared" si="12"/>
        <v>92.76018099547511</v>
      </c>
      <c r="AC26" s="26">
        <f t="shared" si="13"/>
        <v>-96</v>
      </c>
      <c r="AD26" s="191">
        <v>191</v>
      </c>
      <c r="AE26" s="210">
        <v>145</v>
      </c>
      <c r="AF26" s="27">
        <f t="shared" si="14"/>
        <v>75.91623036649214</v>
      </c>
      <c r="AG26" s="26">
        <f t="shared" si="15"/>
        <v>-46</v>
      </c>
      <c r="AH26" s="191">
        <v>192</v>
      </c>
      <c r="AI26" s="191">
        <v>174</v>
      </c>
      <c r="AJ26" s="31">
        <f t="shared" si="28"/>
        <v>90.625</v>
      </c>
      <c r="AK26" s="30">
        <f t="shared" si="16"/>
        <v>-18</v>
      </c>
      <c r="AL26" s="193">
        <v>128</v>
      </c>
      <c r="AM26" s="191">
        <v>151</v>
      </c>
      <c r="AN26" s="33">
        <f t="shared" si="26"/>
        <v>118</v>
      </c>
      <c r="AO26" s="32">
        <f t="shared" si="17"/>
        <v>23</v>
      </c>
      <c r="AP26" s="191">
        <v>697</v>
      </c>
      <c r="AQ26" s="194">
        <v>726</v>
      </c>
      <c r="AR26" s="28">
        <f t="shared" si="18"/>
        <v>104.2</v>
      </c>
      <c r="AS26" s="26">
        <f t="shared" si="19"/>
        <v>29</v>
      </c>
      <c r="AT26" s="191">
        <v>511</v>
      </c>
      <c r="AU26" s="191">
        <v>545</v>
      </c>
      <c r="AV26" s="178">
        <f t="shared" si="20"/>
        <v>106.6536203522505</v>
      </c>
      <c r="AW26" s="30">
        <f t="shared" si="21"/>
        <v>34</v>
      </c>
      <c r="AX26" s="191">
        <v>344</v>
      </c>
      <c r="AY26" s="191">
        <v>349</v>
      </c>
      <c r="AZ26" s="178">
        <f t="shared" si="22"/>
        <v>101.45348837209302</v>
      </c>
      <c r="BA26" s="30">
        <f t="shared" si="23"/>
        <v>5</v>
      </c>
      <c r="BB26" s="191">
        <v>1651.3002364066194</v>
      </c>
      <c r="BC26" s="191">
        <v>1757.3684210526314</v>
      </c>
      <c r="BD26" s="26">
        <f t="shared" si="24"/>
        <v>106.06818464601201</v>
      </c>
      <c r="BE26" s="195">
        <v>6</v>
      </c>
      <c r="BF26" s="191">
        <v>7</v>
      </c>
      <c r="BG26" s="28">
        <f t="shared" si="25"/>
        <v>116.7</v>
      </c>
      <c r="BH26" s="26">
        <f t="shared" si="27"/>
        <v>1</v>
      </c>
      <c r="BI26" s="196">
        <v>17</v>
      </c>
      <c r="BJ26" s="34"/>
      <c r="BK26" s="34"/>
    </row>
    <row r="27" spans="1:63" s="20" customFormat="1" ht="17.25" customHeight="1">
      <c r="A27" s="35" t="s">
        <v>121</v>
      </c>
      <c r="B27" s="191">
        <v>864</v>
      </c>
      <c r="C27" s="191">
        <v>849</v>
      </c>
      <c r="D27" s="31">
        <f t="shared" si="0"/>
        <v>98.26388888888889</v>
      </c>
      <c r="E27" s="30">
        <f t="shared" si="1"/>
        <v>-15</v>
      </c>
      <c r="F27" s="191">
        <v>334</v>
      </c>
      <c r="G27" s="191">
        <v>351</v>
      </c>
      <c r="H27" s="31">
        <f t="shared" si="2"/>
        <v>105.08982035928143</v>
      </c>
      <c r="I27" s="30">
        <f t="shared" si="3"/>
        <v>17</v>
      </c>
      <c r="J27" s="191">
        <v>690</v>
      </c>
      <c r="K27" s="191">
        <v>704</v>
      </c>
      <c r="L27" s="31">
        <f t="shared" si="4"/>
        <v>102.02898550724638</v>
      </c>
      <c r="M27" s="30">
        <f t="shared" si="5"/>
        <v>14</v>
      </c>
      <c r="N27" s="191">
        <v>399</v>
      </c>
      <c r="O27" s="191">
        <v>362</v>
      </c>
      <c r="P27" s="178">
        <f t="shared" si="6"/>
        <v>90.72681704260651</v>
      </c>
      <c r="Q27" s="190">
        <f t="shared" si="7"/>
        <v>-37</v>
      </c>
      <c r="R27" s="192">
        <v>208</v>
      </c>
      <c r="S27" s="192">
        <v>53</v>
      </c>
      <c r="T27" s="178">
        <f t="shared" si="8"/>
        <v>25.48076923076923</v>
      </c>
      <c r="U27" s="30">
        <f t="shared" si="9"/>
        <v>-155</v>
      </c>
      <c r="V27" s="191">
        <v>2534</v>
      </c>
      <c r="W27" s="191">
        <v>2862</v>
      </c>
      <c r="X27" s="27">
        <f t="shared" si="10"/>
        <v>112.94396211523284</v>
      </c>
      <c r="Y27" s="26">
        <f t="shared" si="11"/>
        <v>328</v>
      </c>
      <c r="Z27" s="191">
        <v>849</v>
      </c>
      <c r="AA27" s="191">
        <v>835</v>
      </c>
      <c r="AB27" s="27">
        <f t="shared" si="12"/>
        <v>98.3510011778563</v>
      </c>
      <c r="AC27" s="26">
        <f t="shared" si="13"/>
        <v>-14</v>
      </c>
      <c r="AD27" s="191">
        <v>828</v>
      </c>
      <c r="AE27" s="210">
        <v>1154</v>
      </c>
      <c r="AF27" s="27">
        <f t="shared" si="14"/>
        <v>139.3719806763285</v>
      </c>
      <c r="AG27" s="26">
        <f t="shared" si="15"/>
        <v>326</v>
      </c>
      <c r="AH27" s="191">
        <v>258</v>
      </c>
      <c r="AI27" s="191">
        <v>261</v>
      </c>
      <c r="AJ27" s="31">
        <f t="shared" si="28"/>
        <v>101.16279069767442</v>
      </c>
      <c r="AK27" s="30">
        <f t="shared" si="16"/>
        <v>3</v>
      </c>
      <c r="AL27" s="193">
        <v>136</v>
      </c>
      <c r="AM27" s="191">
        <v>142</v>
      </c>
      <c r="AN27" s="33">
        <f t="shared" si="26"/>
        <v>104.4</v>
      </c>
      <c r="AO27" s="32">
        <f t="shared" si="17"/>
        <v>6</v>
      </c>
      <c r="AP27" s="191">
        <v>703</v>
      </c>
      <c r="AQ27" s="194">
        <v>713</v>
      </c>
      <c r="AR27" s="28">
        <f t="shared" si="18"/>
        <v>101.4</v>
      </c>
      <c r="AS27" s="26">
        <f t="shared" si="19"/>
        <v>10</v>
      </c>
      <c r="AT27" s="191">
        <v>384</v>
      </c>
      <c r="AU27" s="191">
        <v>335</v>
      </c>
      <c r="AV27" s="178">
        <f t="shared" si="20"/>
        <v>87.23958333333334</v>
      </c>
      <c r="AW27" s="30">
        <f t="shared" si="21"/>
        <v>-49</v>
      </c>
      <c r="AX27" s="191">
        <v>326</v>
      </c>
      <c r="AY27" s="191">
        <v>287</v>
      </c>
      <c r="AZ27" s="178">
        <f t="shared" si="22"/>
        <v>88.03680981595092</v>
      </c>
      <c r="BA27" s="30">
        <f t="shared" si="23"/>
        <v>-39</v>
      </c>
      <c r="BB27" s="191">
        <v>1649.5934959349595</v>
      </c>
      <c r="BC27" s="191">
        <v>1855.4545454545453</v>
      </c>
      <c r="BD27" s="26">
        <f t="shared" si="24"/>
        <v>205.86104951958578</v>
      </c>
      <c r="BE27" s="195">
        <v>13</v>
      </c>
      <c r="BF27" s="191">
        <v>13</v>
      </c>
      <c r="BG27" s="28">
        <f t="shared" si="25"/>
        <v>100</v>
      </c>
      <c r="BH27" s="26">
        <f t="shared" si="27"/>
        <v>0</v>
      </c>
      <c r="BI27" s="196">
        <v>14</v>
      </c>
      <c r="BJ27" s="34"/>
      <c r="BK27" s="34"/>
    </row>
    <row r="28" spans="1:63" s="20" customFormat="1" ht="17.25" customHeight="1">
      <c r="A28" s="35" t="s">
        <v>161</v>
      </c>
      <c r="B28" s="191">
        <v>1084</v>
      </c>
      <c r="C28" s="191">
        <v>1017</v>
      </c>
      <c r="D28" s="31">
        <f t="shared" si="0"/>
        <v>93.81918819188192</v>
      </c>
      <c r="E28" s="30">
        <f t="shared" si="1"/>
        <v>-67</v>
      </c>
      <c r="F28" s="191">
        <v>510</v>
      </c>
      <c r="G28" s="191">
        <v>408</v>
      </c>
      <c r="H28" s="31">
        <f t="shared" si="2"/>
        <v>80</v>
      </c>
      <c r="I28" s="30">
        <f t="shared" si="3"/>
        <v>-102</v>
      </c>
      <c r="J28" s="191">
        <v>499</v>
      </c>
      <c r="K28" s="191">
        <v>537</v>
      </c>
      <c r="L28" s="31">
        <f t="shared" si="4"/>
        <v>107.61523046092185</v>
      </c>
      <c r="M28" s="30">
        <f t="shared" si="5"/>
        <v>38</v>
      </c>
      <c r="N28" s="191">
        <v>123</v>
      </c>
      <c r="O28" s="191">
        <v>187</v>
      </c>
      <c r="P28" s="178">
        <f t="shared" si="6"/>
        <v>152.03252032520325</v>
      </c>
      <c r="Q28" s="190">
        <f t="shared" si="7"/>
        <v>64</v>
      </c>
      <c r="R28" s="192">
        <v>163</v>
      </c>
      <c r="S28" s="192">
        <v>74</v>
      </c>
      <c r="T28" s="178">
        <f t="shared" si="8"/>
        <v>45.39877300613497</v>
      </c>
      <c r="U28" s="30">
        <f t="shared" si="9"/>
        <v>-89</v>
      </c>
      <c r="V28" s="191">
        <v>2508</v>
      </c>
      <c r="W28" s="191">
        <v>2493</v>
      </c>
      <c r="X28" s="27">
        <f t="shared" si="10"/>
        <v>99.4019138755981</v>
      </c>
      <c r="Y28" s="26">
        <f t="shared" si="11"/>
        <v>-15</v>
      </c>
      <c r="Z28" s="191">
        <v>1076</v>
      </c>
      <c r="AA28" s="191">
        <v>998</v>
      </c>
      <c r="AB28" s="27">
        <f t="shared" si="12"/>
        <v>92.75092936802974</v>
      </c>
      <c r="AC28" s="26">
        <f t="shared" si="13"/>
        <v>-78</v>
      </c>
      <c r="AD28" s="191">
        <v>1058</v>
      </c>
      <c r="AE28" s="210">
        <v>926</v>
      </c>
      <c r="AF28" s="27">
        <f t="shared" si="14"/>
        <v>87.52362948960302</v>
      </c>
      <c r="AG28" s="26">
        <f t="shared" si="15"/>
        <v>-132</v>
      </c>
      <c r="AH28" s="191">
        <v>251</v>
      </c>
      <c r="AI28" s="191">
        <v>261</v>
      </c>
      <c r="AJ28" s="31">
        <f t="shared" si="28"/>
        <v>103.98406374501991</v>
      </c>
      <c r="AK28" s="30">
        <f t="shared" si="16"/>
        <v>10</v>
      </c>
      <c r="AL28" s="193">
        <v>119</v>
      </c>
      <c r="AM28" s="191">
        <v>110</v>
      </c>
      <c r="AN28" s="33">
        <f t="shared" si="26"/>
        <v>92.4</v>
      </c>
      <c r="AO28" s="32">
        <f t="shared" si="17"/>
        <v>-9</v>
      </c>
      <c r="AP28" s="191">
        <v>511</v>
      </c>
      <c r="AQ28" s="194">
        <v>544</v>
      </c>
      <c r="AR28" s="28">
        <f t="shared" si="18"/>
        <v>106.5</v>
      </c>
      <c r="AS28" s="26">
        <f t="shared" si="19"/>
        <v>33</v>
      </c>
      <c r="AT28" s="191">
        <v>502</v>
      </c>
      <c r="AU28" s="191">
        <v>409</v>
      </c>
      <c r="AV28" s="178">
        <f t="shared" si="20"/>
        <v>81.47410358565737</v>
      </c>
      <c r="AW28" s="30">
        <f t="shared" si="21"/>
        <v>-93</v>
      </c>
      <c r="AX28" s="191">
        <v>337</v>
      </c>
      <c r="AY28" s="191">
        <v>264</v>
      </c>
      <c r="AZ28" s="178">
        <f t="shared" si="22"/>
        <v>78.33827893175074</v>
      </c>
      <c r="BA28" s="30">
        <f t="shared" si="23"/>
        <v>-73</v>
      </c>
      <c r="BB28" s="191">
        <v>1465.1917404129792</v>
      </c>
      <c r="BC28" s="191">
        <v>1888.7719298245613</v>
      </c>
      <c r="BD28" s="26">
        <f t="shared" si="24"/>
        <v>423.58018941158207</v>
      </c>
      <c r="BE28" s="195">
        <v>12</v>
      </c>
      <c r="BF28" s="191">
        <v>11</v>
      </c>
      <c r="BG28" s="28">
        <f t="shared" si="25"/>
        <v>91.7</v>
      </c>
      <c r="BH28" s="26">
        <f t="shared" si="27"/>
        <v>-1</v>
      </c>
      <c r="BI28" s="196">
        <v>28</v>
      </c>
      <c r="BJ28" s="34"/>
      <c r="BK28" s="34"/>
    </row>
    <row r="29" spans="1:63" s="20" customFormat="1" ht="17.25" customHeight="1">
      <c r="A29" s="35" t="s">
        <v>122</v>
      </c>
      <c r="B29" s="191">
        <v>1136</v>
      </c>
      <c r="C29" s="191">
        <v>1196</v>
      </c>
      <c r="D29" s="31">
        <f t="shared" si="0"/>
        <v>105.28169014084507</v>
      </c>
      <c r="E29" s="30">
        <f t="shared" si="1"/>
        <v>60</v>
      </c>
      <c r="F29" s="191">
        <v>443</v>
      </c>
      <c r="G29" s="191">
        <v>466</v>
      </c>
      <c r="H29" s="31">
        <f t="shared" si="2"/>
        <v>105.19187358916477</v>
      </c>
      <c r="I29" s="30">
        <f t="shared" si="3"/>
        <v>23</v>
      </c>
      <c r="J29" s="191">
        <v>437</v>
      </c>
      <c r="K29" s="191">
        <v>449</v>
      </c>
      <c r="L29" s="31">
        <f t="shared" si="4"/>
        <v>102.74599542334096</v>
      </c>
      <c r="M29" s="30">
        <f t="shared" si="5"/>
        <v>12</v>
      </c>
      <c r="N29" s="191">
        <v>123</v>
      </c>
      <c r="O29" s="191">
        <v>150</v>
      </c>
      <c r="P29" s="178">
        <f t="shared" si="6"/>
        <v>121.95121951219512</v>
      </c>
      <c r="Q29" s="190">
        <f t="shared" si="7"/>
        <v>27</v>
      </c>
      <c r="R29" s="192">
        <v>227</v>
      </c>
      <c r="S29" s="192">
        <v>35</v>
      </c>
      <c r="T29" s="178">
        <f t="shared" si="8"/>
        <v>15.418502202643172</v>
      </c>
      <c r="U29" s="30">
        <f t="shared" si="9"/>
        <v>-192</v>
      </c>
      <c r="V29" s="191">
        <v>2547</v>
      </c>
      <c r="W29" s="191">
        <v>2658</v>
      </c>
      <c r="X29" s="27">
        <f t="shared" si="10"/>
        <v>104.35806831566549</v>
      </c>
      <c r="Y29" s="26">
        <f t="shared" si="11"/>
        <v>111</v>
      </c>
      <c r="Z29" s="191">
        <v>1133</v>
      </c>
      <c r="AA29" s="191">
        <v>1184</v>
      </c>
      <c r="AB29" s="27">
        <f t="shared" si="12"/>
        <v>104.50132391879964</v>
      </c>
      <c r="AC29" s="26">
        <f t="shared" si="13"/>
        <v>51</v>
      </c>
      <c r="AD29" s="191">
        <v>579</v>
      </c>
      <c r="AE29" s="210">
        <v>832</v>
      </c>
      <c r="AF29" s="27">
        <f t="shared" si="14"/>
        <v>143.6960276338515</v>
      </c>
      <c r="AG29" s="26">
        <f t="shared" si="15"/>
        <v>253</v>
      </c>
      <c r="AH29" s="191">
        <v>195</v>
      </c>
      <c r="AI29" s="191">
        <v>216</v>
      </c>
      <c r="AJ29" s="31">
        <f t="shared" si="28"/>
        <v>110.76923076923077</v>
      </c>
      <c r="AK29" s="30">
        <f t="shared" si="16"/>
        <v>21</v>
      </c>
      <c r="AL29" s="193">
        <v>111</v>
      </c>
      <c r="AM29" s="191">
        <v>121</v>
      </c>
      <c r="AN29" s="33">
        <f t="shared" si="26"/>
        <v>109</v>
      </c>
      <c r="AO29" s="32">
        <f t="shared" si="17"/>
        <v>10</v>
      </c>
      <c r="AP29" s="191">
        <v>439</v>
      </c>
      <c r="AQ29" s="194">
        <v>440</v>
      </c>
      <c r="AR29" s="28">
        <f t="shared" si="18"/>
        <v>100.2</v>
      </c>
      <c r="AS29" s="26">
        <f t="shared" si="19"/>
        <v>1</v>
      </c>
      <c r="AT29" s="191">
        <v>573</v>
      </c>
      <c r="AU29" s="191">
        <v>625</v>
      </c>
      <c r="AV29" s="178">
        <f t="shared" si="20"/>
        <v>109.07504363001746</v>
      </c>
      <c r="AW29" s="30">
        <f t="shared" si="21"/>
        <v>52</v>
      </c>
      <c r="AX29" s="191">
        <v>301</v>
      </c>
      <c r="AY29" s="191">
        <v>271</v>
      </c>
      <c r="AZ29" s="178">
        <f t="shared" si="22"/>
        <v>90.03322259136213</v>
      </c>
      <c r="BA29" s="30">
        <f t="shared" si="23"/>
        <v>-30</v>
      </c>
      <c r="BB29" s="191">
        <v>1491.867469879518</v>
      </c>
      <c r="BC29" s="191">
        <v>1911.387900355872</v>
      </c>
      <c r="BD29" s="26">
        <f t="shared" si="24"/>
        <v>419.520430476354</v>
      </c>
      <c r="BE29" s="199">
        <v>11</v>
      </c>
      <c r="BF29" s="191">
        <v>9</v>
      </c>
      <c r="BG29" s="28">
        <f t="shared" si="25"/>
        <v>81.8</v>
      </c>
      <c r="BH29" s="26">
        <f t="shared" si="27"/>
        <v>-2</v>
      </c>
      <c r="BI29" s="196">
        <v>11</v>
      </c>
      <c r="BJ29" s="34"/>
      <c r="BK29" s="34"/>
    </row>
    <row r="30" spans="1:63" s="20" customFormat="1" ht="17.25" customHeight="1">
      <c r="A30" s="35" t="s">
        <v>162</v>
      </c>
      <c r="B30" s="191">
        <v>1248</v>
      </c>
      <c r="C30" s="191">
        <v>1219</v>
      </c>
      <c r="D30" s="31">
        <f t="shared" si="0"/>
        <v>97.67628205128204</v>
      </c>
      <c r="E30" s="30">
        <f t="shared" si="1"/>
        <v>-29</v>
      </c>
      <c r="F30" s="191">
        <v>525</v>
      </c>
      <c r="G30" s="191">
        <v>554</v>
      </c>
      <c r="H30" s="31">
        <f t="shared" si="2"/>
        <v>105.52380952380953</v>
      </c>
      <c r="I30" s="30">
        <f t="shared" si="3"/>
        <v>29</v>
      </c>
      <c r="J30" s="191">
        <v>658</v>
      </c>
      <c r="K30" s="191">
        <v>637</v>
      </c>
      <c r="L30" s="31">
        <f t="shared" si="4"/>
        <v>96.80851063829788</v>
      </c>
      <c r="M30" s="30">
        <f t="shared" si="5"/>
        <v>-21</v>
      </c>
      <c r="N30" s="191">
        <v>189</v>
      </c>
      <c r="O30" s="191">
        <v>198</v>
      </c>
      <c r="P30" s="178">
        <f t="shared" si="6"/>
        <v>104.76190476190477</v>
      </c>
      <c r="Q30" s="190">
        <f t="shared" si="7"/>
        <v>9</v>
      </c>
      <c r="R30" s="192">
        <v>188</v>
      </c>
      <c r="S30" s="192">
        <v>68</v>
      </c>
      <c r="T30" s="178">
        <f t="shared" si="8"/>
        <v>36.17021276595745</v>
      </c>
      <c r="U30" s="30">
        <f t="shared" si="9"/>
        <v>-120</v>
      </c>
      <c r="V30" s="191">
        <v>2813</v>
      </c>
      <c r="W30" s="191">
        <v>3738</v>
      </c>
      <c r="X30" s="27">
        <f t="shared" si="10"/>
        <v>132.88304301457518</v>
      </c>
      <c r="Y30" s="26">
        <f t="shared" si="11"/>
        <v>925</v>
      </c>
      <c r="Z30" s="191">
        <v>1223</v>
      </c>
      <c r="AA30" s="191">
        <v>1187</v>
      </c>
      <c r="AB30" s="27">
        <f t="shared" si="12"/>
        <v>97.05641864268193</v>
      </c>
      <c r="AC30" s="26">
        <f t="shared" si="13"/>
        <v>-36</v>
      </c>
      <c r="AD30" s="191">
        <v>845</v>
      </c>
      <c r="AE30" s="210">
        <v>1428</v>
      </c>
      <c r="AF30" s="27">
        <f t="shared" si="14"/>
        <v>168.9940828402367</v>
      </c>
      <c r="AG30" s="26">
        <f t="shared" si="15"/>
        <v>583</v>
      </c>
      <c r="AH30" s="191">
        <v>185</v>
      </c>
      <c r="AI30" s="191">
        <v>201</v>
      </c>
      <c r="AJ30" s="31">
        <f t="shared" si="28"/>
        <v>108.64864864864865</v>
      </c>
      <c r="AK30" s="30">
        <f t="shared" si="16"/>
        <v>16</v>
      </c>
      <c r="AL30" s="193">
        <v>157</v>
      </c>
      <c r="AM30" s="191">
        <v>152</v>
      </c>
      <c r="AN30" s="33">
        <f t="shared" si="26"/>
        <v>96.8</v>
      </c>
      <c r="AO30" s="32">
        <f t="shared" si="17"/>
        <v>-5</v>
      </c>
      <c r="AP30" s="191">
        <v>647</v>
      </c>
      <c r="AQ30" s="194">
        <v>649</v>
      </c>
      <c r="AR30" s="28">
        <f t="shared" si="18"/>
        <v>100.3</v>
      </c>
      <c r="AS30" s="26">
        <f t="shared" si="19"/>
        <v>2</v>
      </c>
      <c r="AT30" s="191">
        <v>519</v>
      </c>
      <c r="AU30" s="191">
        <v>535</v>
      </c>
      <c r="AV30" s="178">
        <f t="shared" si="20"/>
        <v>103.08285163776493</v>
      </c>
      <c r="AW30" s="30">
        <f t="shared" si="21"/>
        <v>16</v>
      </c>
      <c r="AX30" s="191">
        <v>379</v>
      </c>
      <c r="AY30" s="191">
        <v>391</v>
      </c>
      <c r="AZ30" s="178">
        <f t="shared" si="22"/>
        <v>103.16622691292876</v>
      </c>
      <c r="BA30" s="30">
        <f t="shared" si="23"/>
        <v>12</v>
      </c>
      <c r="BB30" s="191">
        <v>1620.6896551724137</v>
      </c>
      <c r="BC30" s="191">
        <v>2076.6743648960737</v>
      </c>
      <c r="BD30" s="26">
        <f t="shared" si="24"/>
        <v>455.98470972366</v>
      </c>
      <c r="BE30" s="195">
        <v>21</v>
      </c>
      <c r="BF30" s="191">
        <v>20</v>
      </c>
      <c r="BG30" s="28">
        <f t="shared" si="25"/>
        <v>95.2</v>
      </c>
      <c r="BH30" s="26">
        <f t="shared" si="27"/>
        <v>-1</v>
      </c>
      <c r="BI30" s="196">
        <v>63</v>
      </c>
      <c r="BJ30" s="34"/>
      <c r="BK30" s="34"/>
    </row>
    <row r="31" spans="1:63" s="38" customFormat="1" ht="17.25" customHeight="1">
      <c r="A31" s="39" t="s">
        <v>144</v>
      </c>
      <c r="B31" s="191">
        <v>1877</v>
      </c>
      <c r="C31" s="191">
        <v>1738</v>
      </c>
      <c r="D31" s="31">
        <f t="shared" si="0"/>
        <v>92.59456579648375</v>
      </c>
      <c r="E31" s="30">
        <f t="shared" si="1"/>
        <v>-139</v>
      </c>
      <c r="F31" s="191">
        <v>938</v>
      </c>
      <c r="G31" s="191">
        <v>790</v>
      </c>
      <c r="H31" s="31">
        <f t="shared" si="2"/>
        <v>84.22174840085287</v>
      </c>
      <c r="I31" s="30">
        <f t="shared" si="3"/>
        <v>-148</v>
      </c>
      <c r="J31" s="191">
        <v>778</v>
      </c>
      <c r="K31" s="191">
        <v>794</v>
      </c>
      <c r="L31" s="31">
        <f t="shared" si="4"/>
        <v>102.05655526992288</v>
      </c>
      <c r="M31" s="30">
        <f t="shared" si="5"/>
        <v>16</v>
      </c>
      <c r="N31" s="191">
        <v>120</v>
      </c>
      <c r="O31" s="191">
        <v>281</v>
      </c>
      <c r="P31" s="178">
        <f t="shared" si="6"/>
        <v>234.16666666666669</v>
      </c>
      <c r="Q31" s="190">
        <f t="shared" si="7"/>
        <v>161</v>
      </c>
      <c r="R31" s="192">
        <v>218</v>
      </c>
      <c r="S31" s="192">
        <v>44</v>
      </c>
      <c r="T31" s="178">
        <f t="shared" si="8"/>
        <v>20.18348623853211</v>
      </c>
      <c r="U31" s="30">
        <f t="shared" si="9"/>
        <v>-174</v>
      </c>
      <c r="V31" s="191">
        <v>2826</v>
      </c>
      <c r="W31" s="191">
        <v>2932</v>
      </c>
      <c r="X31" s="27">
        <f t="shared" si="10"/>
        <v>103.75088464260438</v>
      </c>
      <c r="Y31" s="26">
        <f t="shared" si="11"/>
        <v>106</v>
      </c>
      <c r="Z31" s="191">
        <v>1841</v>
      </c>
      <c r="AA31" s="191">
        <v>1700</v>
      </c>
      <c r="AB31" s="27">
        <f t="shared" si="12"/>
        <v>92.34111895708854</v>
      </c>
      <c r="AC31" s="26">
        <f t="shared" si="13"/>
        <v>-141</v>
      </c>
      <c r="AD31" s="191">
        <v>666</v>
      </c>
      <c r="AE31" s="210">
        <v>737</v>
      </c>
      <c r="AF31" s="27">
        <f t="shared" si="14"/>
        <v>110.66066066066067</v>
      </c>
      <c r="AG31" s="26">
        <f t="shared" si="15"/>
        <v>71</v>
      </c>
      <c r="AH31" s="191">
        <v>338</v>
      </c>
      <c r="AI31" s="191">
        <v>296</v>
      </c>
      <c r="AJ31" s="31">
        <f t="shared" si="28"/>
        <v>87.57396449704143</v>
      </c>
      <c r="AK31" s="30">
        <f t="shared" si="16"/>
        <v>-42</v>
      </c>
      <c r="AL31" s="193">
        <v>154</v>
      </c>
      <c r="AM31" s="191">
        <v>161</v>
      </c>
      <c r="AN31" s="33">
        <f t="shared" si="26"/>
        <v>104.5</v>
      </c>
      <c r="AO31" s="32">
        <f t="shared" si="17"/>
        <v>7</v>
      </c>
      <c r="AP31" s="191">
        <v>792</v>
      </c>
      <c r="AQ31" s="194">
        <v>815</v>
      </c>
      <c r="AR31" s="28">
        <f t="shared" si="18"/>
        <v>102.9</v>
      </c>
      <c r="AS31" s="26">
        <f t="shared" si="19"/>
        <v>23</v>
      </c>
      <c r="AT31" s="191">
        <v>793</v>
      </c>
      <c r="AU31" s="191">
        <v>788</v>
      </c>
      <c r="AV31" s="178">
        <f t="shared" si="20"/>
        <v>99.36948297604036</v>
      </c>
      <c r="AW31" s="30">
        <f t="shared" si="21"/>
        <v>-5</v>
      </c>
      <c r="AX31" s="191">
        <v>451</v>
      </c>
      <c r="AY31" s="191">
        <v>430</v>
      </c>
      <c r="AZ31" s="178">
        <f t="shared" si="22"/>
        <v>95.34368070953437</v>
      </c>
      <c r="BA31" s="30">
        <f t="shared" si="23"/>
        <v>-21</v>
      </c>
      <c r="BB31" s="191">
        <v>1713.7014314928424</v>
      </c>
      <c r="BC31" s="191">
        <v>2095.693779904306</v>
      </c>
      <c r="BD31" s="26">
        <f t="shared" si="24"/>
        <v>381.9923484114638</v>
      </c>
      <c r="BE31" s="195">
        <v>24</v>
      </c>
      <c r="BF31" s="191">
        <v>21</v>
      </c>
      <c r="BG31" s="28">
        <f t="shared" si="25"/>
        <v>87.5</v>
      </c>
      <c r="BH31" s="26">
        <f t="shared" si="27"/>
        <v>-3</v>
      </c>
      <c r="BI31" s="196">
        <v>15</v>
      </c>
      <c r="BJ31" s="34"/>
      <c r="BK31" s="34"/>
    </row>
    <row r="32" spans="1:63" s="20" customFormat="1" ht="17.25" customHeight="1">
      <c r="A32" s="35" t="s">
        <v>123</v>
      </c>
      <c r="B32" s="191">
        <v>1166</v>
      </c>
      <c r="C32" s="191">
        <v>1045</v>
      </c>
      <c r="D32" s="31">
        <f t="shared" si="0"/>
        <v>89.62264150943396</v>
      </c>
      <c r="E32" s="30">
        <f t="shared" si="1"/>
        <v>-121</v>
      </c>
      <c r="F32" s="191">
        <v>341</v>
      </c>
      <c r="G32" s="191">
        <v>276</v>
      </c>
      <c r="H32" s="31">
        <f t="shared" si="2"/>
        <v>80.93841642228739</v>
      </c>
      <c r="I32" s="30">
        <f t="shared" si="3"/>
        <v>-65</v>
      </c>
      <c r="J32" s="191">
        <v>852</v>
      </c>
      <c r="K32" s="191">
        <v>878</v>
      </c>
      <c r="L32" s="31">
        <f t="shared" si="4"/>
        <v>103.05164319248827</v>
      </c>
      <c r="M32" s="30">
        <f t="shared" si="5"/>
        <v>26</v>
      </c>
      <c r="N32" s="191">
        <v>164</v>
      </c>
      <c r="O32" s="191">
        <v>192</v>
      </c>
      <c r="P32" s="178">
        <f t="shared" si="6"/>
        <v>117.07317073170731</v>
      </c>
      <c r="Q32" s="190">
        <f t="shared" si="7"/>
        <v>28</v>
      </c>
      <c r="R32" s="192">
        <v>211</v>
      </c>
      <c r="S32" s="192">
        <v>130</v>
      </c>
      <c r="T32" s="178">
        <f t="shared" si="8"/>
        <v>61.61137440758294</v>
      </c>
      <c r="U32" s="30">
        <f t="shared" si="9"/>
        <v>-81</v>
      </c>
      <c r="V32" s="191">
        <v>1714</v>
      </c>
      <c r="W32" s="191">
        <v>1794</v>
      </c>
      <c r="X32" s="27">
        <f t="shared" si="10"/>
        <v>104.6674445740957</v>
      </c>
      <c r="Y32" s="26">
        <f t="shared" si="11"/>
        <v>80</v>
      </c>
      <c r="Z32" s="191">
        <v>1140</v>
      </c>
      <c r="AA32" s="191">
        <v>1017</v>
      </c>
      <c r="AB32" s="27">
        <f t="shared" si="12"/>
        <v>89.21052631578948</v>
      </c>
      <c r="AC32" s="26">
        <f t="shared" si="13"/>
        <v>-123</v>
      </c>
      <c r="AD32" s="191">
        <v>523</v>
      </c>
      <c r="AE32" s="210">
        <v>505</v>
      </c>
      <c r="AF32" s="27">
        <f t="shared" si="14"/>
        <v>96.5583173996176</v>
      </c>
      <c r="AG32" s="26">
        <f t="shared" si="15"/>
        <v>-18</v>
      </c>
      <c r="AH32" s="191">
        <v>217</v>
      </c>
      <c r="AI32" s="191">
        <v>220</v>
      </c>
      <c r="AJ32" s="31">
        <f t="shared" si="28"/>
        <v>101.38248847926268</v>
      </c>
      <c r="AK32" s="30">
        <f t="shared" si="16"/>
        <v>3</v>
      </c>
      <c r="AL32" s="193">
        <v>180</v>
      </c>
      <c r="AM32" s="191">
        <v>172</v>
      </c>
      <c r="AN32" s="33">
        <f t="shared" si="26"/>
        <v>95.6</v>
      </c>
      <c r="AO32" s="32">
        <f t="shared" si="17"/>
        <v>-8</v>
      </c>
      <c r="AP32" s="191">
        <v>883</v>
      </c>
      <c r="AQ32" s="194">
        <v>915</v>
      </c>
      <c r="AR32" s="28">
        <f t="shared" si="18"/>
        <v>103.6</v>
      </c>
      <c r="AS32" s="26">
        <f t="shared" si="19"/>
        <v>32</v>
      </c>
      <c r="AT32" s="191">
        <v>287</v>
      </c>
      <c r="AU32" s="191">
        <v>210</v>
      </c>
      <c r="AV32" s="178">
        <f t="shared" si="20"/>
        <v>73.17073170731707</v>
      </c>
      <c r="AW32" s="30">
        <f t="shared" si="21"/>
        <v>-77</v>
      </c>
      <c r="AX32" s="191">
        <v>201</v>
      </c>
      <c r="AY32" s="191">
        <v>164</v>
      </c>
      <c r="AZ32" s="178">
        <f t="shared" si="22"/>
        <v>81.59203980099502</v>
      </c>
      <c r="BA32" s="30">
        <f t="shared" si="23"/>
        <v>-37</v>
      </c>
      <c r="BB32" s="191">
        <v>1698.8326848249028</v>
      </c>
      <c r="BC32" s="191">
        <v>2172.645739910314</v>
      </c>
      <c r="BD32" s="26">
        <f t="shared" si="24"/>
        <v>473.8130550854114</v>
      </c>
      <c r="BE32" s="195">
        <v>41</v>
      </c>
      <c r="BF32" s="191">
        <v>44</v>
      </c>
      <c r="BG32" s="28">
        <f t="shared" si="25"/>
        <v>107.3</v>
      </c>
      <c r="BH32" s="26">
        <f t="shared" si="27"/>
        <v>3</v>
      </c>
      <c r="BI32" s="196">
        <v>10</v>
      </c>
      <c r="BJ32" s="34"/>
      <c r="BK32" s="34"/>
    </row>
    <row r="33" spans="1:63" s="20" customFormat="1" ht="17.25" customHeight="1">
      <c r="A33" s="35" t="s">
        <v>124</v>
      </c>
      <c r="B33" s="191">
        <v>1945</v>
      </c>
      <c r="C33" s="191">
        <v>2031</v>
      </c>
      <c r="D33" s="31">
        <f t="shared" si="0"/>
        <v>104.42159383033417</v>
      </c>
      <c r="E33" s="30">
        <f t="shared" si="1"/>
        <v>86</v>
      </c>
      <c r="F33" s="191">
        <v>464</v>
      </c>
      <c r="G33" s="191">
        <v>420</v>
      </c>
      <c r="H33" s="31">
        <f t="shared" si="2"/>
        <v>90.51724137931035</v>
      </c>
      <c r="I33" s="30">
        <f t="shared" si="3"/>
        <v>-44</v>
      </c>
      <c r="J33" s="191">
        <v>944</v>
      </c>
      <c r="K33" s="191">
        <v>1099</v>
      </c>
      <c r="L33" s="31">
        <f t="shared" si="4"/>
        <v>116.41949152542372</v>
      </c>
      <c r="M33" s="30">
        <f t="shared" si="5"/>
        <v>155</v>
      </c>
      <c r="N33" s="191">
        <v>127</v>
      </c>
      <c r="O33" s="191">
        <v>176</v>
      </c>
      <c r="P33" s="178">
        <f t="shared" si="6"/>
        <v>138.58267716535434</v>
      </c>
      <c r="Q33" s="190">
        <f t="shared" si="7"/>
        <v>49</v>
      </c>
      <c r="R33" s="192">
        <v>389</v>
      </c>
      <c r="S33" s="192">
        <v>136</v>
      </c>
      <c r="T33" s="178">
        <f t="shared" si="8"/>
        <v>34.96143958868895</v>
      </c>
      <c r="U33" s="30">
        <f t="shared" si="9"/>
        <v>-253</v>
      </c>
      <c r="V33" s="191">
        <v>2784</v>
      </c>
      <c r="W33" s="191">
        <v>3036</v>
      </c>
      <c r="X33" s="27">
        <f>W33/V33*100</f>
        <v>109.05172413793103</v>
      </c>
      <c r="Y33" s="26">
        <f>W33-V33</f>
        <v>252</v>
      </c>
      <c r="Z33" s="191">
        <v>1925</v>
      </c>
      <c r="AA33" s="191">
        <v>2012</v>
      </c>
      <c r="AB33" s="27">
        <f>AA33/Z33*100</f>
        <v>104.51948051948052</v>
      </c>
      <c r="AC33" s="26">
        <f>AA33-Z33</f>
        <v>87</v>
      </c>
      <c r="AD33" s="191">
        <v>653</v>
      </c>
      <c r="AE33" s="210">
        <v>594</v>
      </c>
      <c r="AF33" s="27">
        <f t="shared" si="14"/>
        <v>90.96477794793262</v>
      </c>
      <c r="AG33" s="26">
        <f>AE33-AD33</f>
        <v>-59</v>
      </c>
      <c r="AH33" s="191">
        <v>453</v>
      </c>
      <c r="AI33" s="191">
        <v>469</v>
      </c>
      <c r="AJ33" s="31">
        <f t="shared" si="28"/>
        <v>103.53200883002206</v>
      </c>
      <c r="AK33" s="30">
        <f t="shared" si="16"/>
        <v>16</v>
      </c>
      <c r="AL33" s="193">
        <v>159</v>
      </c>
      <c r="AM33" s="191">
        <v>162</v>
      </c>
      <c r="AN33" s="33">
        <f t="shared" si="26"/>
        <v>101.9</v>
      </c>
      <c r="AO33" s="32">
        <f t="shared" si="17"/>
        <v>3</v>
      </c>
      <c r="AP33" s="191">
        <v>1090</v>
      </c>
      <c r="AQ33" s="194">
        <v>1164</v>
      </c>
      <c r="AR33" s="28">
        <f t="shared" si="18"/>
        <v>106.8</v>
      </c>
      <c r="AS33" s="26">
        <f t="shared" si="19"/>
        <v>74</v>
      </c>
      <c r="AT33" s="191">
        <v>729</v>
      </c>
      <c r="AU33" s="191">
        <v>633</v>
      </c>
      <c r="AV33" s="178">
        <f t="shared" si="20"/>
        <v>86.83127572016461</v>
      </c>
      <c r="AW33" s="30">
        <f t="shared" si="21"/>
        <v>-96</v>
      </c>
      <c r="AX33" s="191">
        <v>544</v>
      </c>
      <c r="AY33" s="191">
        <v>444</v>
      </c>
      <c r="AZ33" s="178">
        <f t="shared" si="22"/>
        <v>81.61764705882352</v>
      </c>
      <c r="BA33" s="30">
        <f t="shared" si="23"/>
        <v>-100</v>
      </c>
      <c r="BB33" s="191">
        <v>1317.4460431654675</v>
      </c>
      <c r="BC33" s="191">
        <v>1626.4957264957266</v>
      </c>
      <c r="BD33" s="26">
        <f t="shared" si="24"/>
        <v>309.0496833302591</v>
      </c>
      <c r="BE33" s="195">
        <v>103</v>
      </c>
      <c r="BF33" s="191">
        <v>71</v>
      </c>
      <c r="BG33" s="28">
        <f t="shared" si="25"/>
        <v>68.9</v>
      </c>
      <c r="BH33" s="26">
        <f t="shared" si="27"/>
        <v>-32</v>
      </c>
      <c r="BI33" s="196">
        <v>17</v>
      </c>
      <c r="BJ33" s="34"/>
      <c r="BK33" s="34"/>
    </row>
    <row r="34" spans="1:61" s="40" customFormat="1" ht="19.5" customHeight="1">
      <c r="A34" s="35" t="s">
        <v>125</v>
      </c>
      <c r="B34" s="191">
        <v>480</v>
      </c>
      <c r="C34" s="191">
        <v>550</v>
      </c>
      <c r="D34" s="31">
        <f t="shared" si="0"/>
        <v>114.58333333333333</v>
      </c>
      <c r="E34" s="30">
        <f t="shared" si="1"/>
        <v>70</v>
      </c>
      <c r="F34" s="191">
        <v>166</v>
      </c>
      <c r="G34" s="191">
        <v>228</v>
      </c>
      <c r="H34" s="31">
        <f t="shared" si="2"/>
        <v>137.34939759036143</v>
      </c>
      <c r="I34" s="30">
        <f t="shared" si="3"/>
        <v>62</v>
      </c>
      <c r="J34" s="191">
        <v>179</v>
      </c>
      <c r="K34" s="191">
        <v>273</v>
      </c>
      <c r="L34" s="31">
        <f t="shared" si="4"/>
        <v>152.51396648044692</v>
      </c>
      <c r="M34" s="30">
        <f t="shared" si="5"/>
        <v>94</v>
      </c>
      <c r="N34" s="191">
        <v>14</v>
      </c>
      <c r="O34" s="191">
        <v>81</v>
      </c>
      <c r="P34" s="178">
        <f t="shared" si="6"/>
        <v>578.5714285714286</v>
      </c>
      <c r="Q34" s="190">
        <f t="shared" si="7"/>
        <v>67</v>
      </c>
      <c r="R34" s="192">
        <v>100</v>
      </c>
      <c r="S34" s="192">
        <v>78</v>
      </c>
      <c r="T34" s="178">
        <f t="shared" si="8"/>
        <v>78</v>
      </c>
      <c r="U34" s="30">
        <f t="shared" si="9"/>
        <v>-22</v>
      </c>
      <c r="V34" s="191">
        <v>1037</v>
      </c>
      <c r="W34" s="191">
        <v>1462</v>
      </c>
      <c r="X34" s="27">
        <f>W34/V34*100</f>
        <v>140.98360655737704</v>
      </c>
      <c r="Y34" s="26">
        <f>W34-V34</f>
        <v>425</v>
      </c>
      <c r="Z34" s="191">
        <v>429</v>
      </c>
      <c r="AA34" s="191">
        <v>541</v>
      </c>
      <c r="AB34" s="27">
        <f>AA34/Z34*100</f>
        <v>126.10722610722611</v>
      </c>
      <c r="AC34" s="26">
        <f>AA34-Z34</f>
        <v>112</v>
      </c>
      <c r="AD34" s="191">
        <v>366</v>
      </c>
      <c r="AE34" s="210">
        <v>560</v>
      </c>
      <c r="AF34" s="27">
        <f t="shared" si="14"/>
        <v>153.0054644808743</v>
      </c>
      <c r="AG34" s="26">
        <f>AE34-AD34</f>
        <v>194</v>
      </c>
      <c r="AH34" s="191">
        <v>74</v>
      </c>
      <c r="AI34" s="191">
        <v>74</v>
      </c>
      <c r="AJ34" s="31">
        <f t="shared" si="28"/>
        <v>100</v>
      </c>
      <c r="AK34" s="30">
        <f t="shared" si="16"/>
        <v>0</v>
      </c>
      <c r="AL34" s="193">
        <v>60</v>
      </c>
      <c r="AM34" s="191">
        <v>73</v>
      </c>
      <c r="AN34" s="33">
        <f t="shared" si="26"/>
        <v>121.7</v>
      </c>
      <c r="AO34" s="32">
        <f t="shared" si="17"/>
        <v>13</v>
      </c>
      <c r="AP34" s="191">
        <v>194</v>
      </c>
      <c r="AQ34" s="194">
        <v>279</v>
      </c>
      <c r="AR34" s="28">
        <f t="shared" si="18"/>
        <v>143.8</v>
      </c>
      <c r="AS34" s="26">
        <f t="shared" si="19"/>
        <v>85</v>
      </c>
      <c r="AT34" s="191">
        <v>232</v>
      </c>
      <c r="AU34" s="191">
        <v>277</v>
      </c>
      <c r="AV34" s="178">
        <f t="shared" si="20"/>
        <v>119.39655172413792</v>
      </c>
      <c r="AW34" s="30">
        <f t="shared" si="21"/>
        <v>45</v>
      </c>
      <c r="AX34" s="191">
        <v>151</v>
      </c>
      <c r="AY34" s="191">
        <v>173</v>
      </c>
      <c r="AZ34" s="178">
        <f t="shared" si="22"/>
        <v>114.56953642384107</v>
      </c>
      <c r="BA34" s="30">
        <f t="shared" si="23"/>
        <v>22</v>
      </c>
      <c r="BB34" s="191">
        <v>1338.8235294117646</v>
      </c>
      <c r="BC34" s="191">
        <v>1930.379746835443</v>
      </c>
      <c r="BD34" s="26">
        <f t="shared" si="24"/>
        <v>591.5562174236784</v>
      </c>
      <c r="BE34" s="195">
        <v>8</v>
      </c>
      <c r="BF34" s="191">
        <v>14</v>
      </c>
      <c r="BG34" s="28">
        <f t="shared" si="25"/>
        <v>175</v>
      </c>
      <c r="BH34" s="26">
        <f t="shared" si="27"/>
        <v>6</v>
      </c>
      <c r="BI34" s="196">
        <v>10</v>
      </c>
    </row>
    <row r="35" spans="1:61" s="40" customFormat="1" ht="15.75">
      <c r="A35" s="35" t="s">
        <v>154</v>
      </c>
      <c r="B35" s="191">
        <v>753</v>
      </c>
      <c r="C35" s="191">
        <v>704</v>
      </c>
      <c r="D35" s="31">
        <f t="shared" si="0"/>
        <v>93.49269588313412</v>
      </c>
      <c r="E35" s="30">
        <f t="shared" si="1"/>
        <v>-49</v>
      </c>
      <c r="F35" s="191">
        <v>240</v>
      </c>
      <c r="G35" s="191">
        <v>194</v>
      </c>
      <c r="H35" s="31">
        <f t="shared" si="2"/>
        <v>80.83333333333333</v>
      </c>
      <c r="I35" s="30">
        <f t="shared" si="3"/>
        <v>-46</v>
      </c>
      <c r="J35" s="191">
        <v>419</v>
      </c>
      <c r="K35" s="191">
        <v>472</v>
      </c>
      <c r="L35" s="31">
        <f t="shared" si="4"/>
        <v>112.64916467780431</v>
      </c>
      <c r="M35" s="30">
        <f t="shared" si="5"/>
        <v>53</v>
      </c>
      <c r="N35" s="191">
        <v>70</v>
      </c>
      <c r="O35" s="191">
        <v>154</v>
      </c>
      <c r="P35" s="178">
        <f t="shared" si="6"/>
        <v>220.00000000000003</v>
      </c>
      <c r="Q35" s="190">
        <f t="shared" si="7"/>
        <v>84</v>
      </c>
      <c r="R35" s="192">
        <v>174</v>
      </c>
      <c r="S35" s="192">
        <v>17</v>
      </c>
      <c r="T35" s="178">
        <f t="shared" si="8"/>
        <v>9.770114942528735</v>
      </c>
      <c r="U35" s="30">
        <f t="shared" si="9"/>
        <v>-157</v>
      </c>
      <c r="V35" s="191">
        <v>1247</v>
      </c>
      <c r="W35" s="191">
        <v>1315</v>
      </c>
      <c r="X35" s="27">
        <f>W35/V35*100</f>
        <v>105.45308740978348</v>
      </c>
      <c r="Y35" s="26">
        <f>W35-V35</f>
        <v>68</v>
      </c>
      <c r="Z35" s="191">
        <v>752</v>
      </c>
      <c r="AA35" s="191">
        <v>704</v>
      </c>
      <c r="AB35" s="27">
        <f>AA35/Z35*100</f>
        <v>93.61702127659575</v>
      </c>
      <c r="AC35" s="26">
        <f>AA35-Z35</f>
        <v>-48</v>
      </c>
      <c r="AD35" s="191">
        <v>291</v>
      </c>
      <c r="AE35" s="210">
        <v>253</v>
      </c>
      <c r="AF35" s="27">
        <f t="shared" si="14"/>
        <v>86.94158075601375</v>
      </c>
      <c r="AG35" s="26">
        <f>AE35-AD35</f>
        <v>-38</v>
      </c>
      <c r="AH35" s="191">
        <v>281</v>
      </c>
      <c r="AI35" s="191">
        <v>285</v>
      </c>
      <c r="AJ35" s="31">
        <f t="shared" si="28"/>
        <v>101.42348754448398</v>
      </c>
      <c r="AK35" s="30">
        <f t="shared" si="16"/>
        <v>4</v>
      </c>
      <c r="AL35" s="193">
        <v>84</v>
      </c>
      <c r="AM35" s="191">
        <v>76</v>
      </c>
      <c r="AN35" s="33">
        <f>ROUND(AM35/AL35*100,1)</f>
        <v>90.5</v>
      </c>
      <c r="AO35" s="32">
        <f>AM35-AL35</f>
        <v>-8</v>
      </c>
      <c r="AP35" s="191">
        <v>446</v>
      </c>
      <c r="AQ35" s="194">
        <v>499</v>
      </c>
      <c r="AR35" s="28">
        <f>ROUND(AQ35/AP35*100,1)</f>
        <v>111.9</v>
      </c>
      <c r="AS35" s="26">
        <f>AQ35-AP35</f>
        <v>53</v>
      </c>
      <c r="AT35" s="191">
        <v>290</v>
      </c>
      <c r="AU35" s="191">
        <v>279</v>
      </c>
      <c r="AV35" s="178">
        <f t="shared" si="20"/>
        <v>96.20689655172414</v>
      </c>
      <c r="AW35" s="30">
        <f t="shared" si="21"/>
        <v>-11</v>
      </c>
      <c r="AX35" s="191">
        <v>237</v>
      </c>
      <c r="AY35" s="191">
        <v>207</v>
      </c>
      <c r="AZ35" s="178">
        <f t="shared" si="22"/>
        <v>87.34177215189874</v>
      </c>
      <c r="BA35" s="30">
        <f t="shared" si="23"/>
        <v>-30</v>
      </c>
      <c r="BB35" s="191">
        <v>1805.597014925373</v>
      </c>
      <c r="BC35" s="191">
        <v>2374.683544303797</v>
      </c>
      <c r="BD35" s="26">
        <f>BC35-BB35</f>
        <v>569.0865293784241</v>
      </c>
      <c r="BE35" s="195">
        <v>19</v>
      </c>
      <c r="BF35" s="191">
        <v>26</v>
      </c>
      <c r="BG35" s="28">
        <f t="shared" si="25"/>
        <v>136.8</v>
      </c>
      <c r="BH35" s="26">
        <f>BF35-BE35</f>
        <v>7</v>
      </c>
      <c r="BI35" s="196">
        <v>12</v>
      </c>
    </row>
    <row r="36" spans="1:61" s="40" customFormat="1" ht="15.75">
      <c r="A36" s="35" t="s">
        <v>126</v>
      </c>
      <c r="B36" s="191">
        <v>1716</v>
      </c>
      <c r="C36" s="191">
        <v>1566</v>
      </c>
      <c r="D36" s="31">
        <f t="shared" si="0"/>
        <v>91.25874125874127</v>
      </c>
      <c r="E36" s="30">
        <f t="shared" si="1"/>
        <v>-150</v>
      </c>
      <c r="F36" s="191">
        <v>794</v>
      </c>
      <c r="G36" s="191">
        <v>599</v>
      </c>
      <c r="H36" s="31">
        <f t="shared" si="2"/>
        <v>75.44080604534005</v>
      </c>
      <c r="I36" s="30">
        <f t="shared" si="3"/>
        <v>-195</v>
      </c>
      <c r="J36" s="191">
        <v>774</v>
      </c>
      <c r="K36" s="191">
        <v>818</v>
      </c>
      <c r="L36" s="31">
        <f t="shared" si="4"/>
        <v>105.68475452196382</v>
      </c>
      <c r="M36" s="30">
        <f t="shared" si="5"/>
        <v>44</v>
      </c>
      <c r="N36" s="191">
        <v>242</v>
      </c>
      <c r="O36" s="191">
        <v>381</v>
      </c>
      <c r="P36" s="178">
        <f t="shared" si="6"/>
        <v>157.43801652892563</v>
      </c>
      <c r="Q36" s="190">
        <f t="shared" si="7"/>
        <v>139</v>
      </c>
      <c r="R36" s="192">
        <v>241</v>
      </c>
      <c r="S36" s="192">
        <v>130</v>
      </c>
      <c r="T36" s="178">
        <f t="shared" si="8"/>
        <v>53.941908713692946</v>
      </c>
      <c r="U36" s="30">
        <f t="shared" si="9"/>
        <v>-111</v>
      </c>
      <c r="V36" s="191">
        <v>3226</v>
      </c>
      <c r="W36" s="191">
        <v>4611</v>
      </c>
      <c r="X36" s="27">
        <f>W36/V36*100</f>
        <v>142.93242405455672</v>
      </c>
      <c r="Y36" s="26">
        <f>W36-V36</f>
        <v>1385</v>
      </c>
      <c r="Z36" s="191">
        <v>1686</v>
      </c>
      <c r="AA36" s="191">
        <v>1548</v>
      </c>
      <c r="AB36" s="27">
        <f>AA36/Z36*100</f>
        <v>91.81494661921708</v>
      </c>
      <c r="AC36" s="26">
        <f>AA36-Z36</f>
        <v>-138</v>
      </c>
      <c r="AD36" s="191">
        <v>844</v>
      </c>
      <c r="AE36" s="210">
        <v>2144</v>
      </c>
      <c r="AF36" s="27" t="s">
        <v>145</v>
      </c>
      <c r="AG36" s="26">
        <f>AE36-AD36</f>
        <v>1300</v>
      </c>
      <c r="AH36" s="191">
        <v>173</v>
      </c>
      <c r="AI36" s="191">
        <v>174</v>
      </c>
      <c r="AJ36" s="31">
        <f t="shared" si="28"/>
        <v>100.57803468208093</v>
      </c>
      <c r="AK36" s="30">
        <f t="shared" si="16"/>
        <v>1</v>
      </c>
      <c r="AL36" s="193">
        <v>213</v>
      </c>
      <c r="AM36" s="191">
        <v>179</v>
      </c>
      <c r="AN36" s="33">
        <f>ROUND(AM36/AL36*100,1)</f>
        <v>84</v>
      </c>
      <c r="AO36" s="32">
        <f>AM36-AL36</f>
        <v>-34</v>
      </c>
      <c r="AP36" s="191">
        <v>821</v>
      </c>
      <c r="AQ36" s="194">
        <v>862</v>
      </c>
      <c r="AR36" s="28">
        <f>ROUND(AQ36/AP36*100,1)</f>
        <v>105</v>
      </c>
      <c r="AS36" s="26">
        <f>AQ36-AP36</f>
        <v>41</v>
      </c>
      <c r="AT36" s="191">
        <v>772</v>
      </c>
      <c r="AU36" s="191">
        <v>816</v>
      </c>
      <c r="AV36" s="178">
        <f t="shared" si="20"/>
        <v>105.69948186528497</v>
      </c>
      <c r="AW36" s="30">
        <f t="shared" si="21"/>
        <v>44</v>
      </c>
      <c r="AX36" s="191">
        <v>584</v>
      </c>
      <c r="AY36" s="191">
        <v>557</v>
      </c>
      <c r="AZ36" s="178">
        <f t="shared" si="22"/>
        <v>95.37671232876713</v>
      </c>
      <c r="BA36" s="30">
        <f t="shared" si="23"/>
        <v>-27</v>
      </c>
      <c r="BB36" s="191">
        <v>1180.5555555555557</v>
      </c>
      <c r="BC36" s="191">
        <v>1492.8952042628773</v>
      </c>
      <c r="BD36" s="26">
        <f>BC36-BB36</f>
        <v>312.33964870732166</v>
      </c>
      <c r="BE36" s="195">
        <v>82</v>
      </c>
      <c r="BF36" s="191">
        <v>69</v>
      </c>
      <c r="BG36" s="28">
        <f t="shared" si="25"/>
        <v>84.1</v>
      </c>
      <c r="BH36" s="26">
        <f>BF36-BE36</f>
        <v>-13</v>
      </c>
      <c r="BI36" s="196">
        <v>6</v>
      </c>
    </row>
    <row r="37" spans="5:55" s="40" customFormat="1" ht="12.75">
      <c r="E37" s="41"/>
      <c r="F37" s="41"/>
      <c r="G37" s="41"/>
      <c r="H37" s="41"/>
      <c r="I37" s="41"/>
      <c r="J37" s="41"/>
      <c r="K37" s="41"/>
      <c r="L37" s="41"/>
      <c r="M37" s="41"/>
      <c r="AH37" s="41"/>
      <c r="AI37" s="41"/>
      <c r="AJ37" s="41"/>
      <c r="AK37" s="41"/>
      <c r="AP37" s="42"/>
      <c r="AQ37" s="42"/>
      <c r="AR37" s="42"/>
      <c r="AS37" s="43"/>
      <c r="BA37" s="44"/>
      <c r="BB37" s="44"/>
      <c r="BC37" s="44"/>
    </row>
    <row r="38" spans="5:55" s="40" customFormat="1" ht="12.75">
      <c r="E38" s="41"/>
      <c r="F38" s="41"/>
      <c r="G38" s="41"/>
      <c r="H38" s="41"/>
      <c r="I38" s="41"/>
      <c r="J38" s="41"/>
      <c r="K38" s="41"/>
      <c r="L38" s="41"/>
      <c r="M38" s="41"/>
      <c r="AH38" s="41"/>
      <c r="AI38" s="41"/>
      <c r="AJ38" s="41"/>
      <c r="AK38" s="41"/>
      <c r="AS38" s="44"/>
      <c r="BA38" s="44"/>
      <c r="BB38" s="44"/>
      <c r="BC38" s="44"/>
    </row>
    <row r="39" spans="5:55" s="40" customFormat="1" ht="12.75">
      <c r="E39" s="41"/>
      <c r="F39" s="41"/>
      <c r="G39" s="41"/>
      <c r="H39" s="41"/>
      <c r="I39" s="41"/>
      <c r="J39" s="41"/>
      <c r="K39" s="41"/>
      <c r="L39" s="41"/>
      <c r="M39" s="41"/>
      <c r="AH39" s="41"/>
      <c r="AI39" s="41"/>
      <c r="AJ39" s="41"/>
      <c r="AK39" s="41"/>
      <c r="BA39" s="44"/>
      <c r="BB39" s="44"/>
      <c r="BC39" s="44"/>
    </row>
    <row r="40" spans="5:37" s="40" customFormat="1" ht="12.75">
      <c r="E40" s="41"/>
      <c r="F40" s="41"/>
      <c r="G40" s="41"/>
      <c r="H40" s="41"/>
      <c r="I40" s="41"/>
      <c r="J40" s="41"/>
      <c r="K40" s="41"/>
      <c r="L40" s="41"/>
      <c r="M40" s="41"/>
      <c r="AH40" s="41"/>
      <c r="AI40" s="41"/>
      <c r="AJ40" s="41"/>
      <c r="AK40" s="41"/>
    </row>
    <row r="41" spans="5:13" s="40" customFormat="1" ht="12.75">
      <c r="E41" s="41"/>
      <c r="F41" s="41"/>
      <c r="G41" s="41"/>
      <c r="H41" s="41"/>
      <c r="I41" s="41"/>
      <c r="J41" s="41"/>
      <c r="K41" s="41"/>
      <c r="L41" s="41"/>
      <c r="M41" s="41"/>
    </row>
    <row r="42" spans="5:13" s="40" customFormat="1" ht="12.75">
      <c r="E42" s="41"/>
      <c r="F42" s="41"/>
      <c r="G42" s="41"/>
      <c r="H42" s="41"/>
      <c r="I42" s="41"/>
      <c r="J42" s="41"/>
      <c r="K42" s="41"/>
      <c r="L42" s="41"/>
      <c r="M42" s="41"/>
    </row>
    <row r="43" s="40" customFormat="1" ht="12.75"/>
    <row r="44" s="40" customFormat="1" ht="12.75"/>
    <row r="45" s="40" customFormat="1" ht="12.75"/>
    <row r="46" s="40" customFormat="1" ht="12.75"/>
    <row r="47" s="40" customFormat="1" ht="12.75"/>
    <row r="48" s="40" customFormat="1" ht="12.75"/>
    <row r="49" s="40" customFormat="1" ht="12.75"/>
    <row r="50" s="40" customFormat="1" ht="12.75"/>
    <row r="51" s="40" customFormat="1" ht="12.75"/>
    <row r="52" s="40" customFormat="1" ht="12.75"/>
    <row r="53" s="40" customFormat="1" ht="12.75"/>
    <row r="54" s="40" customFormat="1" ht="12.75"/>
    <row r="55" s="40" customFormat="1" ht="12.75"/>
    <row r="56" s="40" customFormat="1" ht="12.75"/>
    <row r="57" s="40" customFormat="1" ht="12.75"/>
    <row r="58" s="40" customFormat="1" ht="12.75"/>
    <row r="59" s="40" customFormat="1" ht="12.75"/>
    <row r="60" spans="22:33" s="40" customFormat="1" ht="12.75"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</row>
    <row r="61" spans="22:33" s="40" customFormat="1" ht="12.75"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</row>
    <row r="62" s="20" customFormat="1" ht="12.75"/>
    <row r="63" s="20" customFormat="1" ht="12.75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="20" customFormat="1" ht="12.75"/>
    <row r="76" s="20" customFormat="1" ht="12.75"/>
    <row r="77" s="20" customFormat="1" ht="12.75"/>
    <row r="78" s="20" customFormat="1" ht="12.75"/>
    <row r="79" s="20" customFormat="1" ht="12.75"/>
    <row r="80" s="20" customFormat="1" ht="12.75"/>
    <row r="81" s="20" customFormat="1" ht="12.75"/>
    <row r="82" s="20" customFormat="1" ht="12.75"/>
    <row r="83" s="20" customFormat="1" ht="12.75"/>
    <row r="84" s="20" customFormat="1" ht="12.75"/>
    <row r="85" s="20" customFormat="1" ht="12.75"/>
    <row r="86" s="20" customFormat="1" ht="12.75"/>
    <row r="87" s="20" customFormat="1" ht="12.75"/>
    <row r="88" s="20" customFormat="1" ht="12.75"/>
    <row r="89" s="20" customFormat="1" ht="12.75"/>
    <row r="90" s="20" customFormat="1" ht="12.75"/>
    <row r="91" s="20" customFormat="1" ht="12.75"/>
    <row r="92" s="20" customFormat="1" ht="12.75"/>
    <row r="93" s="20" customFormat="1" ht="12.75"/>
    <row r="94" s="20" customFormat="1" ht="12.75"/>
    <row r="95" s="20" customFormat="1" ht="12.75"/>
    <row r="96" s="20" customFormat="1" ht="12.75"/>
    <row r="97" s="20" customFormat="1" ht="12.75"/>
    <row r="98" s="20" customFormat="1" ht="12.75"/>
    <row r="99" s="20" customFormat="1" ht="12.75"/>
    <row r="100" s="20" customFormat="1" ht="12.75"/>
    <row r="101" s="20" customFormat="1" ht="12.75"/>
    <row r="102" s="20" customFormat="1" ht="12.75"/>
    <row r="103" s="20" customFormat="1" ht="12.75"/>
    <row r="104" s="20" customFormat="1" ht="12.75"/>
    <row r="105" s="20" customFormat="1" ht="12.75"/>
    <row r="106" s="20" customFormat="1" ht="12.75"/>
    <row r="107" s="20" customFormat="1" ht="12.75"/>
    <row r="108" s="20" customFormat="1" ht="12.75"/>
    <row r="109" s="20" customFormat="1" ht="12.75"/>
    <row r="110" s="20" customFormat="1" ht="12.75"/>
    <row r="111" s="20" customFormat="1" ht="12.75"/>
    <row r="112" s="20" customFormat="1" ht="12.75"/>
    <row r="113" s="20" customFormat="1" ht="12.75"/>
    <row r="114" s="20" customFormat="1" ht="12.75"/>
    <row r="115" s="20" customFormat="1" ht="12.75"/>
    <row r="116" s="20" customFormat="1" ht="12.75"/>
    <row r="117" s="20" customFormat="1" ht="12.75"/>
    <row r="118" s="20" customFormat="1" ht="12.75"/>
    <row r="119" s="20" customFormat="1" ht="12.75"/>
    <row r="120" s="20" customFormat="1" ht="12.75"/>
    <row r="121" s="20" customFormat="1" ht="12.75"/>
    <row r="122" s="20" customFormat="1" ht="12.75"/>
    <row r="123" s="20" customFormat="1" ht="12.75"/>
    <row r="124" s="20" customFormat="1" ht="12.75"/>
    <row r="125" s="20" customFormat="1" ht="12.75"/>
    <row r="126" s="20" customFormat="1" ht="12.75"/>
    <row r="127" s="20" customFormat="1" ht="12.75"/>
    <row r="128" s="20" customFormat="1" ht="12.75"/>
    <row r="129" s="20" customFormat="1" ht="12.75"/>
    <row r="130" s="20" customFormat="1" ht="12.75"/>
    <row r="131" s="20" customFormat="1" ht="12.75"/>
    <row r="132" s="20" customFormat="1" ht="12.75"/>
    <row r="133" s="20" customFormat="1" ht="12.75"/>
    <row r="134" s="20" customFormat="1" ht="12.75"/>
    <row r="135" s="20" customFormat="1" ht="12.75"/>
    <row r="136" s="20" customFormat="1" ht="12.75"/>
    <row r="137" s="20" customFormat="1" ht="12.75"/>
    <row r="138" s="20" customFormat="1" ht="12.75"/>
    <row r="139" s="20" customFormat="1" ht="12.75"/>
    <row r="140" s="20" customFormat="1" ht="12.75"/>
    <row r="141" s="20" customFormat="1" ht="12.75"/>
    <row r="142" s="20" customFormat="1" ht="12.75"/>
    <row r="143" s="20" customFormat="1" ht="12.75"/>
    <row r="144" spans="22:33" s="20" customFormat="1" ht="12.75"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</row>
    <row r="145" spans="22:33" s="20" customFormat="1" ht="12.75"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</row>
  </sheetData>
  <sheetProtection/>
  <mergeCells count="64">
    <mergeCell ref="V4:Y6"/>
    <mergeCell ref="Z5:AC6"/>
    <mergeCell ref="Z4:AG4"/>
    <mergeCell ref="AD5:AG6"/>
    <mergeCell ref="X7:Y7"/>
    <mergeCell ref="Z7:Z8"/>
    <mergeCell ref="AA7:AA8"/>
    <mergeCell ref="AB7:AC7"/>
    <mergeCell ref="AD7:AD8"/>
    <mergeCell ref="W7:W8"/>
    <mergeCell ref="AY7:AY8"/>
    <mergeCell ref="AZ7:BA7"/>
    <mergeCell ref="AP4:AS6"/>
    <mergeCell ref="AP7:AQ7"/>
    <mergeCell ref="AR7:AS7"/>
    <mergeCell ref="AH7:AH8"/>
    <mergeCell ref="AI7:AI8"/>
    <mergeCell ref="AJ7:AK7"/>
    <mergeCell ref="AL4:AO6"/>
    <mergeCell ref="AL7:AL8"/>
    <mergeCell ref="AF7:AG7"/>
    <mergeCell ref="V7:V8"/>
    <mergeCell ref="AT7:AT8"/>
    <mergeCell ref="AU7:AU8"/>
    <mergeCell ref="AV7:AW7"/>
    <mergeCell ref="AX7:AX8"/>
    <mergeCell ref="AM7:AM8"/>
    <mergeCell ref="AN7:AO7"/>
    <mergeCell ref="K7:K8"/>
    <mergeCell ref="L7:M7"/>
    <mergeCell ref="C7:C8"/>
    <mergeCell ref="D7:E7"/>
    <mergeCell ref="F7:F8"/>
    <mergeCell ref="G7:G8"/>
    <mergeCell ref="H7:I7"/>
    <mergeCell ref="AT4:AW6"/>
    <mergeCell ref="AH4:AK6"/>
    <mergeCell ref="N4:Q6"/>
    <mergeCell ref="R4:U6"/>
    <mergeCell ref="O7:O8"/>
    <mergeCell ref="P7:Q7"/>
    <mergeCell ref="R7:R8"/>
    <mergeCell ref="S7:S8"/>
    <mergeCell ref="T7:U7"/>
    <mergeCell ref="AE7:AE8"/>
    <mergeCell ref="B2:M2"/>
    <mergeCell ref="B3:M3"/>
    <mergeCell ref="AX4:BA6"/>
    <mergeCell ref="J7:J8"/>
    <mergeCell ref="N7:N8"/>
    <mergeCell ref="A4:A8"/>
    <mergeCell ref="B4:E6"/>
    <mergeCell ref="F4:I6"/>
    <mergeCell ref="J4:M6"/>
    <mergeCell ref="B7:B8"/>
    <mergeCell ref="BD7:BD8"/>
    <mergeCell ref="BB4:BD6"/>
    <mergeCell ref="BE4:BI6"/>
    <mergeCell ref="BB7:BB8"/>
    <mergeCell ref="BC7:BC8"/>
    <mergeCell ref="BE7:BE8"/>
    <mergeCell ref="BF7:BF8"/>
    <mergeCell ref="BG7:BH7"/>
    <mergeCell ref="BI7:BI8"/>
  </mergeCells>
  <printOptions horizontalCentered="1" verticalCentered="1"/>
  <pageMargins left="0" right="0" top="0.15748031496062992" bottom="0" header="0.15748031496062992" footer="0"/>
  <pageSetup fitToWidth="3" horizontalDpi="600" verticalDpi="600" orientation="landscape" paperSize="9" scale="83" r:id="rId1"/>
  <colBreaks count="2" manualBreakCount="2">
    <brk id="21" min="1" max="35" man="1"/>
    <brk id="41" min="1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Statist</cp:lastModifiedBy>
  <cp:lastPrinted>2018-04-17T07:12:43Z</cp:lastPrinted>
  <dcterms:created xsi:type="dcterms:W3CDTF">2017-11-17T08:56:41Z</dcterms:created>
  <dcterms:modified xsi:type="dcterms:W3CDTF">2018-06-12T11:23:42Z</dcterms:modified>
  <cp:category/>
  <cp:version/>
  <cp:contentType/>
  <cp:contentStatus/>
</cp:coreProperties>
</file>