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56" windowHeight="9240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'!$B$1:$F$28</definedName>
    <definedName name="_xlnm.Print_Area" localSheetId="0">'1 '!$A$1:$C$9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'!$A$1:$E$32</definedName>
    <definedName name="_xlnm.Print_Area" localSheetId="6">'7'!$A$2:$BP$30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<sst xmlns="http://schemas.openxmlformats.org/spreadsheetml/2006/main" count="267" uniqueCount="176">
  <si>
    <t>Показник</t>
  </si>
  <si>
    <t>зміна значення</t>
  </si>
  <si>
    <t>%</t>
  </si>
  <si>
    <t xml:space="preserve"> 2017 р.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</si>
  <si>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</si>
  <si>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</si>
  <si>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</si>
  <si>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</si>
  <si>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</si>
  <si>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</si>
  <si>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</si>
  <si>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</si>
  <si>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</si>
  <si>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</si>
  <si>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</si>
  <si>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</si>
  <si>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</si>
  <si>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</si>
  <si>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</si>
  <si>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</si>
  <si>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</si>
  <si>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</si>
  <si>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</si>
  <si>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</si>
  <si>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</si>
  <si>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</si>
  <si>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</si>
  <si>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</si>
  <si>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</si>
  <si>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</si>
  <si>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</si>
  <si>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</si>
  <si>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</si>
  <si>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</si>
  <si>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</si>
  <si>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</si>
  <si>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</si>
  <si>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</si>
  <si>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</si>
  <si>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</si>
  <si>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</si>
  <si>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</si>
  <si>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</si>
  <si>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</si>
  <si>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</si>
  <si>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</si>
  <si>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</si>
  <si>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</si>
  <si>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</si>
  <si>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</si>
  <si>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</si>
  <si>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</si>
  <si>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</si>
  <si>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</si>
  <si>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</si>
  <si>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</si>
  <si>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</si>
  <si>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</si>
  <si>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</si>
  <si>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</si>
  <si>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</si>
  <si>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</si>
  <si>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</si>
  <si>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</si>
  <si>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</si>
  <si>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</si>
  <si>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</si>
  <si>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</si>
  <si>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</si>
  <si>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</si>
  <si>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</si>
  <si>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</si>
  <si>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</si>
  <si>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</si>
  <si>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</si>
  <si>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</si>
  <si>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</si>
  <si>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</si>
  <si>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</si>
  <si>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</si>
  <si>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</si>
  <si>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</si>
  <si>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</si>
  <si>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</si>
  <si>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</si>
  <si>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</si>
  <si>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</si>
  <si>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Запорізькій області</t>
  </si>
  <si>
    <t>Надання послуг службою зайнятості Запорізької області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</si>
  <si>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</si>
  <si>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</si>
  <si>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</si>
  <si>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</si>
  <si>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</si>
  <si>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</si>
  <si>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</si>
  <si>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</si>
  <si>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</si>
  <si>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</si>
  <si>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</si>
  <si>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</si>
  <si>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</si>
  <si>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</si>
  <si>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</si>
  <si>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</si>
  <si>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</si>
  <si>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</si>
  <si>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2018 р.</t>
  </si>
  <si>
    <t>з інших джерел</t>
  </si>
  <si>
    <t>за формою 3-ПН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</si>
  <si>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</si>
  <si>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</si>
  <si>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</si>
  <si>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</si>
  <si>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</si>
  <si>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</si>
  <si>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</si>
  <si>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</si>
  <si>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Станом на дату:</t>
  </si>
  <si>
    <t>1. Мали статус безробітного, осіб</t>
  </si>
  <si>
    <t>2. Всього отримали роботу (у т.ч. до набуття статусу безробітного), осіб</t>
  </si>
  <si>
    <t xml:space="preserve">   2.1. Працевлаштовано до набуття статусу, осіб</t>
  </si>
  <si>
    <t xml:space="preserve">   2.3.2. Працевлаштовано з компенсацією витрат роботодавцю єдиного внеску, осіб</t>
  </si>
  <si>
    <t>3. Проходили професійне навчання безробітні, осіб</t>
  </si>
  <si>
    <t xml:space="preserve">   3.1. з них в ЦПТО,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</si>
  <si>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</si>
  <si>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осіб</t>
  </si>
  <si>
    <t>7. Отримували допомогу по безробіттю, осіб</t>
  </si>
  <si>
    <t>10. Мали статус безробітного, осіб</t>
  </si>
  <si>
    <t>11. Отримували допомогу по безробіттю, осіб</t>
  </si>
  <si>
    <t>13. Кількість вакансій по формі 3-ПН, одиниць</t>
  </si>
  <si>
    <t>14. Інформація про вакансії, отримані з інших джерел,                одиниць</t>
  </si>
  <si>
    <t>9. Кількість вакансій, одиниць</t>
  </si>
  <si>
    <t>8. Кількість роботодавців, які надали інформацію про вакансії,  одиниць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</si>
  <si>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</si>
  <si>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</si>
  <si>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</si>
  <si>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</si>
  <si>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</si>
  <si>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</si>
  <si>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</si>
  <si>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</si>
  <si>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</si>
  <si>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</si>
  <si>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Продовження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</si>
  <si>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</si>
  <si>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</si>
  <si>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</si>
  <si>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</si>
  <si>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1"/>
        <rFont val="Times New Roman"/>
        <family val="1"/>
      </rPr>
      <t xml:space="preserve"> осіб</t>
    </r>
  </si>
  <si>
    <t>Питома вага працевлашто-           ваних до набуття статусу безробітного,%</t>
  </si>
  <si>
    <t>різ-ниця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</si>
  <si>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</si>
  <si>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</si>
  <si>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</si>
  <si>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t>з них:</t>
  </si>
  <si>
    <r>
      <t xml:space="preserve">отримують допомогу                             по безробіттю, </t>
    </r>
    <r>
      <rPr>
        <i/>
        <sz val="11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</si>
  <si>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</si>
  <si>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</si>
  <si>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2017 р.</t>
  </si>
  <si>
    <t>Економічна активність населення
у середньому за 2017 - 2018 рр.
по Запорізькій області</t>
  </si>
  <si>
    <t>за 2017 -2018 рр.</t>
  </si>
  <si>
    <t>січень-травень
2018 р.</t>
  </si>
  <si>
    <t>січень-травень
2019 р.</t>
  </si>
  <si>
    <t>Інформація щодо запланованого масового вивільнення працівників  
по Запорізькій області  за січень-травень  2018-2019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</si>
  <si>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січень-травень 2018-2019 рр.</t>
  </si>
  <si>
    <t>за січень-травень 2018-2019 рр.</t>
  </si>
  <si>
    <t xml:space="preserve"> - 1,1 в.п.</t>
  </si>
  <si>
    <t>1 червня 2018 р.</t>
  </si>
  <si>
    <t>1 червня
2019 р.</t>
  </si>
  <si>
    <t xml:space="preserve">  - 3 особи</t>
  </si>
  <si>
    <t xml:space="preserve"> + 562 грн.</t>
  </si>
  <si>
    <t xml:space="preserve"> + 551 грн.</t>
  </si>
  <si>
    <t>12. Середній розмір допомоги по безробіттю, у травні, грн.</t>
  </si>
  <si>
    <t xml:space="preserve"> у січні-травні 2018 - 2019 рр.</t>
  </si>
  <si>
    <r>
      <t>Середній розмір допомоги по безробіттю у травні,</t>
    </r>
    <r>
      <rPr>
        <i/>
        <sz val="11"/>
        <rFont val="Times New Roman"/>
        <family val="1"/>
      </rPr>
      <t xml:space="preserve"> грн.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</si>
</sst>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name val="Times New Roman"/>
      <family val="1"/>
    </font>
    <font>
      <sz val="10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 Cyr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4"/>
      <color theme="0"/>
      <name val="Times New Roman Cyr"/>
      <family val="0"/>
    </font>
    <font>
      <b/>
      <sz val="14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3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77" fillId="42" borderId="0" applyNumberFormat="0" applyBorder="0" applyAlignment="0" applyProtection="0"/>
    <xf numFmtId="0" fontId="47" fillId="35" borderId="0" applyNumberFormat="0" applyBorder="0" applyAlignment="0" applyProtection="0"/>
    <xf numFmtId="0" fontId="77" fillId="43" borderId="0" applyNumberFormat="0" applyBorder="0" applyAlignment="0" applyProtection="0"/>
    <xf numFmtId="0" fontId="47" fillId="23" borderId="0" applyNumberFormat="0" applyBorder="0" applyAlignment="0" applyProtection="0"/>
    <xf numFmtId="0" fontId="77" fillId="44" borderId="0" applyNumberFormat="0" applyBorder="0" applyAlignment="0" applyProtection="0"/>
    <xf numFmtId="0" fontId="47" fillId="25" borderId="0" applyNumberFormat="0" applyBorder="0" applyAlignment="0" applyProtection="0"/>
    <xf numFmtId="0" fontId="77" fillId="45" borderId="0" applyNumberFormat="0" applyBorder="0" applyAlignment="0" applyProtection="0"/>
    <xf numFmtId="0" fontId="47" fillId="37" borderId="0" applyNumberFormat="0" applyBorder="0" applyAlignment="0" applyProtection="0"/>
    <xf numFmtId="0" fontId="77" fillId="46" borderId="0" applyNumberFormat="0" applyBorder="0" applyAlignment="0" applyProtection="0"/>
    <xf numFmtId="0" fontId="47" fillId="39" borderId="0" applyNumberFormat="0" applyBorder="0" applyAlignment="0" applyProtection="0"/>
    <xf numFmtId="0" fontId="77" fillId="47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77" fillId="64" borderId="0" applyNumberFormat="0" applyBorder="0" applyAlignment="0" applyProtection="0"/>
    <xf numFmtId="0" fontId="47" fillId="49" borderId="0" applyNumberFormat="0" applyBorder="0" applyAlignment="0" applyProtection="0"/>
    <xf numFmtId="0" fontId="77" fillId="65" borderId="0" applyNumberFormat="0" applyBorder="0" applyAlignment="0" applyProtection="0"/>
    <xf numFmtId="0" fontId="47" fillId="51" borderId="0" applyNumberFormat="0" applyBorder="0" applyAlignment="0" applyProtection="0"/>
    <xf numFmtId="0" fontId="77" fillId="66" borderId="0" applyNumberFormat="0" applyBorder="0" applyAlignment="0" applyProtection="0"/>
    <xf numFmtId="0" fontId="47" fillId="53" borderId="0" applyNumberFormat="0" applyBorder="0" applyAlignment="0" applyProtection="0"/>
    <xf numFmtId="0" fontId="77" fillId="67" borderId="0" applyNumberFormat="0" applyBorder="0" applyAlignment="0" applyProtection="0"/>
    <xf numFmtId="0" fontId="47" fillId="37" borderId="0" applyNumberFormat="0" applyBorder="0" applyAlignment="0" applyProtection="0"/>
    <xf numFmtId="0" fontId="77" fillId="68" borderId="0" applyNumberFormat="0" applyBorder="0" applyAlignment="0" applyProtection="0"/>
    <xf numFmtId="0" fontId="47" fillId="39" borderId="0" applyNumberFormat="0" applyBorder="0" applyAlignment="0" applyProtection="0"/>
    <xf numFmtId="0" fontId="77" fillId="69" borderId="0" applyNumberFormat="0" applyBorder="0" applyAlignment="0" applyProtection="0"/>
    <xf numFmtId="0" fontId="47" fillId="55" borderId="0" applyNumberFormat="0" applyBorder="0" applyAlignment="0" applyProtection="0"/>
    <xf numFmtId="0" fontId="78" fillId="70" borderId="10" applyNumberFormat="0" applyAlignment="0" applyProtection="0"/>
    <xf numFmtId="0" fontId="48" fillId="13" borderId="1" applyNumberFormat="0" applyAlignment="0" applyProtection="0"/>
    <xf numFmtId="0" fontId="48" fillId="13" borderId="1" applyNumberFormat="0" applyAlignment="0" applyProtection="0"/>
    <xf numFmtId="9" fontId="0" fillId="0" borderId="0" applyFont="0" applyFill="0" applyBorder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71" borderId="0" applyNumberFormat="0" applyBorder="0" applyAlignment="0" applyProtection="0"/>
    <xf numFmtId="0" fontId="58" fillId="7" borderId="0" applyNumberFormat="0" applyBorder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2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3" fillId="0" borderId="14" applyNumberFormat="0" applyFill="0" applyAlignment="0" applyProtection="0"/>
    <xf numFmtId="0" fontId="51" fillId="0" borderId="9" applyNumberFormat="0" applyFill="0" applyAlignment="0" applyProtection="0"/>
    <xf numFmtId="0" fontId="84" fillId="72" borderId="15" applyNumberFormat="0" applyAlignment="0" applyProtection="0"/>
    <xf numFmtId="0" fontId="52" fillId="59" borderId="2" applyNumberFormat="0" applyAlignment="0" applyProtection="0"/>
    <xf numFmtId="0" fontId="52" fillId="59" borderId="2" applyNumberFormat="0" applyAlignment="0" applyProtection="0"/>
    <xf numFmtId="0" fontId="85" fillId="0" borderId="0" applyNumberFormat="0" applyFill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86" fillId="73" borderId="10" applyNumberFormat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88" fillId="0" borderId="16" applyNumberFormat="0" applyFill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89" fillId="74" borderId="0" applyNumberFormat="0" applyBorder="0" applyAlignment="0" applyProtection="0"/>
    <xf numFmtId="0" fontId="5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90" fillId="73" borderId="18" applyNumberFormat="0" applyAlignment="0" applyProtection="0"/>
    <xf numFmtId="0" fontId="49" fillId="57" borderId="8" applyNumberFormat="0" applyAlignment="0" applyProtection="0"/>
    <xf numFmtId="0" fontId="91" fillId="76" borderId="0" applyNumberFormat="0" applyBorder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7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281">
      <alignment/>
      <protection/>
    </xf>
    <xf numFmtId="0" fontId="2" fillId="0" borderId="0" xfId="281" applyFont="1" applyAlignment="1">
      <alignment horizontal="left" vertical="center"/>
      <protection/>
    </xf>
    <xf numFmtId="3" fontId="2" fillId="0" borderId="0" xfId="281" applyNumberFormat="1">
      <alignment/>
      <protection/>
    </xf>
    <xf numFmtId="0" fontId="2" fillId="77" borderId="0" xfId="281" applyFill="1">
      <alignment/>
      <protection/>
    </xf>
    <xf numFmtId="0" fontId="9" fillId="0" borderId="0" xfId="281" applyFont="1">
      <alignment/>
      <protection/>
    </xf>
    <xf numFmtId="0" fontId="2" fillId="0" borderId="0" xfId="281" applyBorder="1">
      <alignment/>
      <protection/>
    </xf>
    <xf numFmtId="1" fontId="8" fillId="0" borderId="0" xfId="284" applyNumberFormat="1" applyFont="1" applyFill="1" applyProtection="1">
      <alignment/>
      <protection locked="0"/>
    </xf>
    <xf numFmtId="1" fontId="3" fillId="0" borderId="0" xfId="284" applyNumberFormat="1" applyFont="1" applyFill="1" applyAlignment="1" applyProtection="1">
      <alignment/>
      <protection locked="0"/>
    </xf>
    <xf numFmtId="1" fontId="12" fillId="0" borderId="0" xfId="284" applyNumberFormat="1" applyFont="1" applyFill="1" applyAlignment="1" applyProtection="1">
      <alignment horizontal="center"/>
      <protection locked="0"/>
    </xf>
    <xf numFmtId="1" fontId="2" fillId="0" borderId="0" xfId="284" applyNumberFormat="1" applyFont="1" applyFill="1" applyProtection="1">
      <alignment/>
      <protection locked="0"/>
    </xf>
    <xf numFmtId="1" fontId="2" fillId="0" borderId="0" xfId="284" applyNumberFormat="1" applyFont="1" applyFill="1" applyAlignment="1" applyProtection="1">
      <alignment/>
      <protection locked="0"/>
    </xf>
    <xf numFmtId="1" fontId="7" fillId="0" borderId="0" xfId="284" applyNumberFormat="1" applyFont="1" applyFill="1" applyAlignment="1" applyProtection="1">
      <alignment horizontal="right"/>
      <protection locked="0"/>
    </xf>
    <xf numFmtId="1" fontId="5" fillId="0" borderId="0" xfId="284" applyNumberFormat="1" applyFont="1" applyFill="1" applyProtection="1">
      <alignment/>
      <protection locked="0"/>
    </xf>
    <xf numFmtId="1" fontId="3" fillId="0" borderId="19" xfId="284" applyNumberFormat="1" applyFont="1" applyFill="1" applyBorder="1" applyAlignment="1" applyProtection="1">
      <alignment/>
      <protection locked="0"/>
    </xf>
    <xf numFmtId="1" fontId="12" fillId="0" borderId="0" xfId="284" applyNumberFormat="1" applyFont="1" applyFill="1" applyBorder="1" applyAlignment="1" applyProtection="1">
      <alignment horizontal="center"/>
      <protection locked="0"/>
    </xf>
    <xf numFmtId="1" fontId="2" fillId="0" borderId="0" xfId="284" applyNumberFormat="1" applyFont="1" applyFill="1" applyBorder="1" applyProtection="1">
      <alignment/>
      <protection locked="0"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0" xfId="284" applyNumberFormat="1" applyFont="1" applyFill="1" applyProtection="1">
      <alignment/>
      <protection locked="0"/>
    </xf>
    <xf numFmtId="1" fontId="2" fillId="0" borderId="20" xfId="284" applyNumberFormat="1" applyFont="1" applyFill="1" applyBorder="1" applyAlignment="1" applyProtection="1">
      <alignment horizontal="center"/>
      <protection/>
    </xf>
    <xf numFmtId="1" fontId="4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/>
      <protection locked="0"/>
    </xf>
    <xf numFmtId="180" fontId="17" fillId="0" borderId="20" xfId="284" applyNumberFormat="1" applyFont="1" applyFill="1" applyBorder="1" applyAlignment="1" applyProtection="1">
      <alignment horizontal="center" vertical="center"/>
      <protection locked="0"/>
    </xf>
    <xf numFmtId="181" fontId="17" fillId="0" borderId="20" xfId="284" applyNumberFormat="1" applyFont="1" applyFill="1" applyBorder="1" applyAlignment="1" applyProtection="1">
      <alignment horizontal="center" vertical="center"/>
      <protection locked="0"/>
    </xf>
    <xf numFmtId="1" fontId="17" fillId="0" borderId="20" xfId="284" applyNumberFormat="1" applyFont="1" applyFill="1" applyBorder="1" applyAlignment="1" applyProtection="1">
      <alignment horizontal="center" vertical="center"/>
      <protection locked="0"/>
    </xf>
    <xf numFmtId="3" fontId="12" fillId="0" borderId="20" xfId="284" applyNumberFormat="1" applyFont="1" applyFill="1" applyBorder="1" applyAlignment="1" applyProtection="1">
      <alignment horizontal="center" vertical="center"/>
      <protection locked="0"/>
    </xf>
    <xf numFmtId="180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4" applyNumberFormat="1" applyFont="1" applyFill="1" applyAlignment="1" applyProtection="1">
      <alignment vertical="center"/>
      <protection locked="0"/>
    </xf>
    <xf numFmtId="1" fontId="13" fillId="0" borderId="20" xfId="284" applyNumberFormat="1" applyFont="1" applyFill="1" applyBorder="1" applyProtection="1">
      <alignment/>
      <protection locked="0"/>
    </xf>
    <xf numFmtId="1" fontId="13" fillId="0" borderId="20" xfId="284" applyNumberFormat="1" applyFont="1" applyFill="1" applyBorder="1" applyAlignment="1" applyProtection="1">
      <alignment vertical="center"/>
      <protection locked="0"/>
    </xf>
    <xf numFmtId="1" fontId="2" fillId="0" borderId="0" xfId="284" applyNumberFormat="1" applyFont="1" applyFill="1" applyBorder="1" applyAlignment="1" applyProtection="1">
      <alignment vertical="center"/>
      <protection locked="0"/>
    </xf>
    <xf numFmtId="1" fontId="13" fillId="0" borderId="0" xfId="284" applyNumberFormat="1" applyFont="1" applyFill="1" applyBorder="1" applyAlignment="1" applyProtection="1">
      <alignment horizontal="center" vertical="center"/>
      <protection locked="0"/>
    </xf>
    <xf numFmtId="1" fontId="13" fillId="0" borderId="20" xfId="284" applyNumberFormat="1" applyFont="1" applyFill="1" applyBorder="1" applyAlignment="1" applyProtection="1">
      <alignment horizontal="left"/>
      <protection locked="0"/>
    </xf>
    <xf numFmtId="1" fontId="19" fillId="0" borderId="0" xfId="284" applyNumberFormat="1" applyFont="1" applyFill="1" applyBorder="1" applyProtection="1">
      <alignment/>
      <protection locked="0"/>
    </xf>
    <xf numFmtId="181" fontId="19" fillId="0" borderId="0" xfId="284" applyNumberFormat="1" applyFont="1" applyFill="1" applyBorder="1" applyProtection="1">
      <alignment/>
      <protection locked="0"/>
    </xf>
    <xf numFmtId="0" fontId="6" fillId="0" borderId="20" xfId="282" applyFont="1" applyFill="1" applyBorder="1" applyAlignment="1">
      <alignment horizontal="center" vertical="center"/>
      <protection/>
    </xf>
    <xf numFmtId="0" fontId="22" fillId="0" borderId="0" xfId="290" applyFont="1" applyFill="1">
      <alignment/>
      <protection/>
    </xf>
    <xf numFmtId="0" fontId="24" fillId="0" borderId="0" xfId="290" applyFont="1" applyFill="1" applyBorder="1" applyAlignment="1">
      <alignment horizontal="center"/>
      <protection/>
    </xf>
    <xf numFmtId="0" fontId="24" fillId="0" borderId="0" xfId="290" applyFont="1" applyFill="1">
      <alignment/>
      <protection/>
    </xf>
    <xf numFmtId="0" fontId="26" fillId="0" borderId="0" xfId="290" applyFont="1" applyFill="1" applyAlignment="1">
      <alignment vertical="center"/>
      <protection/>
    </xf>
    <xf numFmtId="1" fontId="28" fillId="0" borderId="0" xfId="290" applyNumberFormat="1" applyFont="1" applyFill="1">
      <alignment/>
      <protection/>
    </xf>
    <xf numFmtId="0" fontId="28" fillId="0" borderId="0" xfId="290" applyFont="1" applyFill="1">
      <alignment/>
      <protection/>
    </xf>
    <xf numFmtId="0" fontId="26" fillId="0" borderId="0" xfId="290" applyFont="1" applyFill="1" applyAlignment="1">
      <alignment vertical="center" wrapText="1"/>
      <protection/>
    </xf>
    <xf numFmtId="0" fontId="28" fillId="0" borderId="0" xfId="290" applyFont="1" applyFill="1" applyAlignment="1">
      <alignment vertical="center"/>
      <protection/>
    </xf>
    <xf numFmtId="0" fontId="28" fillId="0" borderId="0" xfId="290" applyFont="1" applyFill="1" applyAlignment="1">
      <alignment horizontal="center"/>
      <protection/>
    </xf>
    <xf numFmtId="0" fontId="28" fillId="0" borderId="0" xfId="290" applyFont="1" applyFill="1" applyAlignment="1">
      <alignment wrapText="1"/>
      <protection/>
    </xf>
    <xf numFmtId="3" fontId="25" fillId="0" borderId="20" xfId="290" applyNumberFormat="1" applyFont="1" applyFill="1" applyBorder="1" applyAlignment="1">
      <alignment horizontal="center" vertical="center"/>
      <protection/>
    </xf>
    <xf numFmtId="0" fontId="24" fillId="0" borderId="0" xfId="290" applyFont="1" applyFill="1" applyAlignment="1">
      <alignment vertical="center"/>
      <protection/>
    </xf>
    <xf numFmtId="3" fontId="32" fillId="0" borderId="0" xfId="290" applyNumberFormat="1" applyFont="1" applyFill="1" applyAlignment="1">
      <alignment horizontal="center" vertical="center"/>
      <protection/>
    </xf>
    <xf numFmtId="3" fontId="31" fillId="0" borderId="20" xfId="290" applyNumberFormat="1" applyFont="1" applyFill="1" applyBorder="1" applyAlignment="1">
      <alignment horizontal="center" vertical="center" wrapText="1"/>
      <protection/>
    </xf>
    <xf numFmtId="3" fontId="31" fillId="0" borderId="20" xfId="290" applyNumberFormat="1" applyFont="1" applyFill="1" applyBorder="1" applyAlignment="1">
      <alignment horizontal="center" vertical="center"/>
      <protection/>
    </xf>
    <xf numFmtId="3" fontId="28" fillId="0" borderId="0" xfId="290" applyNumberFormat="1" applyFont="1" applyFill="1">
      <alignment/>
      <protection/>
    </xf>
    <xf numFmtId="181" fontId="28" fillId="0" borderId="0" xfId="290" applyNumberFormat="1" applyFont="1" applyFill="1">
      <alignment/>
      <protection/>
    </xf>
    <xf numFmtId="0" fontId="6" fillId="0" borderId="20" xfId="282" applyFont="1" applyFill="1" applyBorder="1" applyAlignment="1">
      <alignment horizontal="center" vertical="center" wrapText="1"/>
      <protection/>
    </xf>
    <xf numFmtId="181" fontId="6" fillId="0" borderId="20" xfId="282" applyNumberFormat="1" applyFont="1" applyFill="1" applyBorder="1" applyAlignment="1">
      <alignment horizontal="center" vertical="center"/>
      <protection/>
    </xf>
    <xf numFmtId="180" fontId="6" fillId="0" borderId="20" xfId="282" applyNumberFormat="1" applyFont="1" applyFill="1" applyBorder="1" applyAlignment="1">
      <alignment horizontal="center" vertical="center"/>
      <protection/>
    </xf>
    <xf numFmtId="3" fontId="4" fillId="0" borderId="20" xfId="282" applyNumberFormat="1" applyFont="1" applyFill="1" applyBorder="1" applyAlignment="1">
      <alignment horizontal="center" vertical="center" wrapText="1"/>
      <protection/>
    </xf>
    <xf numFmtId="49" fontId="6" fillId="0" borderId="20" xfId="282" applyNumberFormat="1" applyFont="1" applyFill="1" applyBorder="1" applyAlignment="1">
      <alignment horizontal="center" vertical="center"/>
      <protection/>
    </xf>
    <xf numFmtId="1" fontId="4" fillId="0" borderId="20" xfId="282" applyNumberFormat="1" applyFont="1" applyFill="1" applyBorder="1" applyAlignment="1">
      <alignment horizontal="center" vertical="center" wrapText="1"/>
      <protection/>
    </xf>
    <xf numFmtId="181" fontId="6" fillId="0" borderId="21" xfId="282" applyNumberFormat="1" applyFont="1" applyFill="1" applyBorder="1" applyAlignment="1">
      <alignment horizontal="center" vertical="center"/>
      <protection/>
    </xf>
    <xf numFmtId="180" fontId="10" fillId="0" borderId="21" xfId="282" applyNumberFormat="1" applyFont="1" applyFill="1" applyBorder="1" applyAlignment="1">
      <alignment horizontal="center" vertical="center" wrapText="1"/>
      <protection/>
    </xf>
    <xf numFmtId="181" fontId="13" fillId="0" borderId="21" xfId="282" applyNumberFormat="1" applyFont="1" applyFill="1" applyBorder="1" applyAlignment="1">
      <alignment horizontal="center" vertical="center"/>
      <protection/>
    </xf>
    <xf numFmtId="181" fontId="6" fillId="0" borderId="22" xfId="282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top" wrapText="1"/>
      <protection/>
    </xf>
    <xf numFmtId="0" fontId="38" fillId="0" borderId="0" xfId="280" applyFont="1">
      <alignment/>
      <protection/>
    </xf>
    <xf numFmtId="0" fontId="39" fillId="0" borderId="0" xfId="288" applyFont="1" applyFill="1" applyBorder="1" applyAlignment="1">
      <alignment horizontal="left"/>
      <protection/>
    </xf>
    <xf numFmtId="0" fontId="28" fillId="0" borderId="0" xfId="280" applyFont="1">
      <alignment/>
      <protection/>
    </xf>
    <xf numFmtId="0" fontId="28" fillId="0" borderId="23" xfId="280" applyFont="1" applyBorder="1" applyAlignment="1">
      <alignment horizontal="center" vertical="center" wrapText="1"/>
      <protection/>
    </xf>
    <xf numFmtId="0" fontId="24" fillId="0" borderId="0" xfId="280" applyFont="1" applyBorder="1" applyAlignment="1">
      <alignment horizontal="left" vertical="top" wrapText="1"/>
      <protection/>
    </xf>
    <xf numFmtId="0" fontId="38" fillId="0" borderId="0" xfId="280" applyFont="1" applyFill="1">
      <alignment/>
      <protection/>
    </xf>
    <xf numFmtId="0" fontId="24" fillId="0" borderId="0" xfId="280" applyFont="1">
      <alignment/>
      <protection/>
    </xf>
    <xf numFmtId="0" fontId="24" fillId="0" borderId="0" xfId="280" applyFont="1" applyBorder="1">
      <alignment/>
      <protection/>
    </xf>
    <xf numFmtId="0" fontId="38" fillId="0" borderId="0" xfId="280" applyFont="1">
      <alignment/>
      <protection/>
    </xf>
    <xf numFmtId="0" fontId="38" fillId="0" borderId="0" xfId="280" applyFont="1" applyBorder="1">
      <alignment/>
      <protection/>
    </xf>
    <xf numFmtId="0" fontId="31" fillId="0" borderId="0" xfId="280" applyFont="1" applyFill="1" applyAlignment="1">
      <alignment/>
      <protection/>
    </xf>
    <xf numFmtId="0" fontId="28" fillId="0" borderId="0" xfId="280" applyFont="1" applyFill="1" applyAlignment="1">
      <alignment/>
      <protection/>
    </xf>
    <xf numFmtId="0" fontId="11" fillId="0" borderId="0" xfId="280" applyFill="1">
      <alignment/>
      <protection/>
    </xf>
    <xf numFmtId="0" fontId="28" fillId="0" borderId="0" xfId="280" applyFont="1" applyFill="1" applyAlignment="1">
      <alignment horizontal="center" vertical="center" wrapText="1"/>
      <protection/>
    </xf>
    <xf numFmtId="0" fontId="41" fillId="0" borderId="0" xfId="280" applyFont="1" applyFill="1" applyAlignment="1">
      <alignment horizontal="center" vertical="center" wrapText="1"/>
      <protection/>
    </xf>
    <xf numFmtId="0" fontId="26" fillId="0" borderId="20" xfId="280" applyFont="1" applyFill="1" applyBorder="1" applyAlignment="1">
      <alignment horizontal="center" vertical="center" wrapText="1"/>
      <protection/>
    </xf>
    <xf numFmtId="0" fontId="43" fillId="0" borderId="20" xfId="280" applyFont="1" applyFill="1" applyBorder="1" applyAlignment="1">
      <alignment horizontal="left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0" fontId="43" fillId="0" borderId="20" xfId="279" applyNumberFormat="1" applyFont="1" applyFill="1" applyBorder="1" applyAlignment="1">
      <alignment horizontal="center" vertical="center" wrapText="1"/>
      <protection/>
    </xf>
    <xf numFmtId="181" fontId="43" fillId="0" borderId="20" xfId="280" applyNumberFormat="1" applyFont="1" applyFill="1" applyBorder="1" applyAlignment="1">
      <alignment horizontal="center" vertical="center"/>
      <protection/>
    </xf>
    <xf numFmtId="0" fontId="41" fillId="0" borderId="0" xfId="280" applyFont="1" applyFill="1" applyAlignment="1">
      <alignment vertical="center"/>
      <protection/>
    </xf>
    <xf numFmtId="0" fontId="38" fillId="0" borderId="20" xfId="280" applyFont="1" applyFill="1" applyBorder="1" applyAlignment="1">
      <alignment horizontal="left" wrapText="1"/>
      <protection/>
    </xf>
    <xf numFmtId="181" fontId="14" fillId="0" borderId="20" xfId="280" applyNumberFormat="1" applyFont="1" applyFill="1" applyBorder="1" applyAlignment="1">
      <alignment horizontal="center" wrapText="1"/>
      <protection/>
    </xf>
    <xf numFmtId="180" fontId="38" fillId="0" borderId="20" xfId="280" applyNumberFormat="1" applyFont="1" applyFill="1" applyBorder="1" applyAlignment="1">
      <alignment horizontal="center"/>
      <protection/>
    </xf>
    <xf numFmtId="0" fontId="14" fillId="0" borderId="0" xfId="280" applyFont="1" applyFill="1" applyAlignment="1">
      <alignment vertical="center" wrapText="1"/>
      <protection/>
    </xf>
    <xf numFmtId="0" fontId="28" fillId="0" borderId="0" xfId="280" applyFont="1" applyFill="1" applyAlignment="1">
      <alignment horizontal="center"/>
      <protection/>
    </xf>
    <xf numFmtId="0" fontId="13" fillId="0" borderId="0" xfId="280" applyFont="1" applyFill="1" applyAlignment="1">
      <alignment horizontal="left" vertical="center" wrapText="1"/>
      <protection/>
    </xf>
    <xf numFmtId="49" fontId="27" fillId="0" borderId="20" xfId="280" applyNumberFormat="1" applyFont="1" applyFill="1" applyBorder="1" applyAlignment="1">
      <alignment horizontal="center" vertical="center" wrapText="1"/>
      <protection/>
    </xf>
    <xf numFmtId="180" fontId="26" fillId="0" borderId="24" xfId="280" applyNumberFormat="1" applyFont="1" applyFill="1" applyBorder="1" applyAlignment="1">
      <alignment horizontal="center" vertical="center"/>
      <protection/>
    </xf>
    <xf numFmtId="180" fontId="26" fillId="0" borderId="25" xfId="280" applyNumberFormat="1" applyFont="1" applyBorder="1" applyAlignment="1">
      <alignment horizontal="center" vertical="center"/>
      <protection/>
    </xf>
    <xf numFmtId="180" fontId="33" fillId="0" borderId="26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Border="1" applyAlignment="1">
      <alignment horizontal="center" vertical="center"/>
      <protection/>
    </xf>
    <xf numFmtId="180" fontId="26" fillId="0" borderId="28" xfId="280" applyNumberFormat="1" applyFont="1" applyFill="1" applyBorder="1" applyAlignment="1">
      <alignment horizontal="center" vertical="center"/>
      <protection/>
    </xf>
    <xf numFmtId="180" fontId="26" fillId="0" borderId="29" xfId="280" applyNumberFormat="1" applyFont="1" applyFill="1" applyBorder="1" applyAlignment="1">
      <alignment horizontal="center" vertical="center"/>
      <protection/>
    </xf>
    <xf numFmtId="180" fontId="33" fillId="0" borderId="30" xfId="280" applyNumberFormat="1" applyFont="1" applyFill="1" applyBorder="1" applyAlignment="1">
      <alignment horizontal="center" vertical="center"/>
      <protection/>
    </xf>
    <xf numFmtId="180" fontId="33" fillId="0" borderId="31" xfId="280" applyNumberFormat="1" applyFont="1" applyFill="1" applyBorder="1" applyAlignment="1">
      <alignment horizontal="center" vertical="center"/>
      <protection/>
    </xf>
    <xf numFmtId="180" fontId="26" fillId="0" borderId="32" xfId="280" applyNumberFormat="1" applyFont="1" applyFill="1" applyBorder="1" applyAlignment="1">
      <alignment horizontal="center" vertical="center"/>
      <protection/>
    </xf>
    <xf numFmtId="180" fontId="26" fillId="0" borderId="33" xfId="280" applyNumberFormat="1" applyFont="1" applyFill="1" applyBorder="1" applyAlignment="1">
      <alignment horizontal="center" vertical="center"/>
      <protection/>
    </xf>
    <xf numFmtId="180" fontId="33" fillId="0" borderId="27" xfId="280" applyNumberFormat="1" applyFont="1" applyFill="1" applyBorder="1" applyAlignment="1">
      <alignment horizontal="center" vertical="center"/>
      <protection/>
    </xf>
    <xf numFmtId="0" fontId="5" fillId="78" borderId="25" xfId="280" applyFont="1" applyFill="1" applyBorder="1" applyAlignment="1">
      <alignment horizontal="left" vertical="center" wrapText="1"/>
      <protection/>
    </xf>
    <xf numFmtId="0" fontId="44" fillId="0" borderId="27" xfId="280" applyFont="1" applyBorder="1" applyAlignment="1">
      <alignment horizontal="left" vertical="center" wrapText="1"/>
      <protection/>
    </xf>
    <xf numFmtId="0" fontId="5" fillId="0" borderId="29" xfId="280" applyFont="1" applyFill="1" applyBorder="1" applyAlignment="1">
      <alignment horizontal="left" vertical="center" wrapText="1"/>
      <protection/>
    </xf>
    <xf numFmtId="0" fontId="44" fillId="0" borderId="31" xfId="280" applyFont="1" applyFill="1" applyBorder="1" applyAlignment="1">
      <alignment horizontal="left" vertical="center" wrapText="1"/>
      <protection/>
    </xf>
    <xf numFmtId="0" fontId="5" fillId="0" borderId="33" xfId="280" applyFont="1" applyFill="1" applyBorder="1" applyAlignment="1">
      <alignment horizontal="left" vertical="center" wrapText="1"/>
      <protection/>
    </xf>
    <xf numFmtId="0" fontId="44" fillId="0" borderId="27" xfId="280" applyFont="1" applyFill="1" applyBorder="1" applyAlignment="1">
      <alignment horizontal="left" vertical="center" wrapText="1"/>
      <protection/>
    </xf>
    <xf numFmtId="49" fontId="43" fillId="0" borderId="34" xfId="280" applyNumberFormat="1" applyFont="1" applyFill="1" applyBorder="1" applyAlignment="1">
      <alignment horizontal="center" vertical="center" wrapText="1"/>
      <protection/>
    </xf>
    <xf numFmtId="49" fontId="43" fillId="0" borderId="35" xfId="280" applyNumberFormat="1" applyFont="1" applyFill="1" applyBorder="1" applyAlignment="1">
      <alignment horizontal="center" vertical="center" wrapText="1"/>
      <protection/>
    </xf>
    <xf numFmtId="0" fontId="2" fillId="0" borderId="0" xfId="287" applyFont="1" applyAlignment="1">
      <alignment vertical="top"/>
      <protection/>
    </xf>
    <xf numFmtId="0" fontId="44" fillId="0" borderId="0" xfId="280" applyFont="1" applyAlignment="1">
      <alignment vertical="top"/>
      <protection/>
    </xf>
    <xf numFmtId="0" fontId="2" fillId="0" borderId="0" xfId="287" applyFont="1" applyFill="1" applyAlignment="1">
      <alignment vertical="top"/>
      <protection/>
    </xf>
    <xf numFmtId="0" fontId="35" fillId="0" borderId="0" xfId="287" applyFont="1" applyFill="1" applyAlignment="1">
      <alignment horizontal="center" vertical="top" wrapText="1"/>
      <protection/>
    </xf>
    <xf numFmtId="0" fontId="44" fillId="0" borderId="0" xfId="287" applyFont="1" applyFill="1" applyAlignment="1">
      <alignment horizontal="right" vertical="center"/>
      <protection/>
    </xf>
    <xf numFmtId="0" fontId="36" fillId="0" borderId="0" xfId="287" applyFont="1" applyFill="1" applyAlignment="1">
      <alignment horizontal="center" vertical="top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5" fillId="0" borderId="20" xfId="287" applyFont="1" applyFill="1" applyBorder="1" applyAlignment="1">
      <alignment horizontal="center" vertical="center" wrapText="1"/>
      <protection/>
    </xf>
    <xf numFmtId="0" fontId="13" fillId="0" borderId="0" xfId="287" applyFont="1" applyAlignment="1">
      <alignment horizontal="center" vertical="center"/>
      <protection/>
    </xf>
    <xf numFmtId="0" fontId="13" fillId="0" borderId="20" xfId="287" applyFont="1" applyFill="1" applyBorder="1" applyAlignment="1">
      <alignment horizontal="center" vertical="center" wrapText="1"/>
      <protection/>
    </xf>
    <xf numFmtId="0" fontId="13" fillId="0" borderId="20" xfId="287" applyFont="1" applyBorder="1" applyAlignment="1">
      <alignment horizontal="center" vertical="center" wrapText="1"/>
      <protection/>
    </xf>
    <xf numFmtId="0" fontId="13" fillId="0" borderId="20" xfId="287" applyNumberFormat="1" applyFont="1" applyBorder="1" applyAlignment="1">
      <alignment horizontal="center" vertical="center" wrapText="1"/>
      <protection/>
    </xf>
    <xf numFmtId="0" fontId="2" fillId="0" borderId="0" xfId="287" applyFont="1" applyAlignment="1">
      <alignment vertical="center"/>
      <protection/>
    </xf>
    <xf numFmtId="3" fontId="5" fillId="0" borderId="20" xfId="280" applyNumberFormat="1" applyFont="1" applyBorder="1" applyAlignment="1">
      <alignment horizontal="center" vertical="center"/>
      <protection/>
    </xf>
    <xf numFmtId="180" fontId="5" fillId="0" borderId="20" xfId="280" applyNumberFormat="1" applyFont="1" applyBorder="1" applyAlignment="1">
      <alignment horizontal="center" vertical="center"/>
      <protection/>
    </xf>
    <xf numFmtId="3" fontId="2" fillId="0" borderId="0" xfId="287" applyNumberFormat="1" applyFont="1" applyAlignment="1">
      <alignment vertical="center"/>
      <protection/>
    </xf>
    <xf numFmtId="0" fontId="20" fillId="0" borderId="0" xfId="287" applyFont="1" applyAlignment="1">
      <alignment horizontal="center" vertical="center"/>
      <protection/>
    </xf>
    <xf numFmtId="3" fontId="20" fillId="0" borderId="20" xfId="280" applyNumberFormat="1" applyFont="1" applyBorder="1" applyAlignment="1">
      <alignment horizontal="center" vertical="center"/>
      <protection/>
    </xf>
    <xf numFmtId="180" fontId="20" fillId="0" borderId="20" xfId="280" applyNumberFormat="1" applyFont="1" applyBorder="1" applyAlignment="1">
      <alignment horizontal="center" vertical="center"/>
      <protection/>
    </xf>
    <xf numFmtId="181" fontId="20" fillId="0" borderId="0" xfId="287" applyNumberFormat="1" applyFont="1" applyAlignment="1">
      <alignment horizontal="center" vertical="center"/>
      <protection/>
    </xf>
    <xf numFmtId="180" fontId="2" fillId="0" borderId="0" xfId="287" applyNumberFormat="1" applyFont="1" applyAlignment="1">
      <alignment vertical="center"/>
      <protection/>
    </xf>
    <xf numFmtId="181" fontId="20" fillId="79" borderId="0" xfId="287" applyNumberFormat="1" applyFont="1" applyFill="1" applyAlignment="1">
      <alignment horizontal="center" vertical="center"/>
      <protection/>
    </xf>
    <xf numFmtId="3" fontId="20" fillId="0" borderId="20" xfId="280" applyNumberFormat="1" applyFont="1" applyFill="1" applyBorder="1" applyAlignment="1">
      <alignment horizontal="center" vertical="center"/>
      <protection/>
    </xf>
    <xf numFmtId="0" fontId="2" fillId="0" borderId="0" xfId="287" applyFont="1">
      <alignment/>
      <protection/>
    </xf>
    <xf numFmtId="0" fontId="30" fillId="0" borderId="0" xfId="290" applyFont="1" applyFill="1" applyAlignment="1">
      <alignment horizontal="center"/>
      <protection/>
    </xf>
    <xf numFmtId="0" fontId="25" fillId="0" borderId="20" xfId="290" applyFont="1" applyFill="1" applyBorder="1" applyAlignment="1">
      <alignment horizontal="center" vertical="center" wrapText="1"/>
      <protection/>
    </xf>
    <xf numFmtId="0" fontId="22" fillId="0" borderId="0" xfId="290" applyFont="1" applyFill="1" applyAlignment="1">
      <alignment vertical="center" wrapText="1"/>
      <protection/>
    </xf>
    <xf numFmtId="0" fontId="26" fillId="0" borderId="0" xfId="290" applyFont="1" applyFill="1" applyAlignment="1">
      <alignment horizontal="center" vertical="top" wrapText="1"/>
      <protection/>
    </xf>
    <xf numFmtId="0" fontId="21" fillId="0" borderId="20" xfId="290" applyFont="1" applyFill="1" applyBorder="1" applyAlignment="1">
      <alignment horizontal="center" vertical="center" wrapText="1"/>
      <protection/>
    </xf>
    <xf numFmtId="0" fontId="25" fillId="0" borderId="36" xfId="290" applyFont="1" applyFill="1" applyBorder="1" applyAlignment="1">
      <alignment horizontal="center" vertical="center" wrapText="1"/>
      <protection/>
    </xf>
    <xf numFmtId="3" fontId="25" fillId="80" borderId="20" xfId="290" applyNumberFormat="1" applyFont="1" applyFill="1" applyBorder="1" applyAlignment="1">
      <alignment horizontal="center" vertical="center"/>
      <protection/>
    </xf>
    <xf numFmtId="3" fontId="94" fillId="80" borderId="20" xfId="290" applyNumberFormat="1" applyFont="1" applyFill="1" applyBorder="1" applyAlignment="1">
      <alignment horizontal="center" vertical="center"/>
      <protection/>
    </xf>
    <xf numFmtId="3" fontId="94" fillId="80" borderId="37" xfId="290" applyNumberFormat="1" applyFont="1" applyFill="1" applyBorder="1" applyAlignment="1">
      <alignment horizontal="center" vertical="center"/>
      <protection/>
    </xf>
    <xf numFmtId="180" fontId="25" fillId="0" borderId="38" xfId="290" applyNumberFormat="1" applyFont="1" applyFill="1" applyBorder="1" applyAlignment="1">
      <alignment horizontal="center" vertical="center" wrapText="1"/>
      <protection/>
    </xf>
    <xf numFmtId="0" fontId="31" fillId="0" borderId="36" xfId="290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95" fillId="80" borderId="37" xfId="290" applyNumberFormat="1" applyFont="1" applyFill="1" applyBorder="1" applyAlignment="1">
      <alignment horizontal="center" vertical="center"/>
      <protection/>
    </xf>
    <xf numFmtId="180" fontId="31" fillId="0" borderId="38" xfId="290" applyNumberFormat="1" applyFont="1" applyFill="1" applyBorder="1" applyAlignment="1">
      <alignment horizontal="center" vertical="center" wrapText="1"/>
      <protection/>
    </xf>
    <xf numFmtId="0" fontId="31" fillId="0" borderId="39" xfId="290" applyFont="1" applyFill="1" applyBorder="1" applyAlignment="1">
      <alignment horizontal="left" vertical="center" wrapText="1"/>
      <protection/>
    </xf>
    <xf numFmtId="3" fontId="46" fillId="0" borderId="40" xfId="264" applyNumberFormat="1" applyFont="1" applyBorder="1" applyAlignment="1">
      <alignment horizontal="center" vertical="center" wrapText="1"/>
      <protection/>
    </xf>
    <xf numFmtId="3" fontId="95" fillId="80" borderId="41" xfId="290" applyNumberFormat="1" applyFont="1" applyFill="1" applyBorder="1" applyAlignment="1">
      <alignment horizontal="center" vertical="center"/>
      <protection/>
    </xf>
    <xf numFmtId="181" fontId="12" fillId="0" borderId="20" xfId="284" applyNumberFormat="1" applyFont="1" applyFill="1" applyBorder="1" applyAlignment="1" applyProtection="1">
      <alignment horizontal="center" vertical="center"/>
      <protection locked="0"/>
    </xf>
    <xf numFmtId="1" fontId="59" fillId="0" borderId="0" xfId="284" applyNumberFormat="1" applyFont="1" applyFill="1" applyAlignment="1" applyProtection="1">
      <alignment/>
      <protection locked="0"/>
    </xf>
    <xf numFmtId="1" fontId="36" fillId="0" borderId="0" xfId="284" applyNumberFormat="1" applyFont="1" applyFill="1" applyAlignment="1" applyProtection="1">
      <alignment/>
      <protection locked="0"/>
    </xf>
    <xf numFmtId="1" fontId="60" fillId="0" borderId="0" xfId="284" applyNumberFormat="1" applyFont="1" applyFill="1" applyAlignment="1" applyProtection="1">
      <alignment/>
      <protection locked="0"/>
    </xf>
    <xf numFmtId="1" fontId="36" fillId="0" borderId="19" xfId="284" applyNumberFormat="1" applyFont="1" applyFill="1" applyBorder="1" applyAlignment="1" applyProtection="1">
      <alignment/>
      <protection locked="0"/>
    </xf>
    <xf numFmtId="181" fontId="12" fillId="0" borderId="0" xfId="284" applyNumberFormat="1" applyFont="1" applyFill="1" applyBorder="1" applyAlignment="1" applyProtection="1">
      <alignment horizontal="center"/>
      <protection locked="0"/>
    </xf>
    <xf numFmtId="3" fontId="15" fillId="0" borderId="20" xfId="284" applyNumberFormat="1" applyFont="1" applyFill="1" applyBorder="1" applyAlignment="1" applyProtection="1">
      <alignment horizontal="center" vertical="center"/>
      <protection locked="0"/>
    </xf>
    <xf numFmtId="180" fontId="15" fillId="0" borderId="20" xfId="284" applyNumberFormat="1" applyFont="1" applyFill="1" applyBorder="1" applyAlignment="1" applyProtection="1">
      <alignment horizontal="center" vertical="center"/>
      <protection locked="0"/>
    </xf>
    <xf numFmtId="181" fontId="15" fillId="0" borderId="20" xfId="284" applyNumberFormat="1" applyFont="1" applyFill="1" applyBorder="1" applyAlignment="1" applyProtection="1">
      <alignment horizontal="center" vertical="center"/>
      <protection locked="0"/>
    </xf>
    <xf numFmtId="1" fontId="1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4" applyNumberFormat="1" applyFont="1" applyFill="1" applyBorder="1" applyAlignment="1" applyProtection="1">
      <alignment horizontal="center" vertical="center"/>
      <protection locked="0"/>
    </xf>
    <xf numFmtId="1" fontId="2" fillId="0" borderId="20" xfId="284" applyNumberFormat="1" applyFont="1" applyFill="1" applyBorder="1" applyAlignment="1" applyProtection="1">
      <alignment horizontal="center" vertical="center"/>
      <protection locked="0"/>
    </xf>
    <xf numFmtId="3" fontId="2" fillId="0" borderId="20" xfId="286" applyNumberFormat="1" applyFont="1" applyFill="1" applyBorder="1" applyAlignment="1">
      <alignment horizontal="center" vertical="center" wrapText="1"/>
      <protection/>
    </xf>
    <xf numFmtId="3" fontId="2" fillId="78" borderId="20" xfId="289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0" fontId="2" fillId="0" borderId="20" xfId="264" applyFont="1" applyFill="1" applyBorder="1" applyAlignment="1">
      <alignment horizontal="center" vertical="center" wrapText="1"/>
      <protection/>
    </xf>
    <xf numFmtId="3" fontId="2" fillId="0" borderId="20" xfId="289" applyNumberFormat="1" applyFont="1" applyFill="1" applyBorder="1" applyAlignment="1">
      <alignment horizontal="center" vertical="center"/>
      <protection/>
    </xf>
    <xf numFmtId="3" fontId="2" fillId="78" borderId="20" xfId="286" applyNumberFormat="1" applyFont="1" applyFill="1" applyBorder="1" applyAlignment="1">
      <alignment horizontal="center" vertical="center" wrapText="1"/>
      <protection/>
    </xf>
    <xf numFmtId="3" fontId="2" fillId="0" borderId="42" xfId="278" applyNumberFormat="1" applyFont="1" applyFill="1" applyBorder="1" applyAlignment="1">
      <alignment horizontal="center" vertical="center"/>
      <protection/>
    </xf>
    <xf numFmtId="1" fontId="5" fillId="0" borderId="20" xfId="284" applyNumberFormat="1" applyFont="1" applyFill="1" applyBorder="1" applyAlignment="1" applyProtection="1">
      <alignment horizontal="center" vertical="center"/>
      <protection locked="0"/>
    </xf>
    <xf numFmtId="3" fontId="4" fillId="0" borderId="21" xfId="282" applyNumberFormat="1" applyFont="1" applyFill="1" applyBorder="1" applyAlignment="1">
      <alignment horizontal="center" vertical="center" wrapText="1"/>
      <protection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96" fillId="0" borderId="20" xfId="282" applyNumberFormat="1" applyFont="1" applyFill="1" applyBorder="1" applyAlignment="1">
      <alignment horizontal="center" vertical="center" wrapText="1"/>
      <protection/>
    </xf>
    <xf numFmtId="3" fontId="6" fillId="0" borderId="20" xfId="282" applyNumberFormat="1" applyFont="1" applyFill="1" applyBorder="1" applyAlignment="1">
      <alignment horizontal="center" vertical="center"/>
      <protection/>
    </xf>
    <xf numFmtId="3" fontId="6" fillId="0" borderId="21" xfId="282" applyNumberFormat="1" applyFont="1" applyFill="1" applyBorder="1" applyAlignment="1">
      <alignment horizontal="center" vertical="center"/>
      <protection/>
    </xf>
    <xf numFmtId="3" fontId="13" fillId="0" borderId="21" xfId="282" applyNumberFormat="1" applyFont="1" applyFill="1" applyBorder="1" applyAlignment="1">
      <alignment horizontal="center" vertical="center"/>
      <protection/>
    </xf>
    <xf numFmtId="180" fontId="97" fillId="0" borderId="38" xfId="290" applyNumberFormat="1" applyFont="1" applyFill="1" applyBorder="1" applyAlignment="1">
      <alignment horizontal="center" vertical="center" wrapText="1"/>
      <protection/>
    </xf>
    <xf numFmtId="180" fontId="97" fillId="0" borderId="43" xfId="290" applyNumberFormat="1" applyFont="1" applyFill="1" applyBorder="1" applyAlignment="1">
      <alignment horizontal="center" vertical="center" wrapText="1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5" fillId="0" borderId="44" xfId="283" applyFont="1" applyFill="1" applyBorder="1" applyAlignment="1">
      <alignment vertical="center" wrapText="1"/>
      <protection/>
    </xf>
    <xf numFmtId="0" fontId="20" fillId="0" borderId="21" xfId="283" applyFont="1" applyFill="1" applyBorder="1" applyAlignment="1">
      <alignment vertical="center" wrapText="1"/>
      <protection/>
    </xf>
    <xf numFmtId="0" fontId="5" fillId="0" borderId="20" xfId="283" applyFont="1" applyBorder="1" applyAlignment="1">
      <alignment vertical="center" wrapText="1"/>
      <protection/>
    </xf>
    <xf numFmtId="0" fontId="5" fillId="0" borderId="37" xfId="283" applyFont="1" applyBorder="1" applyAlignment="1">
      <alignment vertical="center" wrapText="1"/>
      <protection/>
    </xf>
    <xf numFmtId="0" fontId="5" fillId="0" borderId="44" xfId="283" applyFont="1" applyBorder="1" applyAlignment="1">
      <alignment horizontal="left" vertical="center" wrapText="1" indent="1"/>
      <protection/>
    </xf>
    <xf numFmtId="0" fontId="5" fillId="0" borderId="45" xfId="283" applyFont="1" applyBorder="1" applyAlignment="1">
      <alignment horizontal="left" vertical="center" wrapText="1" indent="1"/>
      <protection/>
    </xf>
    <xf numFmtId="0" fontId="5" fillId="0" borderId="21" xfId="283" applyFont="1" applyBorder="1" applyAlignment="1">
      <alignment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5" fillId="0" borderId="21" xfId="283" applyFont="1" applyFill="1" applyBorder="1" applyAlignment="1">
      <alignment vertical="center" wrapText="1"/>
      <protection/>
    </xf>
    <xf numFmtId="0" fontId="5" fillId="0" borderId="45" xfId="283" applyFont="1" applyBorder="1" applyAlignment="1">
      <alignment vertical="center" wrapText="1"/>
      <protection/>
    </xf>
    <xf numFmtId="0" fontId="5" fillId="80" borderId="21" xfId="283" applyFont="1" applyFill="1" applyBorder="1" applyAlignment="1">
      <alignment vertical="center" wrapText="1"/>
      <protection/>
    </xf>
    <xf numFmtId="0" fontId="20" fillId="0" borderId="46" xfId="283" applyFont="1" applyFill="1" applyBorder="1" applyAlignment="1">
      <alignment vertical="center" wrapText="1"/>
      <protection/>
    </xf>
    <xf numFmtId="3" fontId="96" fillId="0" borderId="21" xfId="282" applyNumberFormat="1" applyFont="1" applyFill="1" applyBorder="1" applyAlignment="1">
      <alignment horizontal="center" vertical="center" wrapText="1"/>
      <protection/>
    </xf>
    <xf numFmtId="0" fontId="5" fillId="0" borderId="20" xfId="282" applyFont="1" applyFill="1" applyBorder="1" applyAlignment="1">
      <alignment vertical="center" wrapText="1"/>
      <protection/>
    </xf>
    <xf numFmtId="0" fontId="98" fillId="0" borderId="20" xfId="265" applyFont="1" applyFill="1" applyBorder="1" applyAlignment="1">
      <alignment vertical="center" wrapText="1"/>
      <protection/>
    </xf>
    <xf numFmtId="3" fontId="13" fillId="0" borderId="21" xfId="282" applyNumberFormat="1" applyFont="1" applyFill="1" applyBorder="1" applyAlignment="1">
      <alignment horizontal="center" vertical="center" wrapText="1"/>
      <protection/>
    </xf>
    <xf numFmtId="3" fontId="13" fillId="0" borderId="21" xfId="283" applyNumberFormat="1" applyFont="1" applyFill="1" applyBorder="1" applyAlignment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left" vertical="center"/>
      <protection locked="0"/>
    </xf>
    <xf numFmtId="1" fontId="13" fillId="0" borderId="37" xfId="284" applyNumberFormat="1" applyFont="1" applyFill="1" applyBorder="1" applyAlignment="1" applyProtection="1">
      <alignment vertical="center" wrapText="1"/>
      <protection/>
    </xf>
    <xf numFmtId="0" fontId="38" fillId="79" borderId="20" xfId="280" applyFont="1" applyFill="1" applyBorder="1" applyAlignment="1">
      <alignment horizontal="left" wrapText="1"/>
      <protection/>
    </xf>
    <xf numFmtId="181" fontId="14" fillId="79" borderId="20" xfId="280" applyNumberFormat="1" applyFont="1" applyFill="1" applyBorder="1" applyAlignment="1">
      <alignment horizontal="center" wrapText="1"/>
      <protection/>
    </xf>
    <xf numFmtId="180" fontId="38" fillId="79" borderId="20" xfId="280" applyNumberFormat="1" applyFont="1" applyFill="1" applyBorder="1" applyAlignment="1">
      <alignment horizontal="center"/>
      <protection/>
    </xf>
    <xf numFmtId="180" fontId="66" fillId="0" borderId="20" xfId="284" applyNumberFormat="1" applyFont="1" applyFill="1" applyBorder="1" applyAlignment="1" applyProtection="1">
      <alignment horizontal="center" vertical="center"/>
      <protection locked="0"/>
    </xf>
    <xf numFmtId="0" fontId="25" fillId="0" borderId="20" xfId="290" applyFont="1" applyFill="1" applyBorder="1" applyAlignment="1">
      <alignment horizontal="center" vertical="center" wrapText="1"/>
      <protection/>
    </xf>
    <xf numFmtId="180" fontId="25" fillId="0" borderId="20" xfId="290" applyNumberFormat="1" applyFont="1" applyFill="1" applyBorder="1" applyAlignment="1">
      <alignment horizontal="center" vertical="center"/>
      <protection/>
    </xf>
    <xf numFmtId="0" fontId="20" fillId="0" borderId="20" xfId="285" applyFont="1" applyBorder="1" applyAlignment="1">
      <alignment vertical="center" wrapText="1"/>
      <protection/>
    </xf>
    <xf numFmtId="180" fontId="31" fillId="0" borderId="20" xfId="290" applyNumberFormat="1" applyFont="1" applyFill="1" applyBorder="1" applyAlignment="1">
      <alignment horizontal="center" vertical="center"/>
      <protection/>
    </xf>
    <xf numFmtId="0" fontId="21" fillId="0" borderId="0" xfId="280" applyFont="1" applyAlignment="1">
      <alignment horizontal="center" vertical="center" wrapText="1"/>
      <protection/>
    </xf>
    <xf numFmtId="0" fontId="39" fillId="0" borderId="47" xfId="288" applyFont="1" applyFill="1" applyBorder="1" applyAlignment="1">
      <alignment horizontal="left" wrapText="1"/>
      <protection/>
    </xf>
    <xf numFmtId="0" fontId="25" fillId="0" borderId="0" xfId="280" applyFont="1" applyFill="1" applyBorder="1" applyAlignment="1">
      <alignment horizontal="center" vertical="center" wrapText="1"/>
      <protection/>
    </xf>
    <xf numFmtId="0" fontId="34" fillId="0" borderId="0" xfId="280" applyFont="1" applyFill="1" applyBorder="1" applyAlignment="1">
      <alignment horizontal="center" vertical="center" wrapText="1"/>
      <protection/>
    </xf>
    <xf numFmtId="0" fontId="40" fillId="0" borderId="0" xfId="280" applyFont="1" applyFill="1" applyBorder="1" applyAlignment="1">
      <alignment horizontal="right"/>
      <protection/>
    </xf>
    <xf numFmtId="0" fontId="26" fillId="0" borderId="20" xfId="280" applyFont="1" applyFill="1" applyBorder="1" applyAlignment="1">
      <alignment horizontal="center" vertical="center" wrapText="1"/>
      <protection/>
    </xf>
    <xf numFmtId="0" fontId="27" fillId="0" borderId="20" xfId="280" applyFont="1" applyFill="1" applyBorder="1" applyAlignment="1">
      <alignment horizontal="center" vertical="center" wrapText="1"/>
      <protection/>
    </xf>
    <xf numFmtId="0" fontId="42" fillId="0" borderId="20" xfId="280" applyFont="1" applyFill="1" applyBorder="1" applyAlignment="1">
      <alignment horizontal="center" vertical="center" wrapText="1"/>
      <protection/>
    </xf>
    <xf numFmtId="0" fontId="35" fillId="0" borderId="0" xfId="287" applyFont="1" applyFill="1" applyAlignment="1">
      <alignment horizontal="center" vertical="top" wrapText="1"/>
      <protection/>
    </xf>
    <xf numFmtId="0" fontId="35" fillId="0" borderId="20" xfId="287" applyFont="1" applyFill="1" applyBorder="1" applyAlignment="1">
      <alignment horizontal="center" vertical="top" wrapText="1"/>
      <protection/>
    </xf>
    <xf numFmtId="49" fontId="36" fillId="0" borderId="20" xfId="287" applyNumberFormat="1" applyFont="1" applyBorder="1" applyAlignment="1">
      <alignment horizontal="center" vertical="center" wrapText="1"/>
      <protection/>
    </xf>
    <xf numFmtId="0" fontId="36" fillId="0" borderId="20" xfId="287" applyFont="1" applyBorder="1" applyAlignment="1">
      <alignment horizontal="center" vertical="center" wrapText="1"/>
      <protection/>
    </xf>
    <xf numFmtId="0" fontId="21" fillId="0" borderId="0" xfId="290" applyFont="1" applyFill="1" applyAlignment="1">
      <alignment horizontal="center" wrapText="1"/>
      <protection/>
    </xf>
    <xf numFmtId="0" fontId="23" fillId="0" borderId="0" xfId="290" applyFont="1" applyFill="1" applyAlignment="1">
      <alignment horizontal="center"/>
      <protection/>
    </xf>
    <xf numFmtId="0" fontId="24" fillId="0" borderId="20" xfId="290" applyFont="1" applyFill="1" applyBorder="1" applyAlignment="1">
      <alignment horizont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29" fillId="0" borderId="0" xfId="290" applyFont="1" applyFill="1" applyAlignment="1">
      <alignment horizontal="center" wrapText="1"/>
      <protection/>
    </xf>
    <xf numFmtId="0" fontId="23" fillId="0" borderId="0" xfId="290" applyFont="1" applyFill="1" applyAlignment="1">
      <alignment horizontal="center" wrapText="1"/>
      <protection/>
    </xf>
    <xf numFmtId="0" fontId="21" fillId="0" borderId="20" xfId="290" applyFont="1" applyFill="1" applyBorder="1" applyAlignment="1">
      <alignment horizontal="center" vertical="center" wrapText="1"/>
      <protection/>
    </xf>
    <xf numFmtId="0" fontId="10" fillId="0" borderId="48" xfId="281" applyFont="1" applyFill="1" applyBorder="1" applyAlignment="1">
      <alignment horizontal="left" vertical="center" wrapText="1"/>
      <protection/>
    </xf>
    <xf numFmtId="0" fontId="6" fillId="0" borderId="22" xfId="282" applyFont="1" applyFill="1" applyBorder="1" applyAlignment="1">
      <alignment horizontal="center" vertical="center"/>
      <protection/>
    </xf>
    <xf numFmtId="0" fontId="6" fillId="0" borderId="49" xfId="282" applyFont="1" applyFill="1" applyBorder="1" applyAlignment="1">
      <alignment horizontal="center" vertical="center"/>
      <protection/>
    </xf>
    <xf numFmtId="181" fontId="6" fillId="0" borderId="37" xfId="282" applyNumberFormat="1" applyFont="1" applyFill="1" applyBorder="1" applyAlignment="1">
      <alignment horizontal="center" vertical="center"/>
      <protection/>
    </xf>
    <xf numFmtId="181" fontId="6" fillId="0" borderId="50" xfId="282" applyNumberFormat="1" applyFont="1" applyFill="1" applyBorder="1" applyAlignment="1">
      <alignment horizontal="center" vertical="center"/>
      <protection/>
    </xf>
    <xf numFmtId="0" fontId="37" fillId="0" borderId="48" xfId="282" applyFont="1" applyFill="1" applyBorder="1" applyAlignment="1">
      <alignment horizontal="center" vertical="center" wrapText="1"/>
      <protection/>
    </xf>
    <xf numFmtId="0" fontId="37" fillId="0" borderId="19" xfId="282" applyFont="1" applyFill="1" applyBorder="1" applyAlignment="1">
      <alignment horizontal="center" vertical="center" wrapText="1"/>
      <protection/>
    </xf>
    <xf numFmtId="0" fontId="4" fillId="0" borderId="20" xfId="282" applyFont="1" applyFill="1" applyBorder="1" applyAlignment="1">
      <alignment horizontal="center" vertical="center" wrapText="1"/>
      <protection/>
    </xf>
    <xf numFmtId="49" fontId="4" fillId="0" borderId="20" xfId="282" applyNumberFormat="1" applyFont="1" applyFill="1" applyBorder="1" applyAlignment="1">
      <alignment horizontal="center" vertical="center" wrapText="1"/>
      <protection/>
    </xf>
    <xf numFmtId="0" fontId="6" fillId="0" borderId="37" xfId="282" applyFont="1" applyFill="1" applyBorder="1" applyAlignment="1">
      <alignment horizontal="center" vertical="center"/>
      <protection/>
    </xf>
    <xf numFmtId="0" fontId="6" fillId="0" borderId="50" xfId="282" applyFont="1" applyFill="1" applyBorder="1" applyAlignment="1">
      <alignment horizontal="center" vertical="center"/>
      <protection/>
    </xf>
    <xf numFmtId="0" fontId="36" fillId="0" borderId="0" xfId="283" applyFont="1" applyAlignment="1">
      <alignment horizontal="center"/>
      <protection/>
    </xf>
    <xf numFmtId="0" fontId="36" fillId="0" borderId="19" xfId="282" applyFont="1" applyFill="1" applyBorder="1" applyAlignment="1">
      <alignment horizontal="center" vertical="top" wrapText="1"/>
      <protection/>
    </xf>
    <xf numFmtId="49" fontId="4" fillId="0" borderId="20" xfId="287" applyNumberFormat="1" applyFont="1" applyBorder="1" applyAlignment="1">
      <alignment horizontal="center" vertical="center" wrapText="1"/>
      <protection/>
    </xf>
    <xf numFmtId="0" fontId="6" fillId="0" borderId="20" xfId="282" applyFont="1" applyFill="1" applyBorder="1" applyAlignment="1">
      <alignment horizontal="center" vertical="center"/>
      <protection/>
    </xf>
    <xf numFmtId="1" fontId="6" fillId="0" borderId="37" xfId="284" applyNumberFormat="1" applyFont="1" applyFill="1" applyBorder="1" applyAlignment="1" applyProtection="1">
      <alignment horizontal="center" vertical="center"/>
      <protection locked="0"/>
    </xf>
    <xf numFmtId="1" fontId="6" fillId="0" borderId="51" xfId="284" applyNumberFormat="1" applyFont="1" applyFill="1" applyBorder="1" applyAlignment="1" applyProtection="1">
      <alignment horizontal="center" vertical="center"/>
      <protection locked="0"/>
    </xf>
    <xf numFmtId="1" fontId="6" fillId="0" borderId="50" xfId="284" applyNumberFormat="1" applyFont="1" applyFill="1" applyBorder="1" applyAlignment="1" applyProtection="1">
      <alignment horizontal="center" vertical="center"/>
      <protection locked="0"/>
    </xf>
    <xf numFmtId="1" fontId="13" fillId="0" borderId="20" xfId="284" applyNumberFormat="1" applyFont="1" applyFill="1" applyBorder="1" applyAlignment="1" applyProtection="1">
      <alignment horizontal="center" vertical="center" wrapText="1"/>
      <protection/>
    </xf>
    <xf numFmtId="1" fontId="14" fillId="0" borderId="52" xfId="284" applyNumberFormat="1" applyFont="1" applyFill="1" applyBorder="1" applyAlignment="1" applyProtection="1">
      <alignment horizontal="center" vertical="center" wrapText="1"/>
      <protection/>
    </xf>
    <xf numFmtId="1" fontId="14" fillId="0" borderId="48" xfId="284" applyNumberFormat="1" applyFont="1" applyFill="1" applyBorder="1" applyAlignment="1" applyProtection="1">
      <alignment horizontal="center" vertical="center" wrapText="1"/>
      <protection/>
    </xf>
    <xf numFmtId="1" fontId="14" fillId="0" borderId="53" xfId="284" applyNumberFormat="1" applyFont="1" applyFill="1" applyBorder="1" applyAlignment="1" applyProtection="1">
      <alignment horizontal="center" vertical="center" wrapText="1"/>
      <protection/>
    </xf>
    <xf numFmtId="1" fontId="14" fillId="0" borderId="54" xfId="284" applyNumberFormat="1" applyFont="1" applyFill="1" applyBorder="1" applyAlignment="1" applyProtection="1">
      <alignment horizontal="center" vertical="center" wrapText="1"/>
      <protection/>
    </xf>
    <xf numFmtId="1" fontId="14" fillId="0" borderId="0" xfId="284" applyNumberFormat="1" applyFont="1" applyFill="1" applyBorder="1" applyAlignment="1" applyProtection="1">
      <alignment horizontal="center" vertical="center" wrapText="1"/>
      <protection/>
    </xf>
    <xf numFmtId="1" fontId="14" fillId="0" borderId="55" xfId="284" applyNumberFormat="1" applyFont="1" applyFill="1" applyBorder="1" applyAlignment="1" applyProtection="1">
      <alignment horizontal="center" vertical="center" wrapText="1"/>
      <protection/>
    </xf>
    <xf numFmtId="1" fontId="14" fillId="0" borderId="22" xfId="284" applyNumberFormat="1" applyFont="1" applyFill="1" applyBorder="1" applyAlignment="1" applyProtection="1">
      <alignment horizontal="center" vertical="center" wrapText="1"/>
      <protection/>
    </xf>
    <xf numFmtId="1" fontId="14" fillId="0" borderId="19" xfId="284" applyNumberFormat="1" applyFont="1" applyFill="1" applyBorder="1" applyAlignment="1" applyProtection="1">
      <alignment horizontal="center" vertical="center" wrapText="1"/>
      <protection/>
    </xf>
    <xf numFmtId="1" fontId="14" fillId="0" borderId="49" xfId="284" applyNumberFormat="1" applyFont="1" applyFill="1" applyBorder="1" applyAlignment="1" applyProtection="1">
      <alignment horizontal="center" vertical="center" wrapText="1"/>
      <protection/>
    </xf>
    <xf numFmtId="1" fontId="15" fillId="0" borderId="56" xfId="284" applyNumberFormat="1" applyFont="1" applyFill="1" applyBorder="1" applyAlignment="1" applyProtection="1">
      <alignment horizontal="center" vertical="center" wrapText="1"/>
      <protection/>
    </xf>
    <xf numFmtId="1" fontId="15" fillId="0" borderId="21" xfId="284" applyNumberFormat="1" applyFont="1" applyFill="1" applyBorder="1" applyAlignment="1" applyProtection="1">
      <alignment horizontal="center" vertical="center" wrapText="1"/>
      <protection/>
    </xf>
    <xf numFmtId="1" fontId="2" fillId="0" borderId="56" xfId="284" applyNumberFormat="1" applyFont="1" applyFill="1" applyBorder="1" applyAlignment="1" applyProtection="1">
      <alignment horizontal="center" vertical="center" wrapText="1"/>
      <protection/>
    </xf>
    <xf numFmtId="1" fontId="2" fillId="0" borderId="21" xfId="284" applyNumberFormat="1" applyFont="1" applyFill="1" applyBorder="1" applyAlignment="1" applyProtection="1">
      <alignment horizontal="center" vertical="center" wrapText="1"/>
      <protection/>
    </xf>
    <xf numFmtId="1" fontId="16" fillId="0" borderId="20" xfId="284" applyNumberFormat="1" applyFont="1" applyFill="1" applyBorder="1" applyAlignment="1" applyProtection="1">
      <alignment horizontal="center" vertical="center" wrapText="1"/>
      <protection/>
    </xf>
    <xf numFmtId="1" fontId="13" fillId="0" borderId="52" xfId="284" applyNumberFormat="1" applyFont="1" applyFill="1" applyBorder="1" applyAlignment="1" applyProtection="1">
      <alignment horizontal="center" vertical="center" wrapText="1"/>
      <protection/>
    </xf>
    <xf numFmtId="1" fontId="13" fillId="0" borderId="48" xfId="284" applyNumberFormat="1" applyFont="1" applyFill="1" applyBorder="1" applyAlignment="1" applyProtection="1">
      <alignment horizontal="center" vertical="center" wrapText="1"/>
      <protection/>
    </xf>
    <xf numFmtId="1" fontId="13" fillId="0" borderId="53" xfId="284" applyNumberFormat="1" applyFont="1" applyFill="1" applyBorder="1" applyAlignment="1" applyProtection="1">
      <alignment horizontal="center" vertical="center" wrapText="1"/>
      <protection/>
    </xf>
    <xf numFmtId="1" fontId="13" fillId="0" borderId="54" xfId="284" applyNumberFormat="1" applyFont="1" applyFill="1" applyBorder="1" applyAlignment="1" applyProtection="1">
      <alignment horizontal="center" vertical="center" wrapText="1"/>
      <protection/>
    </xf>
    <xf numFmtId="1" fontId="13" fillId="0" borderId="0" xfId="284" applyNumberFormat="1" applyFont="1" applyFill="1" applyBorder="1" applyAlignment="1" applyProtection="1">
      <alignment horizontal="center" vertical="center" wrapText="1"/>
      <protection/>
    </xf>
    <xf numFmtId="1" fontId="13" fillId="0" borderId="55" xfId="284" applyNumberFormat="1" applyFont="1" applyFill="1" applyBorder="1" applyAlignment="1" applyProtection="1">
      <alignment horizontal="center" vertical="center" wrapText="1"/>
      <protection/>
    </xf>
    <xf numFmtId="1" fontId="13" fillId="0" borderId="22" xfId="284" applyNumberFormat="1" applyFont="1" applyFill="1" applyBorder="1" applyAlignment="1" applyProtection="1">
      <alignment horizontal="center" vertical="center" wrapText="1"/>
      <protection/>
    </xf>
    <xf numFmtId="1" fontId="13" fillId="0" borderId="19" xfId="284" applyNumberFormat="1" applyFont="1" applyFill="1" applyBorder="1" applyAlignment="1" applyProtection="1">
      <alignment horizontal="center" vertical="center" wrapText="1"/>
      <protection/>
    </xf>
    <xf numFmtId="1" fontId="13" fillId="0" borderId="49" xfId="284" applyNumberFormat="1" applyFont="1" applyFill="1" applyBorder="1" applyAlignment="1" applyProtection="1">
      <alignment horizontal="center" vertical="center" wrapText="1"/>
      <protection/>
    </xf>
    <xf numFmtId="1" fontId="15" fillId="0" borderId="20" xfId="284" applyNumberFormat="1" applyFont="1" applyFill="1" applyBorder="1" applyAlignment="1" applyProtection="1">
      <alignment horizontal="center" vertical="center" wrapText="1"/>
      <protection/>
    </xf>
    <xf numFmtId="1" fontId="16" fillId="0" borderId="52" xfId="284" applyNumberFormat="1" applyFont="1" applyFill="1" applyBorder="1" applyAlignment="1" applyProtection="1">
      <alignment horizontal="center" vertical="center" wrapText="1"/>
      <protection/>
    </xf>
    <xf numFmtId="1" fontId="16" fillId="0" borderId="53" xfId="284" applyNumberFormat="1" applyFont="1" applyFill="1" applyBorder="1" applyAlignment="1" applyProtection="1">
      <alignment horizontal="center" vertical="center" wrapText="1"/>
      <protection/>
    </xf>
    <xf numFmtId="1" fontId="16" fillId="0" borderId="56" xfId="284" applyNumberFormat="1" applyFont="1" applyFill="1" applyBorder="1" applyAlignment="1" applyProtection="1">
      <alignment horizontal="center" vertical="center" wrapText="1"/>
      <protection/>
    </xf>
    <xf numFmtId="1" fontId="16" fillId="0" borderId="21" xfId="284" applyNumberFormat="1" applyFont="1" applyFill="1" applyBorder="1" applyAlignment="1" applyProtection="1">
      <alignment horizontal="center" vertical="center" wrapText="1"/>
      <protection/>
    </xf>
    <xf numFmtId="1" fontId="65" fillId="0" borderId="37" xfId="284" applyNumberFormat="1" applyFont="1" applyFill="1" applyBorder="1" applyAlignment="1" applyProtection="1">
      <alignment horizontal="center" vertical="center"/>
      <protection locked="0"/>
    </xf>
    <xf numFmtId="1" fontId="65" fillId="0" borderId="51" xfId="284" applyNumberFormat="1" applyFont="1" applyFill="1" applyBorder="1" applyAlignment="1" applyProtection="1">
      <alignment horizontal="center" vertical="center"/>
      <protection locked="0"/>
    </xf>
    <xf numFmtId="1" fontId="65" fillId="0" borderId="50" xfId="284" applyNumberFormat="1" applyFont="1" applyFill="1" applyBorder="1" applyAlignment="1" applyProtection="1">
      <alignment horizontal="center" vertical="center"/>
      <protection locked="0"/>
    </xf>
    <xf numFmtId="1" fontId="35" fillId="0" borderId="0" xfId="284" applyNumberFormat="1" applyFont="1" applyFill="1" applyAlignment="1" applyProtection="1">
      <alignment horizontal="center"/>
      <protection locked="0"/>
    </xf>
    <xf numFmtId="1" fontId="35" fillId="0" borderId="19" xfId="284" applyNumberFormat="1" applyFont="1" applyFill="1" applyBorder="1" applyAlignment="1" applyProtection="1">
      <alignment horizontal="center"/>
      <protection locked="0"/>
    </xf>
    <xf numFmtId="1" fontId="16" fillId="0" borderId="37" xfId="284" applyNumberFormat="1" applyFont="1" applyFill="1" applyBorder="1" applyAlignment="1" applyProtection="1">
      <alignment horizontal="center" vertical="center" wrapText="1"/>
      <protection/>
    </xf>
    <xf numFmtId="1" fontId="16" fillId="0" borderId="50" xfId="284" applyNumberFormat="1" applyFont="1" applyFill="1" applyBorder="1" applyAlignment="1" applyProtection="1">
      <alignment horizontal="center" vertical="center" wrapText="1"/>
      <protection/>
    </xf>
    <xf numFmtId="1" fontId="13" fillId="0" borderId="20" xfId="284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284" applyNumberFormat="1" applyFont="1" applyFill="1" applyBorder="1" applyAlignment="1" applyProtection="1">
      <alignment horizontal="center"/>
      <protection/>
    </xf>
    <xf numFmtId="1" fontId="2" fillId="0" borderId="57" xfId="284" applyNumberFormat="1" applyFont="1" applyFill="1" applyBorder="1" applyAlignment="1" applyProtection="1">
      <alignment horizontal="center"/>
      <protection/>
    </xf>
    <xf numFmtId="1" fontId="2" fillId="0" borderId="21" xfId="284" applyNumberFormat="1" applyFont="1" applyFill="1" applyBorder="1" applyAlignment="1" applyProtection="1">
      <alignment horizontal="center"/>
      <protection/>
    </xf>
  </cellXfs>
  <cellStyles count="304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- Акцент1 2" xfId="39"/>
    <cellStyle name="20% - Акцент1 3" xfId="40"/>
    <cellStyle name="20% - Акцент1 4" xfId="41"/>
    <cellStyle name="20% - Акцент2 2" xfId="42"/>
    <cellStyle name="20% - Акцент2 3" xfId="43"/>
    <cellStyle name="20% - Акцент2 4" xfId="44"/>
    <cellStyle name="20% - Акцент3 2" xfId="45"/>
    <cellStyle name="20% - Акцент3 3" xfId="46"/>
    <cellStyle name="20% - Акцент3 4" xfId="47"/>
    <cellStyle name="20% - Акцент4 2" xfId="48"/>
    <cellStyle name="20% - Акцент4 3" xfId="49"/>
    <cellStyle name="20% - Акцент4 4" xfId="50"/>
    <cellStyle name="20% - Акцент5 2" xfId="51"/>
    <cellStyle name="20% - Акцент5 3" xfId="52"/>
    <cellStyle name="20% - Акцент5 4" xfId="53"/>
    <cellStyle name="20% - Акцент6 2" xfId="54"/>
    <cellStyle name="20% - Акцент6 3" xfId="55"/>
    <cellStyle name="20% - Акцент6 4" xfId="56"/>
    <cellStyle name="20% – Акцентування1" xfId="57"/>
    <cellStyle name="20% – Акцентування1 2" xfId="58"/>
    <cellStyle name="20% – Акцентування1 3" xfId="59"/>
    <cellStyle name="20% – Акцентування1 4" xfId="60"/>
    <cellStyle name="20% – Акцентування2" xfId="61"/>
    <cellStyle name="20% – Акцентування2 2" xfId="62"/>
    <cellStyle name="20% – Акцентування2 3" xfId="63"/>
    <cellStyle name="20% – Акцентування2 4" xfId="64"/>
    <cellStyle name="20% – Акцентування3" xfId="65"/>
    <cellStyle name="20% – Акцентування3 2" xfId="66"/>
    <cellStyle name="20% – Акцентування3 3" xfId="67"/>
    <cellStyle name="20% – Акцентування3 4" xfId="68"/>
    <cellStyle name="20% – Акцентування4" xfId="69"/>
    <cellStyle name="20% – Акцентування4 2" xfId="70"/>
    <cellStyle name="20% – Акцентування4 3" xfId="71"/>
    <cellStyle name="20% – Акцентування4 4" xfId="72"/>
    <cellStyle name="20% – Акцентування5" xfId="73"/>
    <cellStyle name="20% – Акцентування5 2" xfId="74"/>
    <cellStyle name="20% – Акцентування5 3" xfId="75"/>
    <cellStyle name="20% – Акцентування5 4" xfId="76"/>
    <cellStyle name="20% – Акцентування6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- Акцент1 2" xfId="105"/>
    <cellStyle name="40% - Акцент1 3" xfId="106"/>
    <cellStyle name="40% - Акцент1 4" xfId="107"/>
    <cellStyle name="40% - Акцент2 2" xfId="108"/>
    <cellStyle name="40% - Акцент2 3" xfId="109"/>
    <cellStyle name="40% - Акцент2 4" xfId="110"/>
    <cellStyle name="40% - Акцент3 2" xfId="111"/>
    <cellStyle name="40% - Акцент3 3" xfId="112"/>
    <cellStyle name="40% - Акцент3 4" xfId="113"/>
    <cellStyle name="40% - Акцент4 2" xfId="114"/>
    <cellStyle name="40% - Акцент4 3" xfId="115"/>
    <cellStyle name="40% - Акцент4 4" xfId="116"/>
    <cellStyle name="40% - Акцент5 2" xfId="117"/>
    <cellStyle name="40% - Акцент5 3" xfId="118"/>
    <cellStyle name="40% - Акцент5 4" xfId="119"/>
    <cellStyle name="40% - Акцент6 2" xfId="120"/>
    <cellStyle name="40% - Акцент6 3" xfId="121"/>
    <cellStyle name="40% - Акцент6 4" xfId="122"/>
    <cellStyle name="40% – Акцентування1" xfId="123"/>
    <cellStyle name="40% – Акцентування1 2" xfId="124"/>
    <cellStyle name="40% – Акцентування1 3" xfId="125"/>
    <cellStyle name="40% – Акцентування1 4" xfId="126"/>
    <cellStyle name="40% – Акцентування2" xfId="127"/>
    <cellStyle name="40% – Акцентування2 2" xfId="128"/>
    <cellStyle name="40% – Акцентування2 3" xfId="129"/>
    <cellStyle name="40% – Акцентування2 4" xfId="130"/>
    <cellStyle name="40% – Акцентування3" xfId="131"/>
    <cellStyle name="40% – Акцентування3 2" xfId="132"/>
    <cellStyle name="40% – Акцентування3 3" xfId="133"/>
    <cellStyle name="40% – Акцентування3 4" xfId="134"/>
    <cellStyle name="40% – Акцентування4" xfId="135"/>
    <cellStyle name="40% – Акцентування4 2" xfId="136"/>
    <cellStyle name="40% – Акцентування4 3" xfId="137"/>
    <cellStyle name="40% – Акцентування4 4" xfId="138"/>
    <cellStyle name="40% – Акцентування5" xfId="139"/>
    <cellStyle name="40% – Акцентування5 2" xfId="140"/>
    <cellStyle name="40% – Акцентування5 3" xfId="141"/>
    <cellStyle name="40% – Акцентування5 4" xfId="142"/>
    <cellStyle name="40% – Акцентування6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- Акцент1 2" xfId="159"/>
    <cellStyle name="60% - Акцент1 3" xfId="160"/>
    <cellStyle name="60% - Акцент2 2" xfId="161"/>
    <cellStyle name="60% - Акцент2 3" xfId="162"/>
    <cellStyle name="60% - Акцент3 2" xfId="163"/>
    <cellStyle name="60% - Акцент3 3" xfId="164"/>
    <cellStyle name="60% - Акцент4 2" xfId="165"/>
    <cellStyle name="60% - Акцент4 3" xfId="166"/>
    <cellStyle name="60% - Акцент5 2" xfId="167"/>
    <cellStyle name="60% - Акцент5 3" xfId="168"/>
    <cellStyle name="60% - Акцент6 2" xfId="169"/>
    <cellStyle name="60% - Акцент6 3" xfId="170"/>
    <cellStyle name="60% – Акцентування1" xfId="171"/>
    <cellStyle name="60% – Акцентування1 2" xfId="172"/>
    <cellStyle name="60% – Акцентування2" xfId="173"/>
    <cellStyle name="60% – Акцентування2 2" xfId="174"/>
    <cellStyle name="60% – Акцентування3" xfId="175"/>
    <cellStyle name="60% – Акцентування3 2" xfId="176"/>
    <cellStyle name="60% – Акцентування4" xfId="177"/>
    <cellStyle name="60% – Акцентування4 2" xfId="178"/>
    <cellStyle name="60% – Акцентування5" xfId="179"/>
    <cellStyle name="60% – Акцентування5 2" xfId="180"/>
    <cellStyle name="60% – Акцентування6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 2" xfId="223"/>
    <cellStyle name="Акцент1 3" xfId="224"/>
    <cellStyle name="Акцент2 2" xfId="225"/>
    <cellStyle name="Акцент2 3" xfId="226"/>
    <cellStyle name="Акцент3 2" xfId="227"/>
    <cellStyle name="Акцент3 3" xfId="228"/>
    <cellStyle name="Акцент4 2" xfId="229"/>
    <cellStyle name="Акцент4 3" xfId="230"/>
    <cellStyle name="Акцент5 2" xfId="231"/>
    <cellStyle name="Акцент5 3" xfId="232"/>
    <cellStyle name="Акцент6 2" xfId="233"/>
    <cellStyle name="Акцент6 3" xfId="234"/>
    <cellStyle name="Акцентування1" xfId="235"/>
    <cellStyle name="Акцентування1 2" xfId="236"/>
    <cellStyle name="Акцентування2" xfId="237"/>
    <cellStyle name="Акцентування2 2" xfId="238"/>
    <cellStyle name="Акцентування3" xfId="239"/>
    <cellStyle name="Акцентування3 2" xfId="240"/>
    <cellStyle name="Акцентування4" xfId="241"/>
    <cellStyle name="Акцентування4 2" xfId="242"/>
    <cellStyle name="Акцентування5" xfId="243"/>
    <cellStyle name="Акцентування5 2" xfId="244"/>
    <cellStyle name="Акцентування6" xfId="245"/>
    <cellStyle name="Акцентування6 2" xfId="246"/>
    <cellStyle name="Ввід" xfId="247"/>
    <cellStyle name="Ввід 2" xfId="248"/>
    <cellStyle name="Ввод  2" xfId="249"/>
    <cellStyle name="Percent" xfId="250"/>
    <cellStyle name="Вывод 2" xfId="251"/>
    <cellStyle name="Вывод 3" xfId="252"/>
    <cellStyle name="Вычисление 2" xfId="253"/>
    <cellStyle name="Вычисление 3" xfId="254"/>
    <cellStyle name="Currency" xfId="255"/>
    <cellStyle name="Currency [0]" xfId="256"/>
    <cellStyle name="Добре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Зв'язана клітинка" xfId="266"/>
    <cellStyle name="Итог 2" xfId="267"/>
    <cellStyle name="Контрольна клітинка" xfId="268"/>
    <cellStyle name="Контрольна клітинка 2" xfId="269"/>
    <cellStyle name="Контрольная ячейка 2" xfId="270"/>
    <cellStyle name="Назва" xfId="271"/>
    <cellStyle name="Нейтральный 2" xfId="272"/>
    <cellStyle name="Нейтральный 3" xfId="273"/>
    <cellStyle name="Обчислення" xfId="274"/>
    <cellStyle name="Обчислення 2" xfId="275"/>
    <cellStyle name="Обычный 2" xfId="276"/>
    <cellStyle name="Обычный 2 2" xfId="277"/>
    <cellStyle name="Обычный 2 3" xfId="278"/>
    <cellStyle name="Обычный 3" xfId="279"/>
    <cellStyle name="Обычный 4" xfId="280"/>
    <cellStyle name="Обычный 5 2" xfId="281"/>
    <cellStyle name="Обычный 5 3" xfId="282"/>
    <cellStyle name="Обычный 6 3" xfId="283"/>
    <cellStyle name="Обычный_06" xfId="284"/>
    <cellStyle name="Обычный_09_Професійний склад" xfId="285"/>
    <cellStyle name="Обычный_12 Зинкевич" xfId="286"/>
    <cellStyle name="Обычный_27.08.2013" xfId="287"/>
    <cellStyle name="Обычный_TБЛ-12~1" xfId="288"/>
    <cellStyle name="Обычный_Укомплектування_11_2013" xfId="289"/>
    <cellStyle name="Обычный_Форма7Н" xfId="290"/>
    <cellStyle name="Підсумок" xfId="291"/>
    <cellStyle name="Плохой 2" xfId="292"/>
    <cellStyle name="Плохой 3" xfId="293"/>
    <cellStyle name="Поганий" xfId="294"/>
    <cellStyle name="Поганий 2" xfId="295"/>
    <cellStyle name="Пояснение 2" xfId="296"/>
    <cellStyle name="Примечание 2" xfId="297"/>
    <cellStyle name="Примечание 3" xfId="298"/>
    <cellStyle name="Примечание 4" xfId="299"/>
    <cellStyle name="Примітка" xfId="300"/>
    <cellStyle name="Примітка 2" xfId="301"/>
    <cellStyle name="Примітка 3" xfId="302"/>
    <cellStyle name="Примітка 4" xfId="303"/>
    <cellStyle name="Результат" xfId="304"/>
    <cellStyle name="Результат 1" xfId="305"/>
    <cellStyle name="Середній" xfId="306"/>
    <cellStyle name="Середній 2" xfId="307"/>
    <cellStyle name="Стиль 1" xfId="308"/>
    <cellStyle name="Стиль 1 2" xfId="309"/>
    <cellStyle name="Текст попередження" xfId="310"/>
    <cellStyle name="Текст пояснення" xfId="311"/>
    <cellStyle name="Тысячи [0]_Анализ" xfId="312"/>
    <cellStyle name="Тысячи_Анализ" xfId="313"/>
    <cellStyle name="ФинᎰнсовый_Лист1 (3)_1" xfId="314"/>
    <cellStyle name="Comma" xfId="315"/>
    <cellStyle name="Comma [0]" xfId="316"/>
    <cellStyle name="Хороший 2" xfId="3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&#1055;&#1086;&#1088;&#1090;&#1072;&#1083;_&#1085;&#1086;&#1074;\&#1089;&#1110;&#1095;&#1077;&#1085;&#1100;-&#1082;&#1074;&#1110;&#1090;&#1077;&#1085;&#1100;2018\&#1040;&#1085;&#1072;&#1083;&#1110;&#1090;\dodatky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C9" sqref="C9"/>
    </sheetView>
  </sheetViews>
  <sheetFormatPr defaultColWidth="10.28125" defaultRowHeight="15"/>
  <cols>
    <col min="1" max="1" width="33.421875" style="68" customWidth="1"/>
    <col min="2" max="2" width="19.7109375" style="73" customWidth="1"/>
    <col min="3" max="3" width="19.57421875" style="73" customWidth="1"/>
    <col min="4" max="237" width="7.8515625" style="68" customWidth="1"/>
    <col min="238" max="238" width="39.28125" style="68" customWidth="1"/>
    <col min="239" max="16384" width="10.28125" style="68" customWidth="1"/>
  </cols>
  <sheetData>
    <row r="1" spans="1:3" ht="69" customHeight="1">
      <c r="A1" s="213" t="s">
        <v>160</v>
      </c>
      <c r="B1" s="213"/>
      <c r="C1" s="213"/>
    </row>
    <row r="2" spans="1:3" ht="17.25" customHeight="1" thickBot="1">
      <c r="A2" s="214" t="s">
        <v>87</v>
      </c>
      <c r="B2" s="214"/>
      <c r="C2" s="214"/>
    </row>
    <row r="3" spans="1:3" s="70" customFormat="1" ht="40.5" customHeight="1" thickBot="1" thickTop="1">
      <c r="A3" s="71"/>
      <c r="B3" s="113" t="s">
        <v>159</v>
      </c>
      <c r="C3" s="114" t="s">
        <v>107</v>
      </c>
    </row>
    <row r="4" spans="1:3" s="70" customFormat="1" ht="63" customHeight="1" thickTop="1">
      <c r="A4" s="107" t="s">
        <v>78</v>
      </c>
      <c r="B4" s="96">
        <v>805.9</v>
      </c>
      <c r="C4" s="97">
        <v>812.6</v>
      </c>
    </row>
    <row r="5" spans="1:3" s="70" customFormat="1" ht="48.75" customHeight="1">
      <c r="A5" s="108" t="s">
        <v>77</v>
      </c>
      <c r="B5" s="98">
        <v>61.8</v>
      </c>
      <c r="C5" s="99">
        <v>63</v>
      </c>
    </row>
    <row r="6" spans="1:3" s="70" customFormat="1" ht="57" customHeight="1">
      <c r="A6" s="109" t="s">
        <v>79</v>
      </c>
      <c r="B6" s="100">
        <v>719.7</v>
      </c>
      <c r="C6" s="101">
        <v>732.2</v>
      </c>
    </row>
    <row r="7" spans="1:3" s="70" customFormat="1" ht="54.75" customHeight="1">
      <c r="A7" s="110" t="s">
        <v>76</v>
      </c>
      <c r="B7" s="102">
        <v>55.2</v>
      </c>
      <c r="C7" s="103">
        <v>56.7</v>
      </c>
    </row>
    <row r="8" spans="1:3" s="70" customFormat="1" ht="70.5" customHeight="1">
      <c r="A8" s="111" t="s">
        <v>86</v>
      </c>
      <c r="B8" s="104">
        <v>86.2</v>
      </c>
      <c r="C8" s="105">
        <v>80.4</v>
      </c>
    </row>
    <row r="9" spans="1:3" s="70" customFormat="1" ht="60.75" customHeight="1">
      <c r="A9" s="112" t="s">
        <v>80</v>
      </c>
      <c r="B9" s="98">
        <v>10.7</v>
      </c>
      <c r="C9" s="106">
        <v>9.9</v>
      </c>
    </row>
    <row r="10" spans="1:3" s="74" customFormat="1" ht="13.5">
      <c r="A10" s="72"/>
      <c r="B10" s="72"/>
      <c r="C10" s="73"/>
    </row>
    <row r="11" spans="1:3" s="76" customFormat="1" ht="12" customHeight="1">
      <c r="A11" s="75"/>
      <c r="B11" s="75"/>
      <c r="C11" s="73"/>
    </row>
    <row r="12" ht="13.5">
      <c r="A12" s="77"/>
    </row>
    <row r="13" ht="13.5">
      <c r="A13" s="77"/>
    </row>
    <row r="14" ht="13.5">
      <c r="A14" s="77"/>
    </row>
    <row r="15" ht="13.5">
      <c r="A15" s="77"/>
    </row>
    <row r="16" ht="13.5">
      <c r="A16" s="77"/>
    </row>
    <row r="17" ht="13.5">
      <c r="A17" s="77"/>
    </row>
    <row r="18" ht="13.5">
      <c r="A18" s="77"/>
    </row>
    <row r="19" ht="13.5">
      <c r="A19" s="77"/>
    </row>
    <row r="20" ht="13.5">
      <c r="A20" s="77"/>
    </row>
    <row r="21" ht="13.5">
      <c r="A21" s="77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view="pageBreakPreview" zoomScale="85" zoomScaleNormal="75" zoomScaleSheetLayoutView="85" zoomScalePageLayoutView="0" workbookViewId="0" topLeftCell="A1">
      <pane xSplit="1" ySplit="8" topLeftCell="B9" activePane="bottomRight" state="frozen"/>
      <selection pane="topLeft" activeCell="P5" sqref="P5"/>
      <selection pane="topRight" activeCell="P5" sqref="P5"/>
      <selection pane="bottomLeft" activeCell="P5" sqref="P5"/>
      <selection pane="bottomRight" activeCell="I13" sqref="I13"/>
    </sheetView>
  </sheetViews>
  <sheetFormatPr defaultColWidth="8.28125" defaultRowHeight="15"/>
  <cols>
    <col min="1" max="1" width="20.8515625" style="79" customWidth="1"/>
    <col min="2" max="2" width="16.421875" style="79" customWidth="1"/>
    <col min="3" max="3" width="14.421875" style="79" customWidth="1"/>
    <col min="4" max="4" width="14.00390625" style="79" customWidth="1"/>
    <col min="5" max="5" width="13.28125" style="79" customWidth="1"/>
    <col min="6" max="6" width="12.7109375" style="79" customWidth="1"/>
    <col min="7" max="7" width="12.00390625" style="79" customWidth="1"/>
    <col min="8" max="8" width="12.57421875" style="79" customWidth="1"/>
    <col min="9" max="9" width="13.7109375" style="79" customWidth="1"/>
    <col min="10" max="10" width="9.140625" style="80" customWidth="1"/>
    <col min="11" max="252" width="9.140625" style="79" customWidth="1"/>
    <col min="253" max="253" width="18.57421875" style="79" customWidth="1"/>
    <col min="254" max="254" width="11.57421875" style="79" customWidth="1"/>
    <col min="255" max="255" width="11.00390625" style="79" customWidth="1"/>
    <col min="256" max="16384" width="8.28125" style="79" customWidth="1"/>
  </cols>
  <sheetData>
    <row r="1" spans="1:9" s="78" customFormat="1" ht="18" customHeight="1">
      <c r="A1" s="215" t="s">
        <v>67</v>
      </c>
      <c r="B1" s="215"/>
      <c r="C1" s="215"/>
      <c r="D1" s="215"/>
      <c r="E1" s="215"/>
      <c r="F1" s="215"/>
      <c r="G1" s="215"/>
      <c r="H1" s="215"/>
      <c r="I1" s="215"/>
    </row>
    <row r="2" spans="1:9" s="78" customFormat="1" ht="18.75" customHeight="1">
      <c r="A2" s="215" t="s">
        <v>161</v>
      </c>
      <c r="B2" s="215"/>
      <c r="C2" s="215"/>
      <c r="D2" s="215"/>
      <c r="E2" s="215"/>
      <c r="F2" s="215"/>
      <c r="G2" s="215"/>
      <c r="H2" s="215"/>
      <c r="I2" s="215"/>
    </row>
    <row r="3" spans="1:9" s="78" customFormat="1" ht="14.25" customHeight="1">
      <c r="A3" s="216" t="s">
        <v>68</v>
      </c>
      <c r="B3" s="216"/>
      <c r="C3" s="216"/>
      <c r="D3" s="216"/>
      <c r="E3" s="216"/>
      <c r="F3" s="216"/>
      <c r="G3" s="216"/>
      <c r="H3" s="216"/>
      <c r="I3" s="216"/>
    </row>
    <row r="4" spans="1:9" s="78" customFormat="1" ht="9" customHeight="1" hidden="1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8" customHeight="1">
      <c r="A5" s="69" t="s">
        <v>66</v>
      </c>
      <c r="F5" s="217"/>
      <c r="G5" s="217"/>
      <c r="H5" s="217"/>
      <c r="I5" s="217"/>
    </row>
    <row r="6" spans="1:9" s="81" customFormat="1" ht="16.5" customHeight="1">
      <c r="A6" s="218"/>
      <c r="B6" s="219" t="s">
        <v>69</v>
      </c>
      <c r="C6" s="219"/>
      <c r="D6" s="219" t="s">
        <v>70</v>
      </c>
      <c r="E6" s="219"/>
      <c r="F6" s="219" t="s">
        <v>71</v>
      </c>
      <c r="G6" s="219"/>
      <c r="H6" s="219" t="s">
        <v>72</v>
      </c>
      <c r="I6" s="219"/>
    </row>
    <row r="7" spans="1:9" s="82" customFormat="1" ht="27.75" customHeight="1">
      <c r="A7" s="218"/>
      <c r="B7" s="95" t="s">
        <v>3</v>
      </c>
      <c r="C7" s="95" t="s">
        <v>107</v>
      </c>
      <c r="D7" s="95" t="s">
        <v>3</v>
      </c>
      <c r="E7" s="95" t="s">
        <v>107</v>
      </c>
      <c r="F7" s="95" t="s">
        <v>3</v>
      </c>
      <c r="G7" s="95" t="s">
        <v>107</v>
      </c>
      <c r="H7" s="95" t="s">
        <v>3</v>
      </c>
      <c r="I7" s="95" t="s">
        <v>107</v>
      </c>
    </row>
    <row r="8" spans="1:9" s="81" customFormat="1" ht="12.75" customHeight="1">
      <c r="A8" s="83"/>
      <c r="B8" s="220" t="s">
        <v>73</v>
      </c>
      <c r="C8" s="220"/>
      <c r="D8" s="220" t="s">
        <v>74</v>
      </c>
      <c r="E8" s="220"/>
      <c r="F8" s="220" t="s">
        <v>73</v>
      </c>
      <c r="G8" s="220"/>
      <c r="H8" s="220" t="s">
        <v>74</v>
      </c>
      <c r="I8" s="220"/>
    </row>
    <row r="9" spans="1:9" s="88" customFormat="1" ht="18" customHeight="1">
      <c r="A9" s="84" t="s">
        <v>10</v>
      </c>
      <c r="B9" s="85">
        <v>16156.400000000001</v>
      </c>
      <c r="C9" s="86">
        <v>16360.9</v>
      </c>
      <c r="D9" s="87">
        <v>56.1</v>
      </c>
      <c r="E9" s="87">
        <v>57.1</v>
      </c>
      <c r="F9" s="86">
        <v>1698</v>
      </c>
      <c r="G9" s="86">
        <v>1578.6</v>
      </c>
      <c r="H9" s="87">
        <v>9.5</v>
      </c>
      <c r="I9" s="87">
        <v>8.8</v>
      </c>
    </row>
    <row r="10" spans="1:9" ht="15.75" customHeight="1">
      <c r="A10" s="89" t="s">
        <v>11</v>
      </c>
      <c r="B10" s="90">
        <v>640.9</v>
      </c>
      <c r="C10" s="90">
        <v>652.7</v>
      </c>
      <c r="D10" s="90">
        <v>55.3</v>
      </c>
      <c r="E10" s="90">
        <v>56.8</v>
      </c>
      <c r="F10" s="91">
        <v>76.5</v>
      </c>
      <c r="G10" s="91">
        <v>71.6</v>
      </c>
      <c r="H10" s="90">
        <v>10.7</v>
      </c>
      <c r="I10" s="90">
        <v>9.9</v>
      </c>
    </row>
    <row r="11" spans="1:9" ht="15.75" customHeight="1">
      <c r="A11" s="89" t="s">
        <v>12</v>
      </c>
      <c r="B11" s="90">
        <v>366</v>
      </c>
      <c r="C11" s="90">
        <v>371.1</v>
      </c>
      <c r="D11" s="90">
        <v>48.8</v>
      </c>
      <c r="E11" s="90">
        <v>49.5</v>
      </c>
      <c r="F11" s="91">
        <v>52.1</v>
      </c>
      <c r="G11" s="91">
        <v>47.9</v>
      </c>
      <c r="H11" s="90">
        <v>12.5</v>
      </c>
      <c r="I11" s="90">
        <v>11.4</v>
      </c>
    </row>
    <row r="12" spans="1:9" ht="15.75" customHeight="1">
      <c r="A12" s="89" t="s">
        <v>13</v>
      </c>
      <c r="B12" s="90">
        <v>1390.9</v>
      </c>
      <c r="C12" s="90">
        <v>1402.3</v>
      </c>
      <c r="D12" s="90">
        <v>58</v>
      </c>
      <c r="E12" s="90">
        <v>58.6</v>
      </c>
      <c r="F12" s="91">
        <v>129.2</v>
      </c>
      <c r="G12" s="91">
        <v>121.5</v>
      </c>
      <c r="H12" s="90">
        <v>8.5</v>
      </c>
      <c r="I12" s="90">
        <v>8</v>
      </c>
    </row>
    <row r="13" spans="1:9" ht="15.75" customHeight="1">
      <c r="A13" s="89" t="s">
        <v>14</v>
      </c>
      <c r="B13" s="90">
        <v>734.3</v>
      </c>
      <c r="C13" s="90">
        <v>741</v>
      </c>
      <c r="D13" s="90">
        <v>49.4</v>
      </c>
      <c r="E13" s="90">
        <v>50</v>
      </c>
      <c r="F13" s="91">
        <v>125.3</v>
      </c>
      <c r="G13" s="91">
        <v>120.4</v>
      </c>
      <c r="H13" s="90">
        <v>14.6</v>
      </c>
      <c r="I13" s="90">
        <v>14</v>
      </c>
    </row>
    <row r="14" spans="1:9" ht="15.75" customHeight="1">
      <c r="A14" s="89" t="s">
        <v>15</v>
      </c>
      <c r="B14" s="90">
        <v>510.6</v>
      </c>
      <c r="C14" s="90">
        <v>516.7</v>
      </c>
      <c r="D14" s="90">
        <v>56.4</v>
      </c>
      <c r="E14" s="90">
        <v>57.5</v>
      </c>
      <c r="F14" s="91">
        <v>62</v>
      </c>
      <c r="G14" s="91">
        <v>59.8</v>
      </c>
      <c r="H14" s="90">
        <v>10.8</v>
      </c>
      <c r="I14" s="90">
        <v>10.4</v>
      </c>
    </row>
    <row r="15" spans="1:9" ht="15.75" customHeight="1">
      <c r="A15" s="89" t="s">
        <v>16</v>
      </c>
      <c r="B15" s="90">
        <v>496.3</v>
      </c>
      <c r="C15" s="90">
        <v>502.4</v>
      </c>
      <c r="D15" s="90">
        <v>53.8</v>
      </c>
      <c r="E15" s="90">
        <v>54.5</v>
      </c>
      <c r="F15" s="91">
        <v>58.2</v>
      </c>
      <c r="G15" s="91">
        <v>56.1</v>
      </c>
      <c r="H15" s="90">
        <v>10.5</v>
      </c>
      <c r="I15" s="90">
        <v>10</v>
      </c>
    </row>
    <row r="16" spans="1:9" ht="15.75" customHeight="1">
      <c r="A16" s="205" t="s">
        <v>17</v>
      </c>
      <c r="B16" s="206">
        <v>719.7</v>
      </c>
      <c r="C16" s="206">
        <v>732.2</v>
      </c>
      <c r="D16" s="206">
        <v>55.2</v>
      </c>
      <c r="E16" s="206">
        <v>56.7</v>
      </c>
      <c r="F16" s="207">
        <v>86.2</v>
      </c>
      <c r="G16" s="207">
        <v>80.4</v>
      </c>
      <c r="H16" s="206">
        <v>10.7</v>
      </c>
      <c r="I16" s="206">
        <v>9.9</v>
      </c>
    </row>
    <row r="17" spans="1:9" ht="15.75" customHeight="1">
      <c r="A17" s="89" t="s">
        <v>18</v>
      </c>
      <c r="B17" s="90">
        <v>559</v>
      </c>
      <c r="C17" s="90">
        <v>565.8</v>
      </c>
      <c r="D17" s="90">
        <v>55</v>
      </c>
      <c r="E17" s="90">
        <v>55.6</v>
      </c>
      <c r="F17" s="91">
        <v>51.9</v>
      </c>
      <c r="G17" s="91">
        <v>47.9</v>
      </c>
      <c r="H17" s="90">
        <v>8.5</v>
      </c>
      <c r="I17" s="90">
        <v>7.8</v>
      </c>
    </row>
    <row r="18" spans="1:9" ht="15.75" customHeight="1">
      <c r="A18" s="89" t="s">
        <v>75</v>
      </c>
      <c r="B18" s="90">
        <v>741.1</v>
      </c>
      <c r="C18" s="90">
        <v>755.7</v>
      </c>
      <c r="D18" s="90">
        <v>58</v>
      </c>
      <c r="E18" s="90">
        <v>58.5</v>
      </c>
      <c r="F18" s="91">
        <v>51.9</v>
      </c>
      <c r="G18" s="91">
        <v>51.1</v>
      </c>
      <c r="H18" s="90">
        <v>6.5</v>
      </c>
      <c r="I18" s="90">
        <v>6.3</v>
      </c>
    </row>
    <row r="19" spans="1:9" ht="15.75" customHeight="1">
      <c r="A19" s="89" t="s">
        <v>19</v>
      </c>
      <c r="B19" s="90">
        <v>376.8</v>
      </c>
      <c r="C19" s="90">
        <v>380.5</v>
      </c>
      <c r="D19" s="90">
        <v>53.3</v>
      </c>
      <c r="E19" s="90">
        <v>54.5</v>
      </c>
      <c r="F19" s="91">
        <v>52.6</v>
      </c>
      <c r="G19" s="91">
        <v>49.9</v>
      </c>
      <c r="H19" s="90">
        <v>12.2</v>
      </c>
      <c r="I19" s="90">
        <v>11.6</v>
      </c>
    </row>
    <row r="20" spans="1:9" ht="15.75" customHeight="1">
      <c r="A20" s="89" t="s">
        <v>20</v>
      </c>
      <c r="B20" s="90">
        <v>292.1</v>
      </c>
      <c r="C20" s="90">
        <v>298.2</v>
      </c>
      <c r="D20" s="90">
        <v>54.7</v>
      </c>
      <c r="E20" s="90">
        <v>56.9</v>
      </c>
      <c r="F20" s="91">
        <v>58.3</v>
      </c>
      <c r="G20" s="91">
        <v>53.2</v>
      </c>
      <c r="H20" s="90">
        <v>16.6</v>
      </c>
      <c r="I20" s="90">
        <v>15.1</v>
      </c>
    </row>
    <row r="21" spans="1:9" ht="15.75" customHeight="1">
      <c r="A21" s="89" t="s">
        <v>21</v>
      </c>
      <c r="B21" s="90">
        <v>1050.8</v>
      </c>
      <c r="C21" s="90">
        <v>1061.2</v>
      </c>
      <c r="D21" s="90">
        <v>56.2</v>
      </c>
      <c r="E21" s="90">
        <v>56.8</v>
      </c>
      <c r="F21" s="91">
        <v>85.8</v>
      </c>
      <c r="G21" s="91">
        <v>78.7</v>
      </c>
      <c r="H21" s="90">
        <v>7.5</v>
      </c>
      <c r="I21" s="90">
        <v>6.9</v>
      </c>
    </row>
    <row r="22" spans="1:9" ht="15.75" customHeight="1">
      <c r="A22" s="89" t="s">
        <v>22</v>
      </c>
      <c r="B22" s="90">
        <v>489.7</v>
      </c>
      <c r="C22" s="90">
        <v>496.2</v>
      </c>
      <c r="D22" s="90">
        <v>56.8</v>
      </c>
      <c r="E22" s="90">
        <v>58.1</v>
      </c>
      <c r="F22" s="91">
        <v>56.3</v>
      </c>
      <c r="G22" s="91">
        <v>52.8</v>
      </c>
      <c r="H22" s="90">
        <v>10.3</v>
      </c>
      <c r="I22" s="90">
        <v>9.6</v>
      </c>
    </row>
    <row r="23" spans="1:9" ht="15.75" customHeight="1">
      <c r="A23" s="89" t="s">
        <v>23</v>
      </c>
      <c r="B23" s="90">
        <v>986.6</v>
      </c>
      <c r="C23" s="90">
        <v>1001.9</v>
      </c>
      <c r="D23" s="90">
        <v>56.1</v>
      </c>
      <c r="E23" s="90">
        <v>57.2</v>
      </c>
      <c r="F23" s="91">
        <v>77.2</v>
      </c>
      <c r="G23" s="91">
        <v>68.7</v>
      </c>
      <c r="H23" s="90">
        <v>7.3</v>
      </c>
      <c r="I23" s="90">
        <v>6.4</v>
      </c>
    </row>
    <row r="24" spans="1:9" ht="15.75" customHeight="1">
      <c r="A24" s="89" t="s">
        <v>24</v>
      </c>
      <c r="B24" s="90">
        <v>575</v>
      </c>
      <c r="C24" s="90">
        <v>580.6</v>
      </c>
      <c r="D24" s="90">
        <v>54</v>
      </c>
      <c r="E24" s="90">
        <v>55.1</v>
      </c>
      <c r="F24" s="91">
        <v>78.3</v>
      </c>
      <c r="G24" s="91">
        <v>73.3</v>
      </c>
      <c r="H24" s="90">
        <v>12</v>
      </c>
      <c r="I24" s="90">
        <v>11.2</v>
      </c>
    </row>
    <row r="25" spans="1:9" ht="15.75" customHeight="1">
      <c r="A25" s="89" t="s">
        <v>25</v>
      </c>
      <c r="B25" s="90">
        <v>460.2</v>
      </c>
      <c r="C25" s="90">
        <v>473.6</v>
      </c>
      <c r="D25" s="90">
        <v>55.1</v>
      </c>
      <c r="E25" s="90">
        <v>56.8</v>
      </c>
      <c r="F25" s="91">
        <v>60.1</v>
      </c>
      <c r="G25" s="91">
        <v>50.6</v>
      </c>
      <c r="H25" s="90">
        <v>11.6</v>
      </c>
      <c r="I25" s="90">
        <v>9.7</v>
      </c>
    </row>
    <row r="26" spans="1:9" ht="15.75" customHeight="1">
      <c r="A26" s="89" t="s">
        <v>26</v>
      </c>
      <c r="B26" s="90">
        <v>481.4</v>
      </c>
      <c r="C26" s="90">
        <v>485.1</v>
      </c>
      <c r="D26" s="90">
        <v>57.4</v>
      </c>
      <c r="E26" s="90">
        <v>58.4</v>
      </c>
      <c r="F26" s="91">
        <v>48</v>
      </c>
      <c r="G26" s="91">
        <v>46.4</v>
      </c>
      <c r="H26" s="90">
        <v>9.1</v>
      </c>
      <c r="I26" s="90">
        <v>8.7</v>
      </c>
    </row>
    <row r="27" spans="1:9" ht="15.75" customHeight="1">
      <c r="A27" s="89" t="s">
        <v>27</v>
      </c>
      <c r="B27" s="90">
        <v>399.1</v>
      </c>
      <c r="C27" s="90">
        <v>410.8</v>
      </c>
      <c r="D27" s="90">
        <v>51</v>
      </c>
      <c r="E27" s="90">
        <v>52.7</v>
      </c>
      <c r="F27" s="91">
        <v>53.9</v>
      </c>
      <c r="G27" s="91">
        <v>47.8</v>
      </c>
      <c r="H27" s="90">
        <v>11.9</v>
      </c>
      <c r="I27" s="90">
        <v>10.4</v>
      </c>
    </row>
    <row r="28" spans="1:9" ht="15.75" customHeight="1">
      <c r="A28" s="89" t="s">
        <v>28</v>
      </c>
      <c r="B28" s="90">
        <v>1247.1</v>
      </c>
      <c r="C28" s="90">
        <v>1258.9</v>
      </c>
      <c r="D28" s="90">
        <v>60.6</v>
      </c>
      <c r="E28" s="90">
        <v>61.4</v>
      </c>
      <c r="F28" s="91">
        <v>80.4</v>
      </c>
      <c r="G28" s="91">
        <v>70.7</v>
      </c>
      <c r="H28" s="90">
        <v>6.1</v>
      </c>
      <c r="I28" s="90">
        <v>5.3</v>
      </c>
    </row>
    <row r="29" spans="1:9" ht="15.75" customHeight="1">
      <c r="A29" s="89" t="s">
        <v>29</v>
      </c>
      <c r="B29" s="90">
        <v>442.2</v>
      </c>
      <c r="C29" s="90">
        <v>448.2</v>
      </c>
      <c r="D29" s="90">
        <v>56.2</v>
      </c>
      <c r="E29" s="90">
        <v>57.5</v>
      </c>
      <c r="F29" s="91">
        <v>55</v>
      </c>
      <c r="G29" s="91">
        <v>51.3</v>
      </c>
      <c r="H29" s="90">
        <v>11.1</v>
      </c>
      <c r="I29" s="90">
        <v>10.3</v>
      </c>
    </row>
    <row r="30" spans="1:9" ht="15.75" customHeight="1">
      <c r="A30" s="89" t="s">
        <v>30</v>
      </c>
      <c r="B30" s="90">
        <v>516</v>
      </c>
      <c r="C30" s="90">
        <v>522</v>
      </c>
      <c r="D30" s="90">
        <v>54.7</v>
      </c>
      <c r="E30" s="90">
        <v>55.9</v>
      </c>
      <c r="F30" s="91">
        <v>50.2</v>
      </c>
      <c r="G30" s="91">
        <v>48</v>
      </c>
      <c r="H30" s="90">
        <v>8.9</v>
      </c>
      <c r="I30" s="90">
        <v>8.4</v>
      </c>
    </row>
    <row r="31" spans="1:9" ht="15.75" customHeight="1">
      <c r="A31" s="89" t="s">
        <v>31</v>
      </c>
      <c r="B31" s="90">
        <v>518.4</v>
      </c>
      <c r="C31" s="90">
        <v>522.6</v>
      </c>
      <c r="D31" s="90">
        <v>56.7</v>
      </c>
      <c r="E31" s="90">
        <v>57.7</v>
      </c>
      <c r="F31" s="91">
        <v>59.2</v>
      </c>
      <c r="G31" s="91">
        <v>55.8</v>
      </c>
      <c r="H31" s="90">
        <v>10.2</v>
      </c>
      <c r="I31" s="90">
        <v>9.6</v>
      </c>
    </row>
    <row r="32" spans="1:9" ht="15.75" customHeight="1">
      <c r="A32" s="89" t="s">
        <v>32</v>
      </c>
      <c r="B32" s="90">
        <v>379.3</v>
      </c>
      <c r="C32" s="90">
        <v>382.9</v>
      </c>
      <c r="D32" s="90">
        <v>56.6</v>
      </c>
      <c r="E32" s="90">
        <v>57.2</v>
      </c>
      <c r="F32" s="91">
        <v>34.8</v>
      </c>
      <c r="G32" s="91">
        <v>33</v>
      </c>
      <c r="H32" s="90">
        <v>8.4</v>
      </c>
      <c r="I32" s="90">
        <v>7.9</v>
      </c>
    </row>
    <row r="33" spans="1:9" ht="15.75" customHeight="1">
      <c r="A33" s="89" t="s">
        <v>33</v>
      </c>
      <c r="B33" s="90">
        <v>426.1</v>
      </c>
      <c r="C33" s="90">
        <v>429.7</v>
      </c>
      <c r="D33" s="90">
        <v>56.1</v>
      </c>
      <c r="E33" s="90">
        <v>57.3</v>
      </c>
      <c r="F33" s="91">
        <v>53.5</v>
      </c>
      <c r="G33" s="91">
        <v>51</v>
      </c>
      <c r="H33" s="90">
        <v>11.2</v>
      </c>
      <c r="I33" s="90">
        <v>10.6</v>
      </c>
    </row>
    <row r="34" spans="1:9" ht="15.75" customHeight="1">
      <c r="A34" s="89" t="s">
        <v>34</v>
      </c>
      <c r="B34" s="90">
        <v>1356.8</v>
      </c>
      <c r="C34" s="90">
        <v>1368.6</v>
      </c>
      <c r="D34" s="90">
        <v>61.8</v>
      </c>
      <c r="E34" s="90">
        <v>62.6</v>
      </c>
      <c r="F34" s="91">
        <v>101.1</v>
      </c>
      <c r="G34" s="91">
        <v>90.7</v>
      </c>
      <c r="H34" s="90">
        <v>6.9</v>
      </c>
      <c r="I34" s="90">
        <v>6.2</v>
      </c>
    </row>
    <row r="35" spans="1:9" ht="15">
      <c r="A35" s="92"/>
      <c r="B35" s="93"/>
      <c r="C35" s="94"/>
      <c r="D35" s="92"/>
      <c r="E35" s="92"/>
      <c r="F35" s="92"/>
      <c r="G35" s="92"/>
      <c r="H35" s="92"/>
      <c r="I35" s="92"/>
    </row>
    <row r="36" spans="1:9" ht="13.5">
      <c r="A36" s="92"/>
      <c r="C36" s="92"/>
      <c r="D36" s="92"/>
      <c r="E36" s="92"/>
      <c r="F36" s="92"/>
      <c r="G36" s="92"/>
      <c r="H36" s="92"/>
      <c r="I36" s="92"/>
    </row>
    <row r="37" spans="1:9" ht="12.75">
      <c r="A37" s="93"/>
      <c r="C37" s="93"/>
      <c r="D37" s="93"/>
      <c r="E37" s="93"/>
      <c r="F37" s="93"/>
      <c r="G37" s="93"/>
      <c r="H37" s="93"/>
      <c r="I37" s="93"/>
    </row>
    <row r="38" spans="1:9" ht="12.75">
      <c r="A38" s="93"/>
      <c r="C38" s="93"/>
      <c r="D38" s="93"/>
      <c r="E38" s="93"/>
      <c r="F38" s="93"/>
      <c r="G38" s="93"/>
      <c r="H38" s="93"/>
      <c r="I38" s="93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D10" sqref="D10"/>
    </sheetView>
  </sheetViews>
  <sheetFormatPr defaultColWidth="9.140625" defaultRowHeight="15"/>
  <cols>
    <col min="1" max="1" width="1.28515625" style="138" hidden="1" customWidth="1"/>
    <col min="2" max="2" width="25.421875" style="138" customWidth="1"/>
    <col min="3" max="4" width="17.8515625" style="138" customWidth="1"/>
    <col min="5" max="5" width="17.57421875" style="138" customWidth="1"/>
    <col min="6" max="6" width="16.7109375" style="138" customWidth="1"/>
    <col min="7" max="7" width="9.140625" style="138" customWidth="1"/>
    <col min="8" max="10" width="0" style="138" hidden="1" customWidth="1"/>
    <col min="11" max="16384" width="9.140625" style="138" customWidth="1"/>
  </cols>
  <sheetData>
    <row r="1" s="115" customFormat="1" ht="10.5" customHeight="1">
      <c r="F1" s="116"/>
    </row>
    <row r="2" spans="1:6" s="117" customFormat="1" ht="51" customHeight="1">
      <c r="A2" s="221" t="s">
        <v>81</v>
      </c>
      <c r="B2" s="221"/>
      <c r="C2" s="221"/>
      <c r="D2" s="221"/>
      <c r="E2" s="221"/>
      <c r="F2" s="221"/>
    </row>
    <row r="3" spans="1:6" s="117" customFormat="1" ht="20.25" customHeight="1">
      <c r="A3" s="118"/>
      <c r="B3" s="118"/>
      <c r="C3" s="118"/>
      <c r="D3" s="118"/>
      <c r="E3" s="118"/>
      <c r="F3" s="118"/>
    </row>
    <row r="4" spans="1:6" s="117" customFormat="1" ht="16.5" customHeight="1">
      <c r="A4" s="118"/>
      <c r="B4" s="118"/>
      <c r="C4" s="118"/>
      <c r="D4" s="118"/>
      <c r="E4" s="118"/>
      <c r="F4" s="119" t="s">
        <v>82</v>
      </c>
    </row>
    <row r="5" spans="1:6" s="117" customFormat="1" ht="24.75" customHeight="1">
      <c r="A5" s="118"/>
      <c r="B5" s="222"/>
      <c r="C5" s="223" t="s">
        <v>162</v>
      </c>
      <c r="D5" s="223" t="s">
        <v>163</v>
      </c>
      <c r="E5" s="224" t="s">
        <v>83</v>
      </c>
      <c r="F5" s="224"/>
    </row>
    <row r="6" spans="1:6" s="117" customFormat="1" ht="42" customHeight="1">
      <c r="A6" s="120"/>
      <c r="B6" s="222"/>
      <c r="C6" s="223"/>
      <c r="D6" s="223"/>
      <c r="E6" s="121" t="s">
        <v>2</v>
      </c>
      <c r="F6" s="122" t="s">
        <v>84</v>
      </c>
    </row>
    <row r="7" spans="2:6" s="123" customFormat="1" ht="19.5" customHeight="1">
      <c r="B7" s="124" t="s">
        <v>9</v>
      </c>
      <c r="C7" s="125">
        <v>1</v>
      </c>
      <c r="D7" s="126">
        <v>2</v>
      </c>
      <c r="E7" s="125">
        <v>3</v>
      </c>
      <c r="F7" s="126">
        <v>4</v>
      </c>
    </row>
    <row r="8" spans="2:10" s="127" customFormat="1" ht="27.75" customHeight="1">
      <c r="B8" s="175" t="s">
        <v>90</v>
      </c>
      <c r="C8" s="128">
        <f>SUM(C9:C28)</f>
        <v>2271</v>
      </c>
      <c r="D8" s="128">
        <f>SUM(D9:D28)</f>
        <v>2204</v>
      </c>
      <c r="E8" s="129">
        <f>ROUND(D8/C8*100,1)</f>
        <v>97</v>
      </c>
      <c r="F8" s="128">
        <f aca="true" t="shared" si="0" ref="F8:F26">D8-C8</f>
        <v>-67</v>
      </c>
      <c r="I8" s="130"/>
      <c r="J8" s="130"/>
    </row>
    <row r="9" spans="2:10" s="127" customFormat="1" ht="22.5" customHeight="1">
      <c r="B9" s="32" t="s">
        <v>91</v>
      </c>
      <c r="C9" s="132">
        <v>714</v>
      </c>
      <c r="D9" s="132">
        <v>710</v>
      </c>
      <c r="E9" s="133">
        <f>ROUND(D9/C9*100,1)</f>
        <v>99.4</v>
      </c>
      <c r="F9" s="132">
        <f>D9-C9</f>
        <v>-4</v>
      </c>
      <c r="I9" s="130"/>
      <c r="J9" s="130"/>
    </row>
    <row r="10" spans="2:10" s="131" customFormat="1" ht="23.25" customHeight="1">
      <c r="B10" s="32" t="s">
        <v>142</v>
      </c>
      <c r="C10" s="132">
        <v>548</v>
      </c>
      <c r="D10" s="132">
        <v>79</v>
      </c>
      <c r="E10" s="133">
        <f aca="true" t="shared" si="1" ref="E10:E28">ROUND(D10/C10*100,1)</f>
        <v>14.4</v>
      </c>
      <c r="F10" s="132">
        <f t="shared" si="0"/>
        <v>-469</v>
      </c>
      <c r="H10" s="136">
        <f aca="true" t="shared" si="2" ref="H10:H26">ROUND(D10/$D$8*100,1)</f>
        <v>3.6</v>
      </c>
      <c r="I10" s="135">
        <f aca="true" t="shared" si="3" ref="I10:J26">ROUND(C10/1000,1)</f>
        <v>0.5</v>
      </c>
      <c r="J10" s="135">
        <f t="shared" si="3"/>
        <v>0.1</v>
      </c>
    </row>
    <row r="11" spans="2:10" s="131" customFormat="1" ht="23.25" customHeight="1">
      <c r="B11" s="32" t="s">
        <v>143</v>
      </c>
      <c r="C11" s="132">
        <v>70</v>
      </c>
      <c r="D11" s="132">
        <v>269</v>
      </c>
      <c r="E11" s="133">
        <f t="shared" si="1"/>
        <v>384.3</v>
      </c>
      <c r="F11" s="132">
        <f t="shared" si="0"/>
        <v>199</v>
      </c>
      <c r="H11" s="134">
        <f t="shared" si="2"/>
        <v>12.2</v>
      </c>
      <c r="I11" s="135">
        <f t="shared" si="3"/>
        <v>0.1</v>
      </c>
      <c r="J11" s="135">
        <f t="shared" si="3"/>
        <v>0.3</v>
      </c>
    </row>
    <row r="12" spans="2:10" s="131" customFormat="1" ht="23.25" customHeight="1">
      <c r="B12" s="32" t="s">
        <v>96</v>
      </c>
      <c r="C12" s="132">
        <v>5</v>
      </c>
      <c r="D12" s="132">
        <v>142</v>
      </c>
      <c r="E12" s="133">
        <f t="shared" si="1"/>
        <v>2840</v>
      </c>
      <c r="F12" s="132">
        <f t="shared" si="0"/>
        <v>137</v>
      </c>
      <c r="H12" s="134">
        <f t="shared" si="2"/>
        <v>6.4</v>
      </c>
      <c r="I12" s="135">
        <f t="shared" si="3"/>
        <v>0</v>
      </c>
      <c r="J12" s="135">
        <f t="shared" si="3"/>
        <v>0.1</v>
      </c>
    </row>
    <row r="13" spans="2:10" s="131" customFormat="1" ht="23.25" customHeight="1">
      <c r="B13" s="32" t="s">
        <v>104</v>
      </c>
      <c r="C13" s="132">
        <v>8</v>
      </c>
      <c r="D13" s="132">
        <v>180</v>
      </c>
      <c r="E13" s="133">
        <f t="shared" si="1"/>
        <v>2250</v>
      </c>
      <c r="F13" s="132">
        <f t="shared" si="0"/>
        <v>172</v>
      </c>
      <c r="H13" s="134">
        <f t="shared" si="2"/>
        <v>8.2</v>
      </c>
      <c r="I13" s="135">
        <f t="shared" si="3"/>
        <v>0</v>
      </c>
      <c r="J13" s="135">
        <f t="shared" si="3"/>
        <v>0.2</v>
      </c>
    </row>
    <row r="14" spans="2:10" s="131" customFormat="1" ht="23.25" customHeight="1">
      <c r="B14" s="32" t="s">
        <v>101</v>
      </c>
      <c r="C14" s="132">
        <v>148</v>
      </c>
      <c r="D14" s="132">
        <v>12</v>
      </c>
      <c r="E14" s="133">
        <f t="shared" si="1"/>
        <v>8.1</v>
      </c>
      <c r="F14" s="132">
        <f t="shared" si="0"/>
        <v>-136</v>
      </c>
      <c r="H14" s="134">
        <f t="shared" si="2"/>
        <v>0.5</v>
      </c>
      <c r="I14" s="135">
        <f t="shared" si="3"/>
        <v>0.1</v>
      </c>
      <c r="J14" s="135">
        <f t="shared" si="3"/>
        <v>0</v>
      </c>
    </row>
    <row r="15" spans="2:10" s="131" customFormat="1" ht="23.25" customHeight="1">
      <c r="B15" s="32" t="s">
        <v>134</v>
      </c>
      <c r="C15" s="132">
        <v>97</v>
      </c>
      <c r="D15" s="132">
        <v>12</v>
      </c>
      <c r="E15" s="133">
        <f t="shared" si="1"/>
        <v>12.4</v>
      </c>
      <c r="F15" s="132">
        <f t="shared" si="0"/>
        <v>-85</v>
      </c>
      <c r="H15" s="136">
        <f t="shared" si="2"/>
        <v>0.5</v>
      </c>
      <c r="I15" s="135">
        <f t="shared" si="3"/>
        <v>0.1</v>
      </c>
      <c r="J15" s="135">
        <f t="shared" si="3"/>
        <v>0</v>
      </c>
    </row>
    <row r="16" spans="2:10" s="131" customFormat="1" ht="23.25" customHeight="1">
      <c r="B16" s="32" t="s">
        <v>102</v>
      </c>
      <c r="C16" s="132">
        <v>14</v>
      </c>
      <c r="D16" s="132">
        <v>23</v>
      </c>
      <c r="E16" s="133">
        <f t="shared" si="1"/>
        <v>164.3</v>
      </c>
      <c r="F16" s="132">
        <f t="shared" si="0"/>
        <v>9</v>
      </c>
      <c r="H16" s="136">
        <f t="shared" si="2"/>
        <v>1</v>
      </c>
      <c r="I16" s="135">
        <f t="shared" si="3"/>
        <v>0</v>
      </c>
      <c r="J16" s="135">
        <f t="shared" si="3"/>
        <v>0</v>
      </c>
    </row>
    <row r="17" spans="2:10" s="131" customFormat="1" ht="23.25" customHeight="1">
      <c r="B17" s="32" t="s">
        <v>135</v>
      </c>
      <c r="C17" s="132">
        <v>8</v>
      </c>
      <c r="D17" s="132">
        <v>5</v>
      </c>
      <c r="E17" s="133">
        <f t="shared" si="1"/>
        <v>62.5</v>
      </c>
      <c r="F17" s="132">
        <f t="shared" si="0"/>
        <v>-3</v>
      </c>
      <c r="H17" s="136">
        <f t="shared" si="2"/>
        <v>0.2</v>
      </c>
      <c r="I17" s="135">
        <f t="shared" si="3"/>
        <v>0</v>
      </c>
      <c r="J17" s="135">
        <f t="shared" si="3"/>
        <v>0</v>
      </c>
    </row>
    <row r="18" spans="2:10" s="131" customFormat="1" ht="23.25" customHeight="1">
      <c r="B18" s="32" t="s">
        <v>136</v>
      </c>
      <c r="C18" s="132">
        <v>121</v>
      </c>
      <c r="D18" s="132">
        <v>0</v>
      </c>
      <c r="E18" s="133">
        <f t="shared" si="1"/>
        <v>0</v>
      </c>
      <c r="F18" s="132">
        <f t="shared" si="0"/>
        <v>-121</v>
      </c>
      <c r="H18" s="134">
        <f t="shared" si="2"/>
        <v>0</v>
      </c>
      <c r="I18" s="135">
        <f t="shared" si="3"/>
        <v>0.1</v>
      </c>
      <c r="J18" s="135">
        <f t="shared" si="3"/>
        <v>0</v>
      </c>
    </row>
    <row r="19" spans="2:10" s="131" customFormat="1" ht="23.25" customHeight="1">
      <c r="B19" s="32" t="s">
        <v>95</v>
      </c>
      <c r="C19" s="137">
        <v>230</v>
      </c>
      <c r="D19" s="137">
        <v>337</v>
      </c>
      <c r="E19" s="133">
        <f t="shared" si="1"/>
        <v>146.5</v>
      </c>
      <c r="F19" s="132">
        <f t="shared" si="0"/>
        <v>107</v>
      </c>
      <c r="H19" s="134">
        <f t="shared" si="2"/>
        <v>15.3</v>
      </c>
      <c r="I19" s="135">
        <f t="shared" si="3"/>
        <v>0.2</v>
      </c>
      <c r="J19" s="135">
        <f t="shared" si="3"/>
        <v>0.3</v>
      </c>
    </row>
    <row r="20" spans="2:10" s="131" customFormat="1" ht="23.25" customHeight="1">
      <c r="B20" s="32" t="s">
        <v>137</v>
      </c>
      <c r="C20" s="132">
        <v>60</v>
      </c>
      <c r="D20" s="132">
        <v>67</v>
      </c>
      <c r="E20" s="133">
        <f t="shared" si="1"/>
        <v>111.7</v>
      </c>
      <c r="F20" s="132">
        <f t="shared" si="0"/>
        <v>7</v>
      </c>
      <c r="H20" s="134">
        <f t="shared" si="2"/>
        <v>3</v>
      </c>
      <c r="I20" s="135">
        <f t="shared" si="3"/>
        <v>0.1</v>
      </c>
      <c r="J20" s="135">
        <f t="shared" si="3"/>
        <v>0.1</v>
      </c>
    </row>
    <row r="21" spans="2:10" s="131" customFormat="1" ht="23.25" customHeight="1">
      <c r="B21" s="32" t="s">
        <v>105</v>
      </c>
      <c r="C21" s="132">
        <v>34</v>
      </c>
      <c r="D21" s="132">
        <v>0</v>
      </c>
      <c r="E21" s="133">
        <f t="shared" si="1"/>
        <v>0</v>
      </c>
      <c r="F21" s="132">
        <f t="shared" si="0"/>
        <v>-34</v>
      </c>
      <c r="H21" s="134">
        <f t="shared" si="2"/>
        <v>0</v>
      </c>
      <c r="I21" s="135">
        <f t="shared" si="3"/>
        <v>0</v>
      </c>
      <c r="J21" s="135">
        <f t="shared" si="3"/>
        <v>0</v>
      </c>
    </row>
    <row r="22" spans="2:10" s="131" customFormat="1" ht="23.25" customHeight="1">
      <c r="B22" s="32" t="s">
        <v>138</v>
      </c>
      <c r="C22" s="132">
        <v>49</v>
      </c>
      <c r="D22" s="132">
        <v>37</v>
      </c>
      <c r="E22" s="133">
        <f t="shared" si="1"/>
        <v>75.5</v>
      </c>
      <c r="F22" s="132">
        <f t="shared" si="0"/>
        <v>-12</v>
      </c>
      <c r="H22" s="134">
        <f t="shared" si="2"/>
        <v>1.7</v>
      </c>
      <c r="I22" s="135">
        <f t="shared" si="3"/>
        <v>0</v>
      </c>
      <c r="J22" s="135">
        <f t="shared" si="3"/>
        <v>0</v>
      </c>
    </row>
    <row r="23" spans="2:10" s="131" customFormat="1" ht="23.25" customHeight="1">
      <c r="B23" s="32" t="s">
        <v>106</v>
      </c>
      <c r="C23" s="132">
        <v>17</v>
      </c>
      <c r="D23" s="132">
        <v>43</v>
      </c>
      <c r="E23" s="133">
        <f t="shared" si="1"/>
        <v>252.9</v>
      </c>
      <c r="F23" s="132">
        <f t="shared" si="0"/>
        <v>26</v>
      </c>
      <c r="H23" s="134">
        <f t="shared" si="2"/>
        <v>2</v>
      </c>
      <c r="I23" s="135">
        <f t="shared" si="3"/>
        <v>0</v>
      </c>
      <c r="J23" s="135">
        <f t="shared" si="3"/>
        <v>0</v>
      </c>
    </row>
    <row r="24" spans="2:10" s="131" customFormat="1" ht="23.25" customHeight="1">
      <c r="B24" s="203" t="s">
        <v>97</v>
      </c>
      <c r="C24" s="132">
        <v>94</v>
      </c>
      <c r="D24" s="132">
        <v>30</v>
      </c>
      <c r="E24" s="133">
        <f t="shared" si="1"/>
        <v>31.9</v>
      </c>
      <c r="F24" s="132">
        <f t="shared" si="0"/>
        <v>-64</v>
      </c>
      <c r="H24" s="134">
        <f t="shared" si="2"/>
        <v>1.4</v>
      </c>
      <c r="I24" s="135">
        <f t="shared" si="3"/>
        <v>0.1</v>
      </c>
      <c r="J24" s="135">
        <f t="shared" si="3"/>
        <v>0</v>
      </c>
    </row>
    <row r="25" spans="2:10" s="131" customFormat="1" ht="23.25" customHeight="1">
      <c r="B25" s="32" t="s">
        <v>139</v>
      </c>
      <c r="C25" s="132">
        <v>16</v>
      </c>
      <c r="D25" s="132">
        <v>82</v>
      </c>
      <c r="E25" s="133">
        <f t="shared" si="1"/>
        <v>512.5</v>
      </c>
      <c r="F25" s="132">
        <f t="shared" si="0"/>
        <v>66</v>
      </c>
      <c r="H25" s="134">
        <f t="shared" si="2"/>
        <v>3.7</v>
      </c>
      <c r="I25" s="135">
        <f t="shared" si="3"/>
        <v>0</v>
      </c>
      <c r="J25" s="135">
        <f t="shared" si="3"/>
        <v>0.1</v>
      </c>
    </row>
    <row r="26" spans="2:10" s="131" customFormat="1" ht="23.25" customHeight="1">
      <c r="B26" s="32" t="s">
        <v>140</v>
      </c>
      <c r="C26" s="132">
        <v>17</v>
      </c>
      <c r="D26" s="132">
        <v>86</v>
      </c>
      <c r="E26" s="133">
        <f t="shared" si="1"/>
        <v>505.9</v>
      </c>
      <c r="F26" s="132">
        <f t="shared" si="0"/>
        <v>69</v>
      </c>
      <c r="H26" s="134">
        <f t="shared" si="2"/>
        <v>3.9</v>
      </c>
      <c r="I26" s="135">
        <f t="shared" si="3"/>
        <v>0</v>
      </c>
      <c r="J26" s="135">
        <f t="shared" si="3"/>
        <v>0.1</v>
      </c>
    </row>
    <row r="27" spans="2:6" ht="22.5" customHeight="1">
      <c r="B27" s="32" t="s">
        <v>103</v>
      </c>
      <c r="C27" s="132">
        <v>19</v>
      </c>
      <c r="D27" s="132">
        <v>22</v>
      </c>
      <c r="E27" s="133">
        <f t="shared" si="1"/>
        <v>115.8</v>
      </c>
      <c r="F27" s="132">
        <f>D27-C27</f>
        <v>3</v>
      </c>
    </row>
    <row r="28" spans="2:6" ht="24" customHeight="1">
      <c r="B28" s="32" t="s">
        <v>141</v>
      </c>
      <c r="C28" s="132">
        <v>2</v>
      </c>
      <c r="D28" s="132">
        <v>68</v>
      </c>
      <c r="E28" s="133">
        <f t="shared" si="1"/>
        <v>3400</v>
      </c>
      <c r="F28" s="132">
        <f>D28-C28</f>
        <v>66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5"/>
  <sheetViews>
    <sheetView view="pageBreakPreview" zoomScale="75" zoomScaleNormal="75" zoomScaleSheetLayoutView="75" zoomScalePageLayoutView="0" workbookViewId="0" topLeftCell="A1">
      <selection activeCell="C10" sqref="C10"/>
    </sheetView>
  </sheetViews>
  <sheetFormatPr defaultColWidth="9.140625" defaultRowHeight="15"/>
  <cols>
    <col min="1" max="1" width="45.57421875" style="44" customWidth="1"/>
    <col min="2" max="2" width="13.421875" style="44" customWidth="1"/>
    <col min="3" max="3" width="14.140625" style="44" customWidth="1"/>
    <col min="4" max="4" width="14.28125" style="44" customWidth="1"/>
    <col min="5" max="5" width="12.421875" style="44" customWidth="1"/>
    <col min="6" max="8" width="8.8515625" style="44" customWidth="1"/>
    <col min="9" max="9" width="14.28125" style="44" customWidth="1"/>
    <col min="10" max="16384" width="8.8515625" style="44" customWidth="1"/>
  </cols>
  <sheetData>
    <row r="1" spans="1:5" s="39" customFormat="1" ht="41.25" customHeight="1">
      <c r="A1" s="225" t="s">
        <v>164</v>
      </c>
      <c r="B1" s="225"/>
      <c r="C1" s="225"/>
      <c r="D1" s="225"/>
      <c r="E1" s="225"/>
    </row>
    <row r="2" spans="1:5" s="39" customFormat="1" ht="21.75" customHeight="1">
      <c r="A2" s="226" t="s">
        <v>35</v>
      </c>
      <c r="B2" s="226"/>
      <c r="C2" s="226"/>
      <c r="D2" s="226"/>
      <c r="E2" s="226"/>
    </row>
    <row r="3" spans="1:5" s="41" customFormat="1" ht="5.25" customHeight="1">
      <c r="A3" s="40"/>
      <c r="B3" s="40"/>
      <c r="C3" s="40"/>
      <c r="D3" s="40"/>
      <c r="E3" s="40"/>
    </row>
    <row r="4" spans="1:5" s="41" customFormat="1" ht="21" customHeight="1">
      <c r="A4" s="227"/>
      <c r="B4" s="223" t="s">
        <v>162</v>
      </c>
      <c r="C4" s="223" t="s">
        <v>163</v>
      </c>
      <c r="D4" s="228" t="s">
        <v>83</v>
      </c>
      <c r="E4" s="228"/>
    </row>
    <row r="5" spans="1:5" s="41" customFormat="1" ht="45" customHeight="1">
      <c r="A5" s="227"/>
      <c r="B5" s="223"/>
      <c r="C5" s="223"/>
      <c r="D5" s="140" t="s">
        <v>85</v>
      </c>
      <c r="E5" s="185" t="s">
        <v>2</v>
      </c>
    </row>
    <row r="6" spans="1:5" s="42" customFormat="1" ht="24.75" customHeight="1">
      <c r="A6" s="144" t="s">
        <v>36</v>
      </c>
      <c r="B6" s="145">
        <f>SUM(B7:B25)</f>
        <v>2271</v>
      </c>
      <c r="C6" s="146">
        <f>SUM(C7:C25)</f>
        <v>2204</v>
      </c>
      <c r="D6" s="147">
        <f>C6-B6</f>
        <v>-67</v>
      </c>
      <c r="E6" s="148">
        <f>ROUND(C6/B6*100,1)</f>
        <v>97</v>
      </c>
    </row>
    <row r="7" spans="1:9" ht="36.75" customHeight="1">
      <c r="A7" s="149" t="s">
        <v>37</v>
      </c>
      <c r="B7" s="150">
        <v>113</v>
      </c>
      <c r="C7" s="150">
        <v>4</v>
      </c>
      <c r="D7" s="151">
        <f aca="true" t="shared" si="0" ref="D7:D25">C7-B7</f>
        <v>-109</v>
      </c>
      <c r="E7" s="152">
        <f aca="true" t="shared" si="1" ref="E7:E25">ROUND(C7/B7*100,1)</f>
        <v>3.5</v>
      </c>
      <c r="F7" s="42"/>
      <c r="G7" s="43"/>
      <c r="I7" s="45"/>
    </row>
    <row r="8" spans="1:9" ht="39" customHeight="1">
      <c r="A8" s="149" t="s">
        <v>38</v>
      </c>
      <c r="B8" s="150">
        <v>0</v>
      </c>
      <c r="C8" s="150">
        <v>0</v>
      </c>
      <c r="D8" s="151">
        <f t="shared" si="0"/>
        <v>0</v>
      </c>
      <c r="E8" s="182" t="e">
        <f t="shared" si="1"/>
        <v>#DIV/0!</v>
      </c>
      <c r="F8" s="42"/>
      <c r="G8" s="43"/>
      <c r="I8" s="45"/>
    </row>
    <row r="9" spans="1:9" s="46" customFormat="1" ht="27" customHeight="1">
      <c r="A9" s="149" t="s">
        <v>39</v>
      </c>
      <c r="B9" s="150">
        <v>220</v>
      </c>
      <c r="C9" s="150">
        <v>303</v>
      </c>
      <c r="D9" s="151">
        <f t="shared" si="0"/>
        <v>83</v>
      </c>
      <c r="E9" s="152">
        <f t="shared" si="1"/>
        <v>137.7</v>
      </c>
      <c r="F9" s="42"/>
      <c r="G9" s="43"/>
      <c r="H9" s="44"/>
      <c r="I9" s="45"/>
    </row>
    <row r="10" spans="1:11" ht="43.5" customHeight="1">
      <c r="A10" s="149" t="s">
        <v>40</v>
      </c>
      <c r="B10" s="150">
        <v>40</v>
      </c>
      <c r="C10" s="150">
        <v>187</v>
      </c>
      <c r="D10" s="151">
        <f t="shared" si="0"/>
        <v>147</v>
      </c>
      <c r="E10" s="152">
        <f t="shared" si="1"/>
        <v>467.5</v>
      </c>
      <c r="F10" s="42"/>
      <c r="G10" s="43"/>
      <c r="I10" s="45"/>
      <c r="K10" s="47"/>
    </row>
    <row r="11" spans="1:9" ht="39" customHeight="1">
      <c r="A11" s="149" t="s">
        <v>41</v>
      </c>
      <c r="B11" s="150">
        <v>83</v>
      </c>
      <c r="C11" s="150">
        <v>16</v>
      </c>
      <c r="D11" s="151">
        <f t="shared" si="0"/>
        <v>-67</v>
      </c>
      <c r="E11" s="152">
        <f t="shared" si="1"/>
        <v>19.3</v>
      </c>
      <c r="F11" s="42"/>
      <c r="G11" s="43"/>
      <c r="I11" s="45"/>
    </row>
    <row r="12" spans="1:9" ht="19.5" customHeight="1">
      <c r="A12" s="149" t="s">
        <v>42</v>
      </c>
      <c r="B12" s="150">
        <v>0</v>
      </c>
      <c r="C12" s="150">
        <v>0</v>
      </c>
      <c r="D12" s="151">
        <f t="shared" si="0"/>
        <v>0</v>
      </c>
      <c r="E12" s="182" t="e">
        <f t="shared" si="1"/>
        <v>#DIV/0!</v>
      </c>
      <c r="F12" s="42"/>
      <c r="G12" s="43"/>
      <c r="I12" s="141"/>
    </row>
    <row r="13" spans="1:9" ht="41.25" customHeight="1">
      <c r="A13" s="149" t="s">
        <v>43</v>
      </c>
      <c r="B13" s="150">
        <v>3</v>
      </c>
      <c r="C13" s="150">
        <v>48</v>
      </c>
      <c r="D13" s="151">
        <f t="shared" si="0"/>
        <v>45</v>
      </c>
      <c r="E13" s="152">
        <f t="shared" si="1"/>
        <v>1600</v>
      </c>
      <c r="F13" s="42"/>
      <c r="G13" s="43"/>
      <c r="I13" s="45"/>
    </row>
    <row r="14" spans="1:9" ht="36" customHeight="1">
      <c r="A14" s="149" t="s">
        <v>44</v>
      </c>
      <c r="B14" s="150">
        <v>6</v>
      </c>
      <c r="C14" s="150">
        <v>5</v>
      </c>
      <c r="D14" s="151">
        <f t="shared" si="0"/>
        <v>-1</v>
      </c>
      <c r="E14" s="152">
        <f t="shared" si="1"/>
        <v>83.3</v>
      </c>
      <c r="F14" s="42"/>
      <c r="G14" s="43"/>
      <c r="I14" s="45"/>
    </row>
    <row r="15" spans="1:9" ht="37.5" customHeight="1">
      <c r="A15" s="149" t="s">
        <v>45</v>
      </c>
      <c r="B15" s="150">
        <v>0</v>
      </c>
      <c r="C15" s="150">
        <v>0</v>
      </c>
      <c r="D15" s="151">
        <f t="shared" si="0"/>
        <v>0</v>
      </c>
      <c r="E15" s="182" t="e">
        <f t="shared" si="1"/>
        <v>#DIV/0!</v>
      </c>
      <c r="F15" s="42"/>
      <c r="G15" s="43"/>
      <c r="I15" s="45"/>
    </row>
    <row r="16" spans="1:9" ht="23.25" customHeight="1">
      <c r="A16" s="149" t="s">
        <v>46</v>
      </c>
      <c r="B16" s="150">
        <v>125</v>
      </c>
      <c r="C16" s="150">
        <v>13</v>
      </c>
      <c r="D16" s="151">
        <f t="shared" si="0"/>
        <v>-112</v>
      </c>
      <c r="E16" s="152">
        <f t="shared" si="1"/>
        <v>10.4</v>
      </c>
      <c r="F16" s="42"/>
      <c r="G16" s="43"/>
      <c r="I16" s="45"/>
    </row>
    <row r="17" spans="1:9" ht="22.5" customHeight="1">
      <c r="A17" s="149" t="s">
        <v>47</v>
      </c>
      <c r="B17" s="150">
        <v>102</v>
      </c>
      <c r="C17" s="150">
        <v>0</v>
      </c>
      <c r="D17" s="151">
        <f t="shared" si="0"/>
        <v>-102</v>
      </c>
      <c r="E17" s="152">
        <f t="shared" si="1"/>
        <v>0</v>
      </c>
      <c r="F17" s="42"/>
      <c r="G17" s="43"/>
      <c r="I17" s="45"/>
    </row>
    <row r="18" spans="1:9" ht="22.5" customHeight="1">
      <c r="A18" s="149" t="s">
        <v>48</v>
      </c>
      <c r="B18" s="150">
        <v>132</v>
      </c>
      <c r="C18" s="150">
        <v>0</v>
      </c>
      <c r="D18" s="151">
        <f t="shared" si="0"/>
        <v>-132</v>
      </c>
      <c r="E18" s="152">
        <f t="shared" si="1"/>
        <v>0</v>
      </c>
      <c r="F18" s="42"/>
      <c r="G18" s="43"/>
      <c r="I18" s="45"/>
    </row>
    <row r="19" spans="1:9" ht="38.25" customHeight="1">
      <c r="A19" s="149" t="s">
        <v>49</v>
      </c>
      <c r="B19" s="150">
        <v>242</v>
      </c>
      <c r="C19" s="150">
        <v>68</v>
      </c>
      <c r="D19" s="151">
        <f t="shared" si="0"/>
        <v>-174</v>
      </c>
      <c r="E19" s="152">
        <f t="shared" si="1"/>
        <v>28.1</v>
      </c>
      <c r="F19" s="42"/>
      <c r="G19" s="43"/>
      <c r="I19" s="142"/>
    </row>
    <row r="20" spans="1:9" ht="35.25" customHeight="1">
      <c r="A20" s="149" t="s">
        <v>50</v>
      </c>
      <c r="B20" s="150">
        <v>101</v>
      </c>
      <c r="C20" s="150">
        <v>88</v>
      </c>
      <c r="D20" s="151">
        <f t="shared" si="0"/>
        <v>-13</v>
      </c>
      <c r="E20" s="152">
        <f t="shared" si="1"/>
        <v>87.1</v>
      </c>
      <c r="F20" s="42"/>
      <c r="G20" s="43"/>
      <c r="I20" s="45"/>
    </row>
    <row r="21" spans="1:9" ht="41.25" customHeight="1">
      <c r="A21" s="149" t="s">
        <v>51</v>
      </c>
      <c r="B21" s="150">
        <v>780</v>
      </c>
      <c r="C21" s="150">
        <v>646</v>
      </c>
      <c r="D21" s="151">
        <f t="shared" si="0"/>
        <v>-134</v>
      </c>
      <c r="E21" s="152">
        <f t="shared" si="1"/>
        <v>82.8</v>
      </c>
      <c r="F21" s="42"/>
      <c r="G21" s="43"/>
      <c r="I21" s="45"/>
    </row>
    <row r="22" spans="1:9" ht="19.5" customHeight="1">
      <c r="A22" s="149" t="s">
        <v>52</v>
      </c>
      <c r="B22" s="150">
        <v>21</v>
      </c>
      <c r="C22" s="150">
        <v>146</v>
      </c>
      <c r="D22" s="151">
        <f t="shared" si="0"/>
        <v>125</v>
      </c>
      <c r="E22" s="152">
        <f t="shared" si="1"/>
        <v>695.2</v>
      </c>
      <c r="F22" s="42"/>
      <c r="G22" s="43"/>
      <c r="I22" s="45"/>
    </row>
    <row r="23" spans="1:9" ht="39" customHeight="1">
      <c r="A23" s="149" t="s">
        <v>53</v>
      </c>
      <c r="B23" s="150">
        <v>303</v>
      </c>
      <c r="C23" s="150">
        <v>676</v>
      </c>
      <c r="D23" s="151">
        <f t="shared" si="0"/>
        <v>373</v>
      </c>
      <c r="E23" s="152">
        <f t="shared" si="1"/>
        <v>223.1</v>
      </c>
      <c r="F23" s="42"/>
      <c r="G23" s="43"/>
      <c r="I23" s="45"/>
    </row>
    <row r="24" spans="1:9" ht="38.25" customHeight="1">
      <c r="A24" s="149" t="s">
        <v>54</v>
      </c>
      <c r="B24" s="150">
        <v>0</v>
      </c>
      <c r="C24" s="150">
        <v>4</v>
      </c>
      <c r="D24" s="151">
        <f t="shared" si="0"/>
        <v>4</v>
      </c>
      <c r="E24" s="182" t="e">
        <f t="shared" si="1"/>
        <v>#DIV/0!</v>
      </c>
      <c r="F24" s="42"/>
      <c r="G24" s="43"/>
      <c r="I24" s="45"/>
    </row>
    <row r="25" spans="1:9" ht="22.5" customHeight="1" thickBot="1">
      <c r="A25" s="153" t="s">
        <v>55</v>
      </c>
      <c r="B25" s="154">
        <v>0</v>
      </c>
      <c r="C25" s="154">
        <v>0</v>
      </c>
      <c r="D25" s="155">
        <f t="shared" si="0"/>
        <v>0</v>
      </c>
      <c r="E25" s="183" t="e">
        <f t="shared" si="1"/>
        <v>#DIV/0!</v>
      </c>
      <c r="F25" s="42"/>
      <c r="G25" s="43"/>
      <c r="I25" s="4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2" sqref="C12"/>
    </sheetView>
  </sheetViews>
  <sheetFormatPr defaultColWidth="9.140625" defaultRowHeight="15"/>
  <cols>
    <col min="1" max="1" width="52.8515625" style="44" customWidth="1"/>
    <col min="2" max="3" width="23.140625" style="44" bestFit="1" customWidth="1"/>
    <col min="4" max="4" width="18.7109375" style="44" customWidth="1"/>
    <col min="5" max="5" width="17.851562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229" t="s">
        <v>165</v>
      </c>
      <c r="B1" s="229"/>
      <c r="C1" s="229"/>
      <c r="D1" s="229"/>
      <c r="E1" s="229"/>
    </row>
    <row r="2" spans="1:5" s="39" customFormat="1" ht="20.25" customHeight="1">
      <c r="A2" s="230" t="s">
        <v>56</v>
      </c>
      <c r="B2" s="230"/>
      <c r="C2" s="230"/>
      <c r="D2" s="230"/>
      <c r="E2" s="230"/>
    </row>
    <row r="3" spans="1:5" s="39" customFormat="1" ht="17.25" customHeight="1">
      <c r="A3" s="139"/>
      <c r="B3" s="139"/>
      <c r="C3" s="139"/>
      <c r="D3" s="139"/>
      <c r="E3" s="139"/>
    </row>
    <row r="4" spans="1:5" s="41" customFormat="1" ht="25.5" customHeight="1">
      <c r="A4" s="227"/>
      <c r="B4" s="223" t="s">
        <v>162</v>
      </c>
      <c r="C4" s="223" t="s">
        <v>163</v>
      </c>
      <c r="D4" s="231" t="s">
        <v>83</v>
      </c>
      <c r="E4" s="231"/>
    </row>
    <row r="5" spans="1:5" s="41" customFormat="1" ht="27" customHeight="1">
      <c r="A5" s="227"/>
      <c r="B5" s="223"/>
      <c r="C5" s="223"/>
      <c r="D5" s="143" t="s">
        <v>85</v>
      </c>
      <c r="E5" s="143" t="s">
        <v>2</v>
      </c>
    </row>
    <row r="6" spans="1:7" s="50" customFormat="1" ht="34.5" customHeight="1">
      <c r="A6" s="209" t="s">
        <v>36</v>
      </c>
      <c r="B6" s="49">
        <f>SUM(B7:B15)</f>
        <v>2271</v>
      </c>
      <c r="C6" s="49">
        <f>SUM(C7:C15)</f>
        <v>2204</v>
      </c>
      <c r="D6" s="49">
        <f>C6-B6</f>
        <v>-67</v>
      </c>
      <c r="E6" s="210">
        <f>ROUND(C6/B6*100,1)</f>
        <v>97</v>
      </c>
      <c r="G6" s="51"/>
    </row>
    <row r="7" spans="1:11" ht="51" customHeight="1">
      <c r="A7" s="211" t="s">
        <v>57</v>
      </c>
      <c r="B7" s="52">
        <v>378</v>
      </c>
      <c r="C7" s="52">
        <v>393</v>
      </c>
      <c r="D7" s="53">
        <f aca="true" t="shared" si="0" ref="D7:D15">C7-B7</f>
        <v>15</v>
      </c>
      <c r="E7" s="212">
        <f aca="true" t="shared" si="1" ref="E7:E15">ROUND(C7/B7*100,1)</f>
        <v>104</v>
      </c>
      <c r="G7" s="51"/>
      <c r="H7" s="54"/>
      <c r="K7" s="54"/>
    </row>
    <row r="8" spans="1:11" ht="24.75" customHeight="1">
      <c r="A8" s="211" t="s">
        <v>58</v>
      </c>
      <c r="B8" s="52">
        <v>438</v>
      </c>
      <c r="C8" s="52">
        <v>599</v>
      </c>
      <c r="D8" s="53">
        <f t="shared" si="0"/>
        <v>161</v>
      </c>
      <c r="E8" s="212">
        <f t="shared" si="1"/>
        <v>136.8</v>
      </c>
      <c r="G8" s="51"/>
      <c r="H8" s="54"/>
      <c r="K8" s="54"/>
    </row>
    <row r="9" spans="1:11" s="46" customFormat="1" ht="25.5" customHeight="1">
      <c r="A9" s="211" t="s">
        <v>59</v>
      </c>
      <c r="B9" s="52">
        <v>544</v>
      </c>
      <c r="C9" s="52">
        <v>464</v>
      </c>
      <c r="D9" s="53">
        <f t="shared" si="0"/>
        <v>-80</v>
      </c>
      <c r="E9" s="212">
        <f t="shared" si="1"/>
        <v>85.3</v>
      </c>
      <c r="F9" s="44"/>
      <c r="G9" s="51"/>
      <c r="H9" s="54"/>
      <c r="I9" s="44"/>
      <c r="K9" s="54"/>
    </row>
    <row r="10" spans="1:11" ht="30.75" customHeight="1">
      <c r="A10" s="211" t="s">
        <v>60</v>
      </c>
      <c r="B10" s="52">
        <v>56</v>
      </c>
      <c r="C10" s="52">
        <v>84</v>
      </c>
      <c r="D10" s="53">
        <f t="shared" si="0"/>
        <v>28</v>
      </c>
      <c r="E10" s="212">
        <f t="shared" si="1"/>
        <v>150</v>
      </c>
      <c r="G10" s="51"/>
      <c r="H10" s="54"/>
      <c r="K10" s="54"/>
    </row>
    <row r="11" spans="1:11" ht="28.5" customHeight="1">
      <c r="A11" s="211" t="s">
        <v>61</v>
      </c>
      <c r="B11" s="52">
        <v>165</v>
      </c>
      <c r="C11" s="52">
        <v>200</v>
      </c>
      <c r="D11" s="53">
        <f t="shared" si="0"/>
        <v>35</v>
      </c>
      <c r="E11" s="212">
        <f t="shared" si="1"/>
        <v>121.2</v>
      </c>
      <c r="G11" s="51"/>
      <c r="H11" s="54"/>
      <c r="K11" s="54"/>
    </row>
    <row r="12" spans="1:11" ht="59.25" customHeight="1">
      <c r="A12" s="211" t="s">
        <v>62</v>
      </c>
      <c r="B12" s="52">
        <v>40</v>
      </c>
      <c r="C12" s="52">
        <v>2</v>
      </c>
      <c r="D12" s="53">
        <f t="shared" si="0"/>
        <v>-38</v>
      </c>
      <c r="E12" s="212">
        <f t="shared" si="1"/>
        <v>5</v>
      </c>
      <c r="G12" s="51"/>
      <c r="H12" s="54"/>
      <c r="K12" s="54"/>
    </row>
    <row r="13" spans="1:18" ht="30.75" customHeight="1">
      <c r="A13" s="211" t="s">
        <v>63</v>
      </c>
      <c r="B13" s="52">
        <v>145</v>
      </c>
      <c r="C13" s="52">
        <v>132</v>
      </c>
      <c r="D13" s="53">
        <f t="shared" si="0"/>
        <v>-13</v>
      </c>
      <c r="E13" s="212">
        <f t="shared" si="1"/>
        <v>91</v>
      </c>
      <c r="G13" s="51"/>
      <c r="H13" s="54"/>
      <c r="K13" s="54"/>
      <c r="R13" s="55"/>
    </row>
    <row r="14" spans="1:18" ht="75" customHeight="1">
      <c r="A14" s="211" t="s">
        <v>64</v>
      </c>
      <c r="B14" s="52">
        <v>179</v>
      </c>
      <c r="C14" s="52">
        <v>144</v>
      </c>
      <c r="D14" s="53">
        <f t="shared" si="0"/>
        <v>-35</v>
      </c>
      <c r="E14" s="212">
        <f t="shared" si="1"/>
        <v>80.4</v>
      </c>
      <c r="G14" s="51"/>
      <c r="H14" s="54"/>
      <c r="K14" s="54"/>
      <c r="R14" s="55"/>
    </row>
    <row r="15" spans="1:18" ht="33" customHeight="1">
      <c r="A15" s="211" t="s">
        <v>65</v>
      </c>
      <c r="B15" s="52">
        <v>326</v>
      </c>
      <c r="C15" s="52">
        <v>186</v>
      </c>
      <c r="D15" s="53">
        <f t="shared" si="0"/>
        <v>-140</v>
      </c>
      <c r="E15" s="212">
        <f t="shared" si="1"/>
        <v>57.1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29" sqref="A29"/>
    </sheetView>
  </sheetViews>
  <sheetFormatPr defaultColWidth="9.140625" defaultRowHeight="15"/>
  <cols>
    <col min="1" max="1" width="68.57421875" style="1" customWidth="1"/>
    <col min="2" max="2" width="12.421875" style="1" customWidth="1"/>
    <col min="3" max="3" width="12.57421875" style="1" customWidth="1"/>
    <col min="4" max="4" width="9.28125" style="1" customWidth="1"/>
    <col min="5" max="5" width="12.421875" style="1" customWidth="1"/>
    <col min="6" max="7" width="11.7109375" style="1" bestFit="1" customWidth="1"/>
    <col min="8" max="16384" width="9.140625" style="1" customWidth="1"/>
  </cols>
  <sheetData>
    <row r="1" spans="1:5" ht="26.25" customHeight="1">
      <c r="A1" s="243" t="s">
        <v>94</v>
      </c>
      <c r="B1" s="243"/>
      <c r="C1" s="243"/>
      <c r="D1" s="243"/>
      <c r="E1" s="243"/>
    </row>
    <row r="2" spans="1:5" ht="27" customHeight="1">
      <c r="A2" s="244" t="s">
        <v>166</v>
      </c>
      <c r="B2" s="244"/>
      <c r="C2" s="244"/>
      <c r="D2" s="244"/>
      <c r="E2" s="244"/>
    </row>
    <row r="3" spans="1:5" ht="18" customHeight="1">
      <c r="A3" s="239" t="s">
        <v>0</v>
      </c>
      <c r="B3" s="245" t="s">
        <v>162</v>
      </c>
      <c r="C3" s="245" t="s">
        <v>163</v>
      </c>
      <c r="D3" s="246" t="s">
        <v>1</v>
      </c>
      <c r="E3" s="246"/>
    </row>
    <row r="4" spans="1:5" ht="50.25" customHeight="1">
      <c r="A4" s="239"/>
      <c r="B4" s="245"/>
      <c r="C4" s="245"/>
      <c r="D4" s="38" t="s">
        <v>2</v>
      </c>
      <c r="E4" s="67" t="s">
        <v>92</v>
      </c>
    </row>
    <row r="5" spans="1:5" ht="21" customHeight="1">
      <c r="A5" s="186" t="s">
        <v>119</v>
      </c>
      <c r="B5" s="59">
        <v>37771</v>
      </c>
      <c r="C5" s="59">
        <v>35886</v>
      </c>
      <c r="D5" s="57">
        <f aca="true" t="shared" si="0" ref="D5:D21">ROUND(C5/B5*100,1)</f>
        <v>95</v>
      </c>
      <c r="E5" s="179">
        <f aca="true" t="shared" si="1" ref="E5:E21">C5-B5</f>
        <v>-1885</v>
      </c>
    </row>
    <row r="6" spans="1:5" ht="18">
      <c r="A6" s="187" t="s">
        <v>110</v>
      </c>
      <c r="B6" s="201">
        <v>16014</v>
      </c>
      <c r="C6" s="201">
        <v>13569</v>
      </c>
      <c r="D6" s="62">
        <f t="shared" si="0"/>
        <v>84.7</v>
      </c>
      <c r="E6" s="180">
        <f t="shared" si="1"/>
        <v>-2445</v>
      </c>
    </row>
    <row r="7" spans="1:6" ht="38.25" customHeight="1">
      <c r="A7" s="188" t="s">
        <v>120</v>
      </c>
      <c r="B7" s="59">
        <v>20497</v>
      </c>
      <c r="C7" s="66">
        <v>20887</v>
      </c>
      <c r="D7" s="57">
        <f t="shared" si="0"/>
        <v>101.9</v>
      </c>
      <c r="E7" s="179">
        <f t="shared" si="1"/>
        <v>390</v>
      </c>
      <c r="F7" s="2"/>
    </row>
    <row r="8" spans="1:6" ht="23.25" customHeight="1">
      <c r="A8" s="189" t="s">
        <v>121</v>
      </c>
      <c r="B8" s="176">
        <v>9059</v>
      </c>
      <c r="C8" s="177">
        <v>8998</v>
      </c>
      <c r="D8" s="57">
        <f t="shared" si="0"/>
        <v>99.3</v>
      </c>
      <c r="E8" s="179">
        <f t="shared" si="1"/>
        <v>-61</v>
      </c>
      <c r="F8" s="2"/>
    </row>
    <row r="9" spans="1:6" ht="42.75" customHeight="1">
      <c r="A9" s="189" t="s">
        <v>111</v>
      </c>
      <c r="B9" s="63">
        <v>44.2</v>
      </c>
      <c r="C9" s="63">
        <v>43.1</v>
      </c>
      <c r="D9" s="235" t="s">
        <v>167</v>
      </c>
      <c r="E9" s="236"/>
      <c r="F9" s="2"/>
    </row>
    <row r="10" spans="1:6" ht="41.25" customHeight="1">
      <c r="A10" s="190" t="s">
        <v>112</v>
      </c>
      <c r="B10" s="176">
        <v>11056</v>
      </c>
      <c r="C10" s="176">
        <v>11336</v>
      </c>
      <c r="D10" s="64">
        <f>ROUND(C10/B10*100,1)</f>
        <v>102.5</v>
      </c>
      <c r="E10" s="181">
        <f>C10-B10</f>
        <v>280</v>
      </c>
      <c r="F10" s="2"/>
    </row>
    <row r="11" spans="1:6" ht="39" customHeight="1">
      <c r="A11" s="191" t="s">
        <v>113</v>
      </c>
      <c r="B11" s="176">
        <v>53</v>
      </c>
      <c r="C11" s="176">
        <v>57</v>
      </c>
      <c r="D11" s="64">
        <f>ROUND(C11/B11*100,1)</f>
        <v>107.5</v>
      </c>
      <c r="E11" s="181">
        <f>C11-B11</f>
        <v>4</v>
      </c>
      <c r="F11" s="2"/>
    </row>
    <row r="12" spans="1:5" ht="39.75" customHeight="1">
      <c r="A12" s="192" t="s">
        <v>122</v>
      </c>
      <c r="B12" s="176">
        <v>176</v>
      </c>
      <c r="C12" s="176">
        <v>283</v>
      </c>
      <c r="D12" s="64">
        <f>ROUND(C12/B12*100,1)</f>
        <v>160.8</v>
      </c>
      <c r="E12" s="181">
        <f>C12-B12</f>
        <v>107</v>
      </c>
    </row>
    <row r="13" spans="1:5" ht="25.5" customHeight="1">
      <c r="A13" s="192" t="s">
        <v>123</v>
      </c>
      <c r="B13" s="177">
        <v>1927</v>
      </c>
      <c r="C13" s="176">
        <v>1896</v>
      </c>
      <c r="D13" s="62">
        <f t="shared" si="0"/>
        <v>98.4</v>
      </c>
      <c r="E13" s="180">
        <f t="shared" si="1"/>
        <v>-31</v>
      </c>
    </row>
    <row r="14" spans="1:5" ht="17.25" customHeight="1">
      <c r="A14" s="193" t="s">
        <v>124</v>
      </c>
      <c r="B14" s="177">
        <v>192</v>
      </c>
      <c r="C14" s="176">
        <v>206</v>
      </c>
      <c r="D14" s="62">
        <f>ROUND(C14/B14*100,1)</f>
        <v>107.3</v>
      </c>
      <c r="E14" s="180">
        <f>C14-B14</f>
        <v>14</v>
      </c>
    </row>
    <row r="15" spans="1:5" ht="21.75" customHeight="1">
      <c r="A15" s="194" t="s">
        <v>114</v>
      </c>
      <c r="B15" s="177">
        <v>17</v>
      </c>
      <c r="C15" s="176">
        <v>1</v>
      </c>
      <c r="D15" s="62">
        <f>ROUND(C15/B15*100,1)</f>
        <v>5.9</v>
      </c>
      <c r="E15" s="180">
        <f>C15-B15</f>
        <v>-16</v>
      </c>
    </row>
    <row r="16" spans="1:5" ht="38.25" customHeight="1">
      <c r="A16" s="195" t="s">
        <v>125</v>
      </c>
      <c r="B16" s="66">
        <v>5718</v>
      </c>
      <c r="C16" s="178">
        <v>5892</v>
      </c>
      <c r="D16" s="57">
        <f t="shared" si="0"/>
        <v>103</v>
      </c>
      <c r="E16" s="179">
        <f t="shared" si="1"/>
        <v>174</v>
      </c>
    </row>
    <row r="17" spans="1:10" ht="39" customHeight="1">
      <c r="A17" s="192" t="s">
        <v>126</v>
      </c>
      <c r="B17" s="177">
        <v>85902</v>
      </c>
      <c r="C17" s="198">
        <v>96009</v>
      </c>
      <c r="D17" s="57">
        <f>ROUND(C17/B17*100,1)</f>
        <v>111.8</v>
      </c>
      <c r="E17" s="179">
        <f>C17-B17</f>
        <v>10107</v>
      </c>
      <c r="J17" s="4"/>
    </row>
    <row r="18" spans="1:5" ht="24.75" customHeight="1">
      <c r="A18" s="192" t="s">
        <v>127</v>
      </c>
      <c r="B18" s="177">
        <v>27794</v>
      </c>
      <c r="C18" s="198">
        <v>26676</v>
      </c>
      <c r="D18" s="57">
        <f>ROUND(C18/B18*100,1)</f>
        <v>96</v>
      </c>
      <c r="E18" s="179">
        <f>C18-B18</f>
        <v>-1118</v>
      </c>
    </row>
    <row r="19" spans="1:5" ht="36.75" customHeight="1">
      <c r="A19" s="196" t="s">
        <v>133</v>
      </c>
      <c r="B19" s="176">
        <v>5375</v>
      </c>
      <c r="C19" s="176">
        <v>5733</v>
      </c>
      <c r="D19" s="65">
        <f t="shared" si="0"/>
        <v>106.7</v>
      </c>
      <c r="E19" s="180">
        <f t="shared" si="1"/>
        <v>358</v>
      </c>
    </row>
    <row r="20" spans="1:5" ht="24" customHeight="1">
      <c r="A20" s="195" t="s">
        <v>132</v>
      </c>
      <c r="B20" s="66">
        <v>23035</v>
      </c>
      <c r="C20" s="66">
        <v>24263</v>
      </c>
      <c r="D20" s="57">
        <f t="shared" si="0"/>
        <v>105.3</v>
      </c>
      <c r="E20" s="179">
        <f t="shared" si="1"/>
        <v>1228</v>
      </c>
    </row>
    <row r="21" spans="1:5" ht="24.75" customHeight="1">
      <c r="A21" s="197" t="s">
        <v>115</v>
      </c>
      <c r="B21" s="202">
        <v>22184</v>
      </c>
      <c r="C21" s="202">
        <v>23415</v>
      </c>
      <c r="D21" s="62">
        <f t="shared" si="0"/>
        <v>105.5</v>
      </c>
      <c r="E21" s="180">
        <f t="shared" si="1"/>
        <v>1231</v>
      </c>
    </row>
    <row r="22" spans="1:5" ht="18" customHeight="1">
      <c r="A22" s="237" t="s">
        <v>118</v>
      </c>
      <c r="B22" s="237"/>
      <c r="C22" s="237"/>
      <c r="D22" s="237"/>
      <c r="E22" s="237"/>
    </row>
    <row r="23" spans="1:7" ht="21" customHeight="1">
      <c r="A23" s="238"/>
      <c r="B23" s="238"/>
      <c r="C23" s="238"/>
      <c r="D23" s="238"/>
      <c r="E23" s="238"/>
      <c r="F23" s="5"/>
      <c r="G23" s="5"/>
    </row>
    <row r="24" spans="1:5" ht="15.75" customHeight="1">
      <c r="A24" s="239" t="s">
        <v>0</v>
      </c>
      <c r="B24" s="240" t="s">
        <v>168</v>
      </c>
      <c r="C24" s="240" t="s">
        <v>169</v>
      </c>
      <c r="D24" s="241" t="s">
        <v>1</v>
      </c>
      <c r="E24" s="242"/>
    </row>
    <row r="25" spans="1:5" ht="34.5" customHeight="1">
      <c r="A25" s="239"/>
      <c r="B25" s="240"/>
      <c r="C25" s="240"/>
      <c r="D25" s="38" t="s">
        <v>2</v>
      </c>
      <c r="E25" s="56" t="s">
        <v>93</v>
      </c>
    </row>
    <row r="26" spans="1:5" ht="23.25" customHeight="1">
      <c r="A26" s="188" t="s">
        <v>128</v>
      </c>
      <c r="B26" s="66">
        <v>17304</v>
      </c>
      <c r="C26" s="59">
        <v>15615</v>
      </c>
      <c r="D26" s="57">
        <f aca="true" t="shared" si="2" ref="D26:D31">ROUND(C26/B26*100,1)</f>
        <v>90.2</v>
      </c>
      <c r="E26" s="179">
        <f>C26-B26</f>
        <v>-1689</v>
      </c>
    </row>
    <row r="27" spans="1:9" ht="24" customHeight="1">
      <c r="A27" s="188" t="s">
        <v>129</v>
      </c>
      <c r="B27" s="66">
        <v>12275</v>
      </c>
      <c r="C27" s="59">
        <v>11491</v>
      </c>
      <c r="D27" s="57">
        <f t="shared" si="2"/>
        <v>93.6</v>
      </c>
      <c r="E27" s="179">
        <f>C27-B27</f>
        <v>-784</v>
      </c>
      <c r="F27" s="3"/>
      <c r="H27" s="3"/>
      <c r="I27" s="6"/>
    </row>
    <row r="28" spans="1:5" ht="34.5">
      <c r="A28" s="188" t="s">
        <v>173</v>
      </c>
      <c r="B28" s="66">
        <v>2287</v>
      </c>
      <c r="C28" s="59">
        <v>2849</v>
      </c>
      <c r="D28" s="62">
        <f t="shared" si="2"/>
        <v>124.6</v>
      </c>
      <c r="E28" s="56" t="s">
        <v>171</v>
      </c>
    </row>
    <row r="29" spans="1:5" ht="24.75" customHeight="1">
      <c r="A29" s="199" t="s">
        <v>130</v>
      </c>
      <c r="B29" s="59">
        <v>2036</v>
      </c>
      <c r="C29" s="59">
        <v>2919</v>
      </c>
      <c r="D29" s="57">
        <f t="shared" si="2"/>
        <v>143.4</v>
      </c>
      <c r="E29" s="38">
        <f>C29-B29</f>
        <v>883</v>
      </c>
    </row>
    <row r="30" spans="1:5" ht="34.5">
      <c r="A30" s="199" t="s">
        <v>131</v>
      </c>
      <c r="B30" s="59">
        <v>1032</v>
      </c>
      <c r="C30" s="59">
        <v>1077</v>
      </c>
      <c r="D30" s="57">
        <f>ROUND(C30/B30*100,1)</f>
        <v>104.4</v>
      </c>
      <c r="E30" s="38">
        <f>C30-B30</f>
        <v>45</v>
      </c>
    </row>
    <row r="31" spans="1:5" ht="19.5" customHeight="1">
      <c r="A31" s="200" t="s">
        <v>116</v>
      </c>
      <c r="B31" s="59">
        <v>4818</v>
      </c>
      <c r="C31" s="59">
        <v>5369</v>
      </c>
      <c r="D31" s="58">
        <f t="shared" si="2"/>
        <v>111.4</v>
      </c>
      <c r="E31" s="60" t="s">
        <v>172</v>
      </c>
    </row>
    <row r="32" spans="1:5" ht="17.25">
      <c r="A32" s="188" t="s">
        <v>117</v>
      </c>
      <c r="B32" s="61">
        <f>B26/B29</f>
        <v>8.49901768172888</v>
      </c>
      <c r="C32" s="61">
        <f>C26/C29</f>
        <v>5.349434737923946</v>
      </c>
      <c r="D32" s="233" t="s">
        <v>170</v>
      </c>
      <c r="E32" s="234"/>
    </row>
    <row r="33" spans="1:5" ht="15.75">
      <c r="A33" s="232"/>
      <c r="B33" s="232"/>
      <c r="C33" s="232"/>
      <c r="D33" s="232"/>
      <c r="E33" s="232"/>
    </row>
  </sheetData>
  <sheetProtection/>
  <mergeCells count="14">
    <mergeCell ref="A1:E1"/>
    <mergeCell ref="A2:E2"/>
    <mergeCell ref="A3:A4"/>
    <mergeCell ref="B3:B4"/>
    <mergeCell ref="C3:C4"/>
    <mergeCell ref="D3:E3"/>
    <mergeCell ref="A33:E33"/>
    <mergeCell ref="D32:E32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P134"/>
  <sheetViews>
    <sheetView tabSelected="1" view="pageBreakPreview" zoomScaleNormal="75" zoomScaleSheetLayoutView="100" zoomScalePageLayoutView="0" workbookViewId="0" topLeftCell="A1">
      <pane xSplit="1" ySplit="9" topLeftCell="AW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BM15" sqref="BM15"/>
    </sheetView>
  </sheetViews>
  <sheetFormatPr defaultColWidth="9.140625" defaultRowHeight="15"/>
  <cols>
    <col min="1" max="1" width="22.5742187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7" width="7.8515625" style="10" customWidth="1"/>
    <col min="8" max="8" width="5.8515625" style="10" customWidth="1"/>
    <col min="9" max="9" width="7.7109375" style="10" customWidth="1"/>
    <col min="10" max="10" width="7.28125" style="10" customWidth="1"/>
    <col min="11" max="11" width="7.57421875" style="10" customWidth="1"/>
    <col min="12" max="12" width="6.28125" style="10" customWidth="1"/>
    <col min="13" max="13" width="6.00390625" style="10" customWidth="1"/>
    <col min="14" max="14" width="9.57421875" style="10" customWidth="1"/>
    <col min="15" max="15" width="8.421875" style="10" customWidth="1"/>
    <col min="16" max="16" width="6.140625" style="10" customWidth="1"/>
    <col min="17" max="17" width="5.140625" style="10" customWidth="1"/>
    <col min="18" max="18" width="8.140625" style="10" customWidth="1"/>
    <col min="19" max="19" width="6.57421875" style="10" customWidth="1"/>
    <col min="20" max="20" width="5.140625" style="10" customWidth="1"/>
    <col min="21" max="21" width="6.140625" style="10" customWidth="1"/>
    <col min="22" max="22" width="5.7109375" style="10" customWidth="1"/>
    <col min="23" max="23" width="6.140625" style="10" customWidth="1"/>
    <col min="24" max="24" width="5.57421875" style="10" customWidth="1"/>
    <col min="25" max="25" width="8.28125" style="10" customWidth="1"/>
    <col min="26" max="26" width="7.8515625" style="10" customWidth="1"/>
    <col min="27" max="27" width="6.421875" style="10" customWidth="1"/>
    <col min="28" max="28" width="6.7109375" style="10" customWidth="1"/>
    <col min="29" max="29" width="7.57421875" style="10" customWidth="1"/>
    <col min="30" max="30" width="7.140625" style="10" customWidth="1"/>
    <col min="31" max="31" width="6.7109375" style="10" customWidth="1"/>
    <col min="32" max="32" width="7.00390625" style="10" customWidth="1"/>
    <col min="33" max="33" width="6.7109375" style="10" customWidth="1"/>
    <col min="34" max="34" width="6.8515625" style="10" customWidth="1"/>
    <col min="35" max="35" width="6.7109375" style="10" customWidth="1"/>
    <col min="36" max="36" width="7.28125" style="10" customWidth="1"/>
    <col min="37" max="37" width="6.8515625" style="10" customWidth="1"/>
    <col min="38" max="38" width="6.28125" style="10" customWidth="1"/>
    <col min="39" max="39" width="6.421875" style="10" customWidth="1"/>
    <col min="40" max="40" width="6.8515625" style="10" customWidth="1"/>
    <col min="41" max="41" width="6.421875" style="10" customWidth="1"/>
    <col min="42" max="42" width="7.28125" style="10" customWidth="1"/>
    <col min="43" max="43" width="7.421875" style="10" customWidth="1"/>
    <col min="44" max="44" width="7.7109375" style="10" customWidth="1"/>
    <col min="45" max="45" width="7.8515625" style="10" customWidth="1"/>
    <col min="46" max="46" width="8.28125" style="10" customWidth="1"/>
    <col min="47" max="47" width="6.7109375" style="10" customWidth="1"/>
    <col min="48" max="48" width="8.140625" style="10" customWidth="1"/>
    <col min="49" max="49" width="7.8515625" style="10" customWidth="1"/>
    <col min="50" max="50" width="7.421875" style="10" customWidth="1"/>
    <col min="51" max="51" width="6.140625" style="10" bestFit="1" customWidth="1"/>
    <col min="52" max="52" width="7.28125" style="10" customWidth="1"/>
    <col min="53" max="54" width="6.8515625" style="10" customWidth="1"/>
    <col min="55" max="55" width="6.00390625" style="10" customWidth="1"/>
    <col min="56" max="56" width="6.57421875" style="10" customWidth="1"/>
    <col min="57" max="57" width="6.8515625" style="10" customWidth="1"/>
    <col min="58" max="58" width="5.8515625" style="10" customWidth="1"/>
    <col min="59" max="59" width="6.8515625" style="10" customWidth="1"/>
    <col min="60" max="60" width="6.140625" style="10" customWidth="1"/>
    <col min="61" max="61" width="5.8515625" style="10" customWidth="1"/>
    <col min="62" max="63" width="5.7109375" style="10" customWidth="1"/>
    <col min="64" max="64" width="9.28125" style="10" customWidth="1"/>
    <col min="65" max="65" width="6.7109375" style="10" customWidth="1"/>
    <col min="66" max="66" width="7.00390625" style="10" customWidth="1"/>
    <col min="67" max="67" width="7.8515625" style="10" customWidth="1"/>
    <col min="68" max="68" width="5.8515625" style="10" customWidth="1"/>
    <col min="69" max="16384" width="9.140625" style="10" customWidth="1"/>
  </cols>
  <sheetData>
    <row r="1" spans="14:60" ht="20.25" customHeight="1" hidden="1">
      <c r="N1" s="157"/>
      <c r="O1" s="157"/>
      <c r="P1" s="157"/>
      <c r="Q1" s="157"/>
      <c r="R1" s="157"/>
      <c r="S1" s="157"/>
      <c r="T1" s="15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O1" s="9"/>
      <c r="AP1" s="9"/>
      <c r="AQ1" s="9"/>
      <c r="AR1" s="9"/>
      <c r="AS1" s="9"/>
      <c r="AT1" s="9"/>
      <c r="AU1" s="9"/>
      <c r="BG1" s="12"/>
      <c r="BH1" s="12"/>
    </row>
    <row r="2" spans="1:60" ht="21.75" customHeight="1">
      <c r="A2" s="7"/>
      <c r="B2" s="282" t="s">
        <v>88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P2" s="158"/>
      <c r="Q2" s="159"/>
      <c r="T2" s="159"/>
      <c r="U2" s="9"/>
      <c r="V2" s="9"/>
      <c r="W2" s="9"/>
      <c r="X2" s="9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  <c r="AL2" s="9"/>
      <c r="AO2" s="9"/>
      <c r="AP2" s="9"/>
      <c r="AQ2" s="9"/>
      <c r="AR2" s="9"/>
      <c r="AS2" s="9"/>
      <c r="AT2" s="9"/>
      <c r="AU2" s="9"/>
      <c r="AY2" s="11"/>
      <c r="AZ2" s="11"/>
      <c r="BA2" s="12"/>
      <c r="BB2" s="12"/>
      <c r="BG2" s="12"/>
      <c r="BH2" s="12"/>
    </row>
    <row r="3" spans="1:68" ht="21.75" customHeight="1">
      <c r="A3" s="13"/>
      <c r="B3" s="283" t="s">
        <v>174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160"/>
      <c r="O3" s="160"/>
      <c r="P3" s="160"/>
      <c r="Q3" s="160"/>
      <c r="R3" s="160"/>
      <c r="S3" s="160"/>
      <c r="T3" s="160"/>
      <c r="U3" s="161"/>
      <c r="V3" s="161"/>
      <c r="W3" s="15"/>
      <c r="X3" s="15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  <c r="AX3" s="16"/>
      <c r="AY3" s="16"/>
      <c r="AZ3" s="16"/>
      <c r="BA3" s="16"/>
      <c r="BB3" s="16"/>
      <c r="BE3" s="12"/>
      <c r="BP3" s="12" t="s">
        <v>144</v>
      </c>
    </row>
    <row r="4" spans="1:68" ht="15.75" customHeight="1">
      <c r="A4" s="287"/>
      <c r="B4" s="250" t="s">
        <v>145</v>
      </c>
      <c r="C4" s="250"/>
      <c r="D4" s="250"/>
      <c r="E4" s="250"/>
      <c r="F4" s="247" t="s">
        <v>146</v>
      </c>
      <c r="G4" s="248"/>
      <c r="H4" s="248"/>
      <c r="I4" s="249"/>
      <c r="J4" s="265" t="s">
        <v>148</v>
      </c>
      <c r="K4" s="266"/>
      <c r="L4" s="266"/>
      <c r="M4" s="267"/>
      <c r="N4" s="251" t="s">
        <v>149</v>
      </c>
      <c r="O4" s="252"/>
      <c r="P4" s="252"/>
      <c r="Q4" s="253"/>
      <c r="R4" s="251" t="s">
        <v>150</v>
      </c>
      <c r="S4" s="252"/>
      <c r="T4" s="253"/>
      <c r="U4" s="251" t="s">
        <v>152</v>
      </c>
      <c r="V4" s="252"/>
      <c r="W4" s="252"/>
      <c r="X4" s="253"/>
      <c r="Y4" s="265" t="s">
        <v>4</v>
      </c>
      <c r="Z4" s="266"/>
      <c r="AA4" s="266"/>
      <c r="AB4" s="267"/>
      <c r="AC4" s="265" t="s">
        <v>100</v>
      </c>
      <c r="AD4" s="266"/>
      <c r="AE4" s="266"/>
      <c r="AF4" s="266"/>
      <c r="AG4" s="266"/>
      <c r="AH4" s="266"/>
      <c r="AI4" s="266"/>
      <c r="AJ4" s="267"/>
      <c r="AK4" s="251" t="s">
        <v>89</v>
      </c>
      <c r="AL4" s="252"/>
      <c r="AM4" s="252"/>
      <c r="AN4" s="253"/>
      <c r="AO4" s="286" t="s">
        <v>5</v>
      </c>
      <c r="AP4" s="286"/>
      <c r="AQ4" s="286"/>
      <c r="AR4" s="286"/>
      <c r="AS4" s="250" t="s">
        <v>153</v>
      </c>
      <c r="AT4" s="250"/>
      <c r="AU4" s="250"/>
      <c r="AV4" s="250"/>
      <c r="AW4" s="251" t="s">
        <v>154</v>
      </c>
      <c r="AX4" s="252"/>
      <c r="AY4" s="252"/>
      <c r="AZ4" s="253"/>
      <c r="BA4" s="279" t="s">
        <v>155</v>
      </c>
      <c r="BB4" s="280"/>
      <c r="BC4" s="280"/>
      <c r="BD4" s="281"/>
      <c r="BE4" s="251" t="s">
        <v>175</v>
      </c>
      <c r="BF4" s="252"/>
      <c r="BG4" s="253"/>
      <c r="BH4" s="250" t="s">
        <v>158</v>
      </c>
      <c r="BI4" s="250"/>
      <c r="BJ4" s="250"/>
      <c r="BK4" s="250"/>
      <c r="BL4" s="250"/>
      <c r="BM4" s="250" t="s">
        <v>157</v>
      </c>
      <c r="BN4" s="250"/>
      <c r="BO4" s="250"/>
      <c r="BP4" s="250"/>
    </row>
    <row r="5" spans="1:68" ht="20.25" customHeight="1">
      <c r="A5" s="288"/>
      <c r="B5" s="250"/>
      <c r="C5" s="250"/>
      <c r="D5" s="250"/>
      <c r="E5" s="250"/>
      <c r="F5" s="250" t="s">
        <v>147</v>
      </c>
      <c r="G5" s="250"/>
      <c r="H5" s="250"/>
      <c r="I5" s="250"/>
      <c r="J5" s="268"/>
      <c r="K5" s="269"/>
      <c r="L5" s="269"/>
      <c r="M5" s="270"/>
      <c r="N5" s="254"/>
      <c r="O5" s="255"/>
      <c r="P5" s="255"/>
      <c r="Q5" s="256"/>
      <c r="R5" s="254"/>
      <c r="S5" s="255"/>
      <c r="T5" s="256"/>
      <c r="U5" s="254"/>
      <c r="V5" s="255"/>
      <c r="W5" s="255"/>
      <c r="X5" s="256"/>
      <c r="Y5" s="268"/>
      <c r="Z5" s="269"/>
      <c r="AA5" s="269"/>
      <c r="AB5" s="270"/>
      <c r="AC5" s="250" t="s">
        <v>98</v>
      </c>
      <c r="AD5" s="250"/>
      <c r="AE5" s="250"/>
      <c r="AF5" s="250"/>
      <c r="AG5" s="250" t="s">
        <v>99</v>
      </c>
      <c r="AH5" s="250"/>
      <c r="AI5" s="250"/>
      <c r="AJ5" s="250"/>
      <c r="AK5" s="254"/>
      <c r="AL5" s="255"/>
      <c r="AM5" s="255"/>
      <c r="AN5" s="256"/>
      <c r="AO5" s="286"/>
      <c r="AP5" s="286"/>
      <c r="AQ5" s="286"/>
      <c r="AR5" s="286"/>
      <c r="AS5" s="250"/>
      <c r="AT5" s="250"/>
      <c r="AU5" s="250"/>
      <c r="AV5" s="250"/>
      <c r="AW5" s="254"/>
      <c r="AX5" s="255"/>
      <c r="AY5" s="255"/>
      <c r="AZ5" s="256"/>
      <c r="BA5" s="251" t="s">
        <v>156</v>
      </c>
      <c r="BB5" s="252"/>
      <c r="BC5" s="252"/>
      <c r="BD5" s="253"/>
      <c r="BE5" s="254"/>
      <c r="BF5" s="255"/>
      <c r="BG5" s="256"/>
      <c r="BH5" s="250"/>
      <c r="BI5" s="250"/>
      <c r="BJ5" s="250"/>
      <c r="BK5" s="250"/>
      <c r="BL5" s="250"/>
      <c r="BM5" s="250"/>
      <c r="BN5" s="250"/>
      <c r="BO5" s="250"/>
      <c r="BP5" s="250"/>
    </row>
    <row r="6" spans="1:68" ht="39.75" customHeight="1">
      <c r="A6" s="288"/>
      <c r="B6" s="250"/>
      <c r="C6" s="250"/>
      <c r="D6" s="250"/>
      <c r="E6" s="250"/>
      <c r="F6" s="250"/>
      <c r="G6" s="250"/>
      <c r="H6" s="250"/>
      <c r="I6" s="250"/>
      <c r="J6" s="271"/>
      <c r="K6" s="272"/>
      <c r="L6" s="272"/>
      <c r="M6" s="273"/>
      <c r="N6" s="257"/>
      <c r="O6" s="258"/>
      <c r="P6" s="258"/>
      <c r="Q6" s="259"/>
      <c r="R6" s="257"/>
      <c r="S6" s="258"/>
      <c r="T6" s="259"/>
      <c r="U6" s="257"/>
      <c r="V6" s="258"/>
      <c r="W6" s="258"/>
      <c r="X6" s="259"/>
      <c r="Y6" s="271"/>
      <c r="Z6" s="272"/>
      <c r="AA6" s="272"/>
      <c r="AB6" s="273"/>
      <c r="AC6" s="250"/>
      <c r="AD6" s="250"/>
      <c r="AE6" s="250"/>
      <c r="AF6" s="250"/>
      <c r="AG6" s="250"/>
      <c r="AH6" s="250"/>
      <c r="AI6" s="250"/>
      <c r="AJ6" s="250"/>
      <c r="AK6" s="257"/>
      <c r="AL6" s="258"/>
      <c r="AM6" s="258"/>
      <c r="AN6" s="259"/>
      <c r="AO6" s="286"/>
      <c r="AP6" s="286"/>
      <c r="AQ6" s="286"/>
      <c r="AR6" s="286"/>
      <c r="AS6" s="250"/>
      <c r="AT6" s="250"/>
      <c r="AU6" s="250"/>
      <c r="AV6" s="250"/>
      <c r="AW6" s="257"/>
      <c r="AX6" s="258"/>
      <c r="AY6" s="258"/>
      <c r="AZ6" s="259"/>
      <c r="BA6" s="257"/>
      <c r="BB6" s="258"/>
      <c r="BC6" s="258"/>
      <c r="BD6" s="259"/>
      <c r="BE6" s="257"/>
      <c r="BF6" s="258"/>
      <c r="BG6" s="259"/>
      <c r="BH6" s="250" t="s">
        <v>109</v>
      </c>
      <c r="BI6" s="250"/>
      <c r="BJ6" s="250"/>
      <c r="BK6" s="250"/>
      <c r="BL6" s="204" t="s">
        <v>108</v>
      </c>
      <c r="BM6" s="250"/>
      <c r="BN6" s="250"/>
      <c r="BO6" s="250"/>
      <c r="BP6" s="250"/>
    </row>
    <row r="7" spans="1:68" ht="43.5" customHeight="1">
      <c r="A7" s="288"/>
      <c r="B7" s="260">
        <v>2018</v>
      </c>
      <c r="C7" s="260">
        <v>2019</v>
      </c>
      <c r="D7" s="264" t="s">
        <v>6</v>
      </c>
      <c r="E7" s="264"/>
      <c r="F7" s="260">
        <v>2018</v>
      </c>
      <c r="G7" s="260">
        <v>2019</v>
      </c>
      <c r="H7" s="264" t="s">
        <v>6</v>
      </c>
      <c r="I7" s="264"/>
      <c r="J7" s="260">
        <v>2018</v>
      </c>
      <c r="K7" s="260">
        <v>2019</v>
      </c>
      <c r="L7" s="284" t="s">
        <v>6</v>
      </c>
      <c r="M7" s="285"/>
      <c r="N7" s="260">
        <v>2018</v>
      </c>
      <c r="O7" s="260">
        <v>2019</v>
      </c>
      <c r="P7" s="264" t="s">
        <v>6</v>
      </c>
      <c r="Q7" s="264"/>
      <c r="R7" s="260">
        <v>2018</v>
      </c>
      <c r="S7" s="260">
        <v>2019</v>
      </c>
      <c r="T7" s="262" t="s">
        <v>151</v>
      </c>
      <c r="U7" s="260">
        <v>2018</v>
      </c>
      <c r="V7" s="260">
        <v>2019</v>
      </c>
      <c r="W7" s="264" t="s">
        <v>6</v>
      </c>
      <c r="X7" s="264"/>
      <c r="Y7" s="260">
        <v>2018</v>
      </c>
      <c r="Z7" s="260">
        <v>2019</v>
      </c>
      <c r="AA7" s="264" t="s">
        <v>6</v>
      </c>
      <c r="AB7" s="264"/>
      <c r="AC7" s="260">
        <v>2018</v>
      </c>
      <c r="AD7" s="260">
        <v>2019</v>
      </c>
      <c r="AE7" s="264" t="s">
        <v>6</v>
      </c>
      <c r="AF7" s="264"/>
      <c r="AG7" s="260">
        <v>2018</v>
      </c>
      <c r="AH7" s="260">
        <v>2019</v>
      </c>
      <c r="AI7" s="264" t="s">
        <v>6</v>
      </c>
      <c r="AJ7" s="264"/>
      <c r="AK7" s="260">
        <v>2018</v>
      </c>
      <c r="AL7" s="260">
        <v>2019</v>
      </c>
      <c r="AM7" s="264" t="s">
        <v>6</v>
      </c>
      <c r="AN7" s="264"/>
      <c r="AO7" s="260">
        <v>2018</v>
      </c>
      <c r="AP7" s="260">
        <v>2019</v>
      </c>
      <c r="AQ7" s="264" t="s">
        <v>6</v>
      </c>
      <c r="AR7" s="264"/>
      <c r="AS7" s="264" t="s">
        <v>7</v>
      </c>
      <c r="AT7" s="264"/>
      <c r="AU7" s="264" t="s">
        <v>6</v>
      </c>
      <c r="AV7" s="264"/>
      <c r="AW7" s="260">
        <v>2018</v>
      </c>
      <c r="AX7" s="260">
        <v>2019</v>
      </c>
      <c r="AY7" s="264" t="s">
        <v>6</v>
      </c>
      <c r="AZ7" s="264"/>
      <c r="BA7" s="260">
        <v>2018</v>
      </c>
      <c r="BB7" s="260">
        <v>2019</v>
      </c>
      <c r="BC7" s="264" t="s">
        <v>6</v>
      </c>
      <c r="BD7" s="264"/>
      <c r="BE7" s="260">
        <v>2018</v>
      </c>
      <c r="BF7" s="260">
        <v>2019</v>
      </c>
      <c r="BG7" s="277" t="s">
        <v>8</v>
      </c>
      <c r="BH7" s="260">
        <v>2018</v>
      </c>
      <c r="BI7" s="260">
        <v>2019</v>
      </c>
      <c r="BJ7" s="264" t="s">
        <v>6</v>
      </c>
      <c r="BK7" s="264"/>
      <c r="BL7" s="260">
        <v>2019</v>
      </c>
      <c r="BM7" s="274">
        <v>2018</v>
      </c>
      <c r="BN7" s="260">
        <v>2019</v>
      </c>
      <c r="BO7" s="275" t="s">
        <v>6</v>
      </c>
      <c r="BP7" s="276"/>
    </row>
    <row r="8" spans="1:68" s="19" customFormat="1" ht="23.25" customHeight="1">
      <c r="A8" s="289"/>
      <c r="B8" s="261"/>
      <c r="C8" s="261"/>
      <c r="D8" s="17" t="s">
        <v>2</v>
      </c>
      <c r="E8" s="17" t="s">
        <v>8</v>
      </c>
      <c r="F8" s="261"/>
      <c r="G8" s="261"/>
      <c r="H8" s="17" t="s">
        <v>2</v>
      </c>
      <c r="I8" s="17" t="s">
        <v>8</v>
      </c>
      <c r="J8" s="261"/>
      <c r="K8" s="261"/>
      <c r="L8" s="17" t="s">
        <v>2</v>
      </c>
      <c r="M8" s="17" t="s">
        <v>8</v>
      </c>
      <c r="N8" s="261"/>
      <c r="O8" s="261"/>
      <c r="P8" s="17" t="s">
        <v>2</v>
      </c>
      <c r="Q8" s="17" t="s">
        <v>8</v>
      </c>
      <c r="R8" s="261"/>
      <c r="S8" s="261"/>
      <c r="T8" s="263"/>
      <c r="U8" s="261"/>
      <c r="V8" s="261"/>
      <c r="W8" s="17" t="s">
        <v>2</v>
      </c>
      <c r="X8" s="17" t="s">
        <v>8</v>
      </c>
      <c r="Y8" s="261"/>
      <c r="Z8" s="261"/>
      <c r="AA8" s="17" t="s">
        <v>2</v>
      </c>
      <c r="AB8" s="17" t="s">
        <v>8</v>
      </c>
      <c r="AC8" s="261"/>
      <c r="AD8" s="261"/>
      <c r="AE8" s="17" t="s">
        <v>2</v>
      </c>
      <c r="AF8" s="17" t="s">
        <v>8</v>
      </c>
      <c r="AG8" s="261"/>
      <c r="AH8" s="261"/>
      <c r="AI8" s="17" t="s">
        <v>2</v>
      </c>
      <c r="AJ8" s="17" t="s">
        <v>8</v>
      </c>
      <c r="AK8" s="261"/>
      <c r="AL8" s="261"/>
      <c r="AM8" s="17" t="s">
        <v>2</v>
      </c>
      <c r="AN8" s="17" t="s">
        <v>8</v>
      </c>
      <c r="AO8" s="261"/>
      <c r="AP8" s="261"/>
      <c r="AQ8" s="17" t="s">
        <v>2</v>
      </c>
      <c r="AR8" s="17" t="s">
        <v>8</v>
      </c>
      <c r="AS8" s="18">
        <v>2018</v>
      </c>
      <c r="AT8" s="18">
        <v>2019</v>
      </c>
      <c r="AU8" s="17" t="s">
        <v>2</v>
      </c>
      <c r="AV8" s="17" t="s">
        <v>8</v>
      </c>
      <c r="AW8" s="261"/>
      <c r="AX8" s="261"/>
      <c r="AY8" s="17" t="s">
        <v>2</v>
      </c>
      <c r="AZ8" s="17" t="s">
        <v>8</v>
      </c>
      <c r="BA8" s="261"/>
      <c r="BB8" s="261"/>
      <c r="BC8" s="17" t="s">
        <v>2</v>
      </c>
      <c r="BD8" s="17" t="s">
        <v>8</v>
      </c>
      <c r="BE8" s="261"/>
      <c r="BF8" s="261"/>
      <c r="BG8" s="278"/>
      <c r="BH8" s="261"/>
      <c r="BI8" s="261"/>
      <c r="BJ8" s="17" t="s">
        <v>2</v>
      </c>
      <c r="BK8" s="17" t="s">
        <v>8</v>
      </c>
      <c r="BL8" s="261"/>
      <c r="BM8" s="274"/>
      <c r="BN8" s="261"/>
      <c r="BO8" s="18" t="s">
        <v>2</v>
      </c>
      <c r="BP8" s="18" t="s">
        <v>8</v>
      </c>
    </row>
    <row r="9" spans="1:68" ht="12.75" customHeight="1">
      <c r="A9" s="20" t="s">
        <v>9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  <c r="BM9" s="20">
        <v>64</v>
      </c>
      <c r="BN9" s="20">
        <v>65</v>
      </c>
      <c r="BO9" s="20">
        <v>66</v>
      </c>
      <c r="BP9" s="20">
        <v>67</v>
      </c>
    </row>
    <row r="10" spans="1:68" s="30" customFormat="1" ht="20.25" customHeight="1">
      <c r="A10" s="21" t="s">
        <v>90</v>
      </c>
      <c r="B10" s="26">
        <f>SUM(B11:B30)</f>
        <v>37771</v>
      </c>
      <c r="C10" s="22">
        <f>SUM(C11:C30)</f>
        <v>35886</v>
      </c>
      <c r="D10" s="23">
        <f aca="true" t="shared" si="0" ref="D10:D30">C10/B10*100</f>
        <v>95.00939874506898</v>
      </c>
      <c r="E10" s="22">
        <f aca="true" t="shared" si="1" ref="E10:E30">C10-B10</f>
        <v>-1885</v>
      </c>
      <c r="F10" s="26">
        <f>SUM(F11:F30)</f>
        <v>16014</v>
      </c>
      <c r="G10" s="22">
        <f>SUM(G11:G30)</f>
        <v>13569</v>
      </c>
      <c r="H10" s="23">
        <f aca="true" t="shared" si="2" ref="H10:H30">G10/F10*100</f>
        <v>84.73210940427126</v>
      </c>
      <c r="I10" s="22">
        <f aca="true" t="shared" si="3" ref="I10:I30">G10-F10</f>
        <v>-2445</v>
      </c>
      <c r="J10" s="26">
        <f>SUM(J11:J30)</f>
        <v>20497</v>
      </c>
      <c r="K10" s="22">
        <f>SUM(K11:K30)</f>
        <v>20887</v>
      </c>
      <c r="L10" s="23">
        <f aca="true" t="shared" si="4" ref="L10:L30">K10/J10*100</f>
        <v>101.9027174708494</v>
      </c>
      <c r="M10" s="22">
        <f aca="true" t="shared" si="5" ref="M10:M30">K10-J10</f>
        <v>390</v>
      </c>
      <c r="N10" s="26">
        <f>SUM(N11:N30)</f>
        <v>9059</v>
      </c>
      <c r="O10" s="22">
        <f>SUM(O11:O30)</f>
        <v>8998</v>
      </c>
      <c r="P10" s="24">
        <f aca="true" t="shared" si="6" ref="P10:P30">O10/N10*100</f>
        <v>99.32663649409427</v>
      </c>
      <c r="Q10" s="25">
        <f aca="true" t="shared" si="7" ref="Q10:Q30">O10-N10</f>
        <v>-61</v>
      </c>
      <c r="R10" s="23">
        <f>ROUND(N10/J10*100,1)</f>
        <v>44.2</v>
      </c>
      <c r="S10" s="23">
        <f>ROUND(O10/K10*100,1)</f>
        <v>43.1</v>
      </c>
      <c r="T10" s="24">
        <f aca="true" t="shared" si="8" ref="T10:T20">S10-R10</f>
        <v>-1.1000000000000014</v>
      </c>
      <c r="U10" s="26">
        <f>SUM(U11:U30)</f>
        <v>1927</v>
      </c>
      <c r="V10" s="22">
        <f>SUM(V11:V30)</f>
        <v>1896</v>
      </c>
      <c r="W10" s="164">
        <f aca="true" t="shared" si="9" ref="W10:W30">V10/U10*100</f>
        <v>98.39128178515828</v>
      </c>
      <c r="X10" s="162">
        <f aca="true" t="shared" si="10" ref="X10:X30">V10-U10</f>
        <v>-31</v>
      </c>
      <c r="Y10" s="26">
        <f>SUM(Y11:Y30)</f>
        <v>85902</v>
      </c>
      <c r="Z10" s="22">
        <f>SUM(Z11:Z30)</f>
        <v>96009</v>
      </c>
      <c r="AA10" s="23">
        <f aca="true" t="shared" si="11" ref="AA10:AA27">Z10/Y10*100</f>
        <v>111.76573304463227</v>
      </c>
      <c r="AB10" s="22">
        <f aca="true" t="shared" si="12" ref="AB10:AB27">Z10-Y10</f>
        <v>10107</v>
      </c>
      <c r="AC10" s="26">
        <f>SUM(AC11:AC30)</f>
        <v>36828</v>
      </c>
      <c r="AD10" s="22">
        <f>SUM(AD11:AD30)</f>
        <v>34812</v>
      </c>
      <c r="AE10" s="23">
        <f aca="true" t="shared" si="13" ref="AE10:AE27">AD10/AC10*100</f>
        <v>94.52590420332356</v>
      </c>
      <c r="AF10" s="22">
        <f aca="true" t="shared" si="14" ref="AF10:AF27">AD10-AC10</f>
        <v>-2016</v>
      </c>
      <c r="AG10" s="26">
        <f>SUM(AG11:AG30)</f>
        <v>26120</v>
      </c>
      <c r="AH10" s="22">
        <f>SUM(AH11:AH30)</f>
        <v>34980</v>
      </c>
      <c r="AI10" s="23">
        <f aca="true" t="shared" si="15" ref="AI10:AI30">AH10/AG10*100</f>
        <v>133.92036753445635</v>
      </c>
      <c r="AJ10" s="22">
        <f aca="true" t="shared" si="16" ref="AJ10:AJ27">AH10-AG10</f>
        <v>8860</v>
      </c>
      <c r="AK10" s="26">
        <f>SUM(AK11:AK30)</f>
        <v>5718</v>
      </c>
      <c r="AL10" s="22">
        <f>SUM(AL11:AL30)</f>
        <v>5892</v>
      </c>
      <c r="AM10" s="163">
        <f>AL10/AK10*100</f>
        <v>103.04302203567681</v>
      </c>
      <c r="AN10" s="18">
        <f aca="true" t="shared" si="17" ref="AN10:AN30">AL10-AK10</f>
        <v>174</v>
      </c>
      <c r="AO10" s="26">
        <f>SUM(AO11:AO30)</f>
        <v>5375</v>
      </c>
      <c r="AP10" s="22">
        <f>SUM(AP11:AP30)</f>
        <v>5733</v>
      </c>
      <c r="AQ10" s="29">
        <f>ROUND(AP10/AO10*100,1)</f>
        <v>106.7</v>
      </c>
      <c r="AR10" s="28">
        <f aca="true" t="shared" si="18" ref="AR10:AR29">AP10-AO10</f>
        <v>358</v>
      </c>
      <c r="AS10" s="26">
        <f>SUM(AS11:AS30)</f>
        <v>23035</v>
      </c>
      <c r="AT10" s="22">
        <f>SUM(AT11:AT30)</f>
        <v>24263</v>
      </c>
      <c r="AU10" s="24">
        <f aca="true" t="shared" si="19" ref="AU10:AU29">ROUND(AT10/AS10*100,1)</f>
        <v>105.3</v>
      </c>
      <c r="AV10" s="26">
        <f aca="true" t="shared" si="20" ref="AV10:AV29">AT10-AS10</f>
        <v>1228</v>
      </c>
      <c r="AW10" s="26">
        <f>SUM(AW11:AW30)</f>
        <v>17304</v>
      </c>
      <c r="AX10" s="22">
        <f>SUM(AX11:AX30)</f>
        <v>15615</v>
      </c>
      <c r="AY10" s="164">
        <f aca="true" t="shared" si="21" ref="AY10:AY30">AX10/AW10*100</f>
        <v>90.23925104022192</v>
      </c>
      <c r="AZ10" s="162">
        <f aca="true" t="shared" si="22" ref="AZ10:AZ30">AX10-AW10</f>
        <v>-1689</v>
      </c>
      <c r="BA10" s="26">
        <f>SUM(BA11:BA30)</f>
        <v>12275</v>
      </c>
      <c r="BB10" s="22">
        <f>SUM(BB11:BB30)</f>
        <v>11491</v>
      </c>
      <c r="BC10" s="164">
        <f aca="true" t="shared" si="23" ref="BC10:BC30">BB10/BA10*100</f>
        <v>93.61303462321793</v>
      </c>
      <c r="BD10" s="162">
        <f aca="true" t="shared" si="24" ref="BD10:BD30">BB10-BA10</f>
        <v>-784</v>
      </c>
      <c r="BE10" s="162">
        <v>2286.6410417320362</v>
      </c>
      <c r="BF10" s="162">
        <v>2848.9143825069295</v>
      </c>
      <c r="BG10" s="22">
        <f aca="true" t="shared" si="25" ref="BG10:BG29">BF10-BE10</f>
        <v>562.2733407748933</v>
      </c>
      <c r="BH10" s="26">
        <f>SUM(BH11:BH30)</f>
        <v>2036</v>
      </c>
      <c r="BI10" s="22">
        <f>SUM(BI11:BI30)</f>
        <v>2919</v>
      </c>
      <c r="BJ10" s="24">
        <f aca="true" t="shared" si="26" ref="BJ10:BJ30">ROUND(BI10/BH10*100,1)</f>
        <v>143.4</v>
      </c>
      <c r="BK10" s="22">
        <f>SUM(BK11:BK30)</f>
        <v>883</v>
      </c>
      <c r="BL10" s="22">
        <f>SUM(BL11:BL30)</f>
        <v>1077</v>
      </c>
      <c r="BM10" s="162">
        <v>4818</v>
      </c>
      <c r="BN10" s="22">
        <v>5368.94</v>
      </c>
      <c r="BO10" s="24">
        <f>BN10/BM10*100</f>
        <v>111.43503528435035</v>
      </c>
      <c r="BP10" s="22">
        <f>BN10-BM10</f>
        <v>550.9399999999996</v>
      </c>
    </row>
    <row r="11" spans="1:68" ht="17.25" customHeight="1">
      <c r="A11" s="31" t="s">
        <v>91</v>
      </c>
      <c r="B11" s="166">
        <v>8658</v>
      </c>
      <c r="C11" s="166">
        <v>7530</v>
      </c>
      <c r="D11" s="27">
        <f t="shared" si="0"/>
        <v>86.97158697158697</v>
      </c>
      <c r="E11" s="26">
        <f t="shared" si="1"/>
        <v>-1128</v>
      </c>
      <c r="F11" s="166">
        <v>4321</v>
      </c>
      <c r="G11" s="166">
        <v>3153</v>
      </c>
      <c r="H11" s="27">
        <f t="shared" si="2"/>
        <v>72.96922008794262</v>
      </c>
      <c r="I11" s="26">
        <f t="shared" si="3"/>
        <v>-1168</v>
      </c>
      <c r="J11" s="166">
        <v>4658</v>
      </c>
      <c r="K11" s="166">
        <v>4879</v>
      </c>
      <c r="L11" s="27">
        <f t="shared" si="4"/>
        <v>104.74452554744526</v>
      </c>
      <c r="M11" s="26">
        <f t="shared" si="5"/>
        <v>221</v>
      </c>
      <c r="N11" s="166">
        <v>2662</v>
      </c>
      <c r="O11" s="166">
        <v>2925</v>
      </c>
      <c r="P11" s="156">
        <f t="shared" si="6"/>
        <v>109.87978963185574</v>
      </c>
      <c r="Q11" s="165">
        <f t="shared" si="7"/>
        <v>263</v>
      </c>
      <c r="R11" s="208">
        <f>ROUND(N11/J11*100,1)</f>
        <v>57.1</v>
      </c>
      <c r="S11" s="208">
        <f>ROUND(O11/K11*100,1)</f>
        <v>60</v>
      </c>
      <c r="T11" s="156">
        <f t="shared" si="8"/>
        <v>2.8999999999999986</v>
      </c>
      <c r="U11" s="167">
        <v>247</v>
      </c>
      <c r="V11" s="167">
        <v>319</v>
      </c>
      <c r="W11" s="156">
        <f t="shared" si="9"/>
        <v>129.1497975708502</v>
      </c>
      <c r="X11" s="26">
        <f t="shared" si="10"/>
        <v>72</v>
      </c>
      <c r="Y11" s="166">
        <v>22062</v>
      </c>
      <c r="Z11" s="166">
        <v>28325</v>
      </c>
      <c r="AA11" s="23">
        <f t="shared" si="11"/>
        <v>128.38817876892395</v>
      </c>
      <c r="AB11" s="22">
        <f t="shared" si="12"/>
        <v>6263</v>
      </c>
      <c r="AC11" s="166">
        <v>8362</v>
      </c>
      <c r="AD11" s="166">
        <v>7111</v>
      </c>
      <c r="AE11" s="23">
        <f t="shared" si="13"/>
        <v>85.03946424300408</v>
      </c>
      <c r="AF11" s="22">
        <f t="shared" si="14"/>
        <v>-1251</v>
      </c>
      <c r="AG11" s="166">
        <v>5761</v>
      </c>
      <c r="AH11" s="184">
        <v>11307</v>
      </c>
      <c r="AI11" s="23">
        <f t="shared" si="15"/>
        <v>196.26800902621073</v>
      </c>
      <c r="AJ11" s="22">
        <f t="shared" si="16"/>
        <v>5546</v>
      </c>
      <c r="AK11" s="166">
        <v>417</v>
      </c>
      <c r="AL11" s="166">
        <v>424</v>
      </c>
      <c r="AM11" s="27">
        <f>AL11/AK11*100</f>
        <v>101.67865707434052</v>
      </c>
      <c r="AN11" s="26">
        <f t="shared" si="17"/>
        <v>7</v>
      </c>
      <c r="AO11" s="168">
        <v>1677</v>
      </c>
      <c r="AP11" s="166">
        <v>1705</v>
      </c>
      <c r="AQ11" s="29">
        <f aca="true" t="shared" si="27" ref="AQ11:AQ29">ROUND(AP11/AO11*100,1)</f>
        <v>101.7</v>
      </c>
      <c r="AR11" s="28">
        <f t="shared" si="18"/>
        <v>28</v>
      </c>
      <c r="AS11" s="166">
        <v>6388</v>
      </c>
      <c r="AT11" s="169">
        <v>6898</v>
      </c>
      <c r="AU11" s="24">
        <f t="shared" si="19"/>
        <v>108</v>
      </c>
      <c r="AV11" s="22">
        <f t="shared" si="20"/>
        <v>510</v>
      </c>
      <c r="AW11" s="166">
        <v>4240</v>
      </c>
      <c r="AX11" s="166">
        <v>3556</v>
      </c>
      <c r="AY11" s="156">
        <f t="shared" si="21"/>
        <v>83.86792452830188</v>
      </c>
      <c r="AZ11" s="26">
        <f t="shared" si="22"/>
        <v>-684</v>
      </c>
      <c r="BA11" s="166">
        <v>3314</v>
      </c>
      <c r="BB11" s="166">
        <v>2896</v>
      </c>
      <c r="BC11" s="156">
        <f t="shared" si="23"/>
        <v>87.38684369342184</v>
      </c>
      <c r="BD11" s="26">
        <f t="shared" si="24"/>
        <v>-418</v>
      </c>
      <c r="BE11" s="166">
        <v>3156.737787759685</v>
      </c>
      <c r="BF11" s="166">
        <v>4041.066020593579</v>
      </c>
      <c r="BG11" s="22">
        <f t="shared" si="25"/>
        <v>884.3282328338942</v>
      </c>
      <c r="BH11" s="170">
        <v>1216</v>
      </c>
      <c r="BI11" s="166">
        <v>1358</v>
      </c>
      <c r="BJ11" s="24">
        <f t="shared" si="26"/>
        <v>111.7</v>
      </c>
      <c r="BK11" s="22">
        <f aca="true" t="shared" si="28" ref="BK11:BK29">BI11-BH11</f>
        <v>142</v>
      </c>
      <c r="BL11" s="171">
        <v>406</v>
      </c>
      <c r="BM11" s="166">
        <v>5384</v>
      </c>
      <c r="BN11" s="166">
        <v>6050</v>
      </c>
      <c r="BO11" s="24">
        <f>BN11/BM11*100</f>
        <v>112.36998514115899</v>
      </c>
      <c r="BP11" s="26">
        <f>BN11-BM11</f>
        <v>666</v>
      </c>
    </row>
    <row r="12" spans="1:68" s="16" customFormat="1" ht="17.25" customHeight="1">
      <c r="A12" s="31" t="s">
        <v>142</v>
      </c>
      <c r="B12" s="166">
        <v>3366</v>
      </c>
      <c r="C12" s="166">
        <v>3371</v>
      </c>
      <c r="D12" s="27">
        <f t="shared" si="0"/>
        <v>100.14854426619134</v>
      </c>
      <c r="E12" s="26">
        <f t="shared" si="1"/>
        <v>5</v>
      </c>
      <c r="F12" s="166">
        <v>1412</v>
      </c>
      <c r="G12" s="166">
        <v>1272</v>
      </c>
      <c r="H12" s="27">
        <f t="shared" si="2"/>
        <v>90.08498583569406</v>
      </c>
      <c r="I12" s="26">
        <f t="shared" si="3"/>
        <v>-140</v>
      </c>
      <c r="J12" s="166">
        <v>2271</v>
      </c>
      <c r="K12" s="166">
        <v>2286</v>
      </c>
      <c r="L12" s="27">
        <f t="shared" si="4"/>
        <v>100.66050198150593</v>
      </c>
      <c r="M12" s="26">
        <f t="shared" si="5"/>
        <v>15</v>
      </c>
      <c r="N12" s="166">
        <v>1171</v>
      </c>
      <c r="O12" s="166">
        <v>903</v>
      </c>
      <c r="P12" s="156">
        <f t="shared" si="6"/>
        <v>77.1135781383433</v>
      </c>
      <c r="Q12" s="165">
        <f t="shared" si="7"/>
        <v>-268</v>
      </c>
      <c r="R12" s="208">
        <f aca="true" t="shared" si="29" ref="R12:R30">ROUND(N12/J12*100,1)</f>
        <v>51.6</v>
      </c>
      <c r="S12" s="208">
        <f aca="true" t="shared" si="30" ref="S12:S30">ROUND(O12/K12*100,1)</f>
        <v>39.5</v>
      </c>
      <c r="T12" s="156">
        <f t="shared" si="8"/>
        <v>-12.100000000000001</v>
      </c>
      <c r="U12" s="167">
        <v>308</v>
      </c>
      <c r="V12" s="167">
        <v>275</v>
      </c>
      <c r="W12" s="156">
        <f t="shared" si="9"/>
        <v>89.28571428571429</v>
      </c>
      <c r="X12" s="26">
        <f t="shared" si="10"/>
        <v>-33</v>
      </c>
      <c r="Y12" s="166">
        <v>7048</v>
      </c>
      <c r="Z12" s="166">
        <v>8169</v>
      </c>
      <c r="AA12" s="23">
        <f t="shared" si="11"/>
        <v>115.90522133938705</v>
      </c>
      <c r="AB12" s="22">
        <f t="shared" si="12"/>
        <v>1121</v>
      </c>
      <c r="AC12" s="166">
        <v>3294</v>
      </c>
      <c r="AD12" s="166">
        <v>3310</v>
      </c>
      <c r="AE12" s="23">
        <f t="shared" si="13"/>
        <v>100.48573163327261</v>
      </c>
      <c r="AF12" s="22">
        <f t="shared" si="14"/>
        <v>16</v>
      </c>
      <c r="AG12" s="166">
        <v>1646</v>
      </c>
      <c r="AH12" s="184">
        <v>3055</v>
      </c>
      <c r="AI12" s="23">
        <f t="shared" si="15"/>
        <v>185.60145808019442</v>
      </c>
      <c r="AJ12" s="22">
        <f t="shared" si="16"/>
        <v>1409</v>
      </c>
      <c r="AK12" s="166">
        <v>713</v>
      </c>
      <c r="AL12" s="166">
        <v>723</v>
      </c>
      <c r="AM12" s="27">
        <f aca="true" t="shared" si="31" ref="AM12:AM30">AL12/AK12*100</f>
        <v>101.40252454417953</v>
      </c>
      <c r="AN12" s="26">
        <f t="shared" si="17"/>
        <v>10</v>
      </c>
      <c r="AO12" s="168">
        <v>696</v>
      </c>
      <c r="AP12" s="166">
        <v>700</v>
      </c>
      <c r="AQ12" s="29">
        <f t="shared" si="27"/>
        <v>100.6</v>
      </c>
      <c r="AR12" s="28">
        <f t="shared" si="18"/>
        <v>4</v>
      </c>
      <c r="AS12" s="166">
        <v>2583</v>
      </c>
      <c r="AT12" s="169">
        <v>2643</v>
      </c>
      <c r="AU12" s="24">
        <f t="shared" si="19"/>
        <v>102.3</v>
      </c>
      <c r="AV12" s="22">
        <f t="shared" si="20"/>
        <v>60</v>
      </c>
      <c r="AW12" s="166">
        <v>1374</v>
      </c>
      <c r="AX12" s="166">
        <v>1200</v>
      </c>
      <c r="AY12" s="156">
        <f t="shared" si="21"/>
        <v>87.33624454148472</v>
      </c>
      <c r="AZ12" s="26">
        <f t="shared" si="22"/>
        <v>-174</v>
      </c>
      <c r="BA12" s="166">
        <v>1004</v>
      </c>
      <c r="BB12" s="166">
        <v>931</v>
      </c>
      <c r="BC12" s="156">
        <f t="shared" si="23"/>
        <v>92.72908366533864</v>
      </c>
      <c r="BD12" s="26">
        <f t="shared" si="24"/>
        <v>-73</v>
      </c>
      <c r="BE12" s="166">
        <v>2010.72</v>
      </c>
      <c r="BF12" s="166">
        <v>2530.1185770750985</v>
      </c>
      <c r="BG12" s="22">
        <f t="shared" si="25"/>
        <v>519.3985770750985</v>
      </c>
      <c r="BH12" s="170">
        <v>112</v>
      </c>
      <c r="BI12" s="166">
        <v>356</v>
      </c>
      <c r="BJ12" s="24">
        <f t="shared" si="26"/>
        <v>317.9</v>
      </c>
      <c r="BK12" s="22">
        <f t="shared" si="28"/>
        <v>244</v>
      </c>
      <c r="BL12" s="171">
        <v>103</v>
      </c>
      <c r="BM12" s="166">
        <v>4236.5</v>
      </c>
      <c r="BN12" s="166">
        <v>4901.08</v>
      </c>
      <c r="BO12" s="24">
        <f aca="true" t="shared" si="32" ref="BO12:BO30">BN12/BM12*100</f>
        <v>115.68700578307565</v>
      </c>
      <c r="BP12" s="26">
        <f aca="true" t="shared" si="33" ref="BP12:BP30">BN12-BM12</f>
        <v>664.5799999999999</v>
      </c>
    </row>
    <row r="13" spans="1:68" s="16" customFormat="1" ht="17.25" customHeight="1">
      <c r="A13" s="31" t="s">
        <v>143</v>
      </c>
      <c r="B13" s="166">
        <v>2636</v>
      </c>
      <c r="C13" s="166">
        <v>2758</v>
      </c>
      <c r="D13" s="27">
        <f t="shared" si="0"/>
        <v>104.62822458270107</v>
      </c>
      <c r="E13" s="26">
        <f t="shared" si="1"/>
        <v>122</v>
      </c>
      <c r="F13" s="166">
        <v>1518</v>
      </c>
      <c r="G13" s="166">
        <v>1355</v>
      </c>
      <c r="H13" s="27">
        <f t="shared" si="2"/>
        <v>89.26218708827405</v>
      </c>
      <c r="I13" s="26">
        <f t="shared" si="3"/>
        <v>-163</v>
      </c>
      <c r="J13" s="166">
        <v>1931</v>
      </c>
      <c r="K13" s="166">
        <v>1935</v>
      </c>
      <c r="L13" s="27">
        <f t="shared" si="4"/>
        <v>100.20714655618849</v>
      </c>
      <c r="M13" s="26">
        <f t="shared" si="5"/>
        <v>4</v>
      </c>
      <c r="N13" s="166">
        <v>1013</v>
      </c>
      <c r="O13" s="166">
        <v>954</v>
      </c>
      <c r="P13" s="156">
        <f t="shared" si="6"/>
        <v>94.1757156959526</v>
      </c>
      <c r="Q13" s="165">
        <f t="shared" si="7"/>
        <v>-59</v>
      </c>
      <c r="R13" s="208">
        <f t="shared" si="29"/>
        <v>52.5</v>
      </c>
      <c r="S13" s="208">
        <f t="shared" si="30"/>
        <v>49.3</v>
      </c>
      <c r="T13" s="156">
        <f t="shared" si="8"/>
        <v>-3.200000000000003</v>
      </c>
      <c r="U13" s="167">
        <v>119</v>
      </c>
      <c r="V13" s="167">
        <v>121</v>
      </c>
      <c r="W13" s="156">
        <f t="shared" si="9"/>
        <v>101.68067226890756</v>
      </c>
      <c r="X13" s="26">
        <f t="shared" si="10"/>
        <v>2</v>
      </c>
      <c r="Y13" s="166">
        <v>7356</v>
      </c>
      <c r="Z13" s="166">
        <v>7438</v>
      </c>
      <c r="AA13" s="23">
        <f t="shared" si="11"/>
        <v>101.11473626971178</v>
      </c>
      <c r="AB13" s="22">
        <f t="shared" si="12"/>
        <v>82</v>
      </c>
      <c r="AC13" s="166">
        <v>2570</v>
      </c>
      <c r="AD13" s="166">
        <v>2701</v>
      </c>
      <c r="AE13" s="23">
        <f t="shared" si="13"/>
        <v>105.09727626459144</v>
      </c>
      <c r="AF13" s="22">
        <f t="shared" si="14"/>
        <v>131</v>
      </c>
      <c r="AG13" s="166">
        <v>2716</v>
      </c>
      <c r="AH13" s="184">
        <v>2566</v>
      </c>
      <c r="AI13" s="23">
        <f t="shared" si="15"/>
        <v>94.47717231222386</v>
      </c>
      <c r="AJ13" s="22">
        <f t="shared" si="16"/>
        <v>-150</v>
      </c>
      <c r="AK13" s="166">
        <v>382</v>
      </c>
      <c r="AL13" s="166">
        <v>321</v>
      </c>
      <c r="AM13" s="27">
        <f t="shared" si="31"/>
        <v>84.03141361256544</v>
      </c>
      <c r="AN13" s="26">
        <f t="shared" si="17"/>
        <v>-61</v>
      </c>
      <c r="AO13" s="168">
        <v>447</v>
      </c>
      <c r="AP13" s="166">
        <v>464</v>
      </c>
      <c r="AQ13" s="29">
        <f t="shared" si="27"/>
        <v>103.8</v>
      </c>
      <c r="AR13" s="28">
        <f t="shared" si="18"/>
        <v>17</v>
      </c>
      <c r="AS13" s="166">
        <v>2018</v>
      </c>
      <c r="AT13" s="172">
        <v>2247</v>
      </c>
      <c r="AU13" s="24">
        <f t="shared" si="19"/>
        <v>111.3</v>
      </c>
      <c r="AV13" s="22">
        <f t="shared" si="20"/>
        <v>229</v>
      </c>
      <c r="AW13" s="166">
        <v>1139</v>
      </c>
      <c r="AX13" s="166">
        <v>1086</v>
      </c>
      <c r="AY13" s="156">
        <f t="shared" si="21"/>
        <v>95.34679543459174</v>
      </c>
      <c r="AZ13" s="26">
        <f t="shared" si="22"/>
        <v>-53</v>
      </c>
      <c r="BA13" s="166">
        <v>957</v>
      </c>
      <c r="BB13" s="166">
        <v>914</v>
      </c>
      <c r="BC13" s="156">
        <f t="shared" si="23"/>
        <v>95.5067920585162</v>
      </c>
      <c r="BD13" s="26">
        <f t="shared" si="24"/>
        <v>-43</v>
      </c>
      <c r="BE13" s="166">
        <v>2174.5</v>
      </c>
      <c r="BF13" s="166">
        <v>2686.8913857677903</v>
      </c>
      <c r="BG13" s="22">
        <f t="shared" si="25"/>
        <v>512.3913857677903</v>
      </c>
      <c r="BH13" s="170">
        <v>38</v>
      </c>
      <c r="BI13" s="166">
        <v>274</v>
      </c>
      <c r="BJ13" s="24">
        <f t="shared" si="26"/>
        <v>721.1</v>
      </c>
      <c r="BK13" s="22">
        <f t="shared" si="28"/>
        <v>236</v>
      </c>
      <c r="BL13" s="171">
        <v>132</v>
      </c>
      <c r="BM13" s="166">
        <v>4218.78</v>
      </c>
      <c r="BN13" s="166">
        <v>4864.12</v>
      </c>
      <c r="BO13" s="24">
        <f t="shared" si="32"/>
        <v>115.29683937062374</v>
      </c>
      <c r="BP13" s="26">
        <f t="shared" si="33"/>
        <v>645.3400000000001</v>
      </c>
    </row>
    <row r="14" spans="1:68" s="16" customFormat="1" ht="17.25" customHeight="1">
      <c r="A14" s="31" t="s">
        <v>96</v>
      </c>
      <c r="B14" s="166">
        <v>3185</v>
      </c>
      <c r="C14" s="166">
        <v>2823</v>
      </c>
      <c r="D14" s="27">
        <f t="shared" si="0"/>
        <v>88.63422291993722</v>
      </c>
      <c r="E14" s="26">
        <f t="shared" si="1"/>
        <v>-362</v>
      </c>
      <c r="F14" s="166">
        <v>1085</v>
      </c>
      <c r="G14" s="166">
        <v>1013</v>
      </c>
      <c r="H14" s="27">
        <f t="shared" si="2"/>
        <v>93.36405529953917</v>
      </c>
      <c r="I14" s="26">
        <f t="shared" si="3"/>
        <v>-72</v>
      </c>
      <c r="J14" s="166">
        <v>742</v>
      </c>
      <c r="K14" s="166">
        <v>747</v>
      </c>
      <c r="L14" s="27">
        <f t="shared" si="4"/>
        <v>100.67385444743935</v>
      </c>
      <c r="M14" s="26">
        <f t="shared" si="5"/>
        <v>5</v>
      </c>
      <c r="N14" s="166">
        <v>235</v>
      </c>
      <c r="O14" s="166">
        <v>268</v>
      </c>
      <c r="P14" s="156">
        <f t="shared" si="6"/>
        <v>114.04255319148938</v>
      </c>
      <c r="Q14" s="165">
        <f t="shared" si="7"/>
        <v>33</v>
      </c>
      <c r="R14" s="208">
        <f t="shared" si="29"/>
        <v>31.7</v>
      </c>
      <c r="S14" s="208">
        <f t="shared" si="30"/>
        <v>35.9</v>
      </c>
      <c r="T14" s="156">
        <f t="shared" si="8"/>
        <v>4.199999999999999</v>
      </c>
      <c r="U14" s="167">
        <v>42</v>
      </c>
      <c r="V14" s="167">
        <v>42</v>
      </c>
      <c r="W14" s="156">
        <f t="shared" si="9"/>
        <v>100</v>
      </c>
      <c r="X14" s="26">
        <f t="shared" si="10"/>
        <v>0</v>
      </c>
      <c r="Y14" s="166">
        <v>4527</v>
      </c>
      <c r="Z14" s="166">
        <v>4396</v>
      </c>
      <c r="AA14" s="23">
        <f t="shared" si="11"/>
        <v>97.10625138060526</v>
      </c>
      <c r="AB14" s="22">
        <f t="shared" si="12"/>
        <v>-131</v>
      </c>
      <c r="AC14" s="166">
        <v>3050</v>
      </c>
      <c r="AD14" s="166">
        <v>2713</v>
      </c>
      <c r="AE14" s="23">
        <f t="shared" si="13"/>
        <v>88.95081967213115</v>
      </c>
      <c r="AF14" s="22">
        <f t="shared" si="14"/>
        <v>-337</v>
      </c>
      <c r="AG14" s="166">
        <v>912</v>
      </c>
      <c r="AH14" s="184">
        <v>1023</v>
      </c>
      <c r="AI14" s="23">
        <f t="shared" si="15"/>
        <v>112.17105263157893</v>
      </c>
      <c r="AJ14" s="22">
        <f t="shared" si="16"/>
        <v>111</v>
      </c>
      <c r="AK14" s="166">
        <v>425</v>
      </c>
      <c r="AL14" s="166">
        <v>434</v>
      </c>
      <c r="AM14" s="27">
        <f t="shared" si="31"/>
        <v>102.11764705882354</v>
      </c>
      <c r="AN14" s="26">
        <f t="shared" si="17"/>
        <v>9</v>
      </c>
      <c r="AO14" s="168">
        <v>199</v>
      </c>
      <c r="AP14" s="166">
        <v>220</v>
      </c>
      <c r="AQ14" s="29">
        <f t="shared" si="27"/>
        <v>110.6</v>
      </c>
      <c r="AR14" s="28">
        <f t="shared" si="18"/>
        <v>21</v>
      </c>
      <c r="AS14" s="166">
        <v>798</v>
      </c>
      <c r="AT14" s="169">
        <v>887</v>
      </c>
      <c r="AU14" s="24">
        <f t="shared" si="19"/>
        <v>111.2</v>
      </c>
      <c r="AV14" s="22">
        <f t="shared" si="20"/>
        <v>89</v>
      </c>
      <c r="AW14" s="166">
        <v>1774</v>
      </c>
      <c r="AX14" s="166">
        <v>1574</v>
      </c>
      <c r="AY14" s="156">
        <f t="shared" si="21"/>
        <v>88.7260428410372</v>
      </c>
      <c r="AZ14" s="26">
        <f t="shared" si="22"/>
        <v>-200</v>
      </c>
      <c r="BA14" s="166">
        <v>1345</v>
      </c>
      <c r="BB14" s="166">
        <v>1201</v>
      </c>
      <c r="BC14" s="156">
        <f t="shared" si="23"/>
        <v>89.29368029739777</v>
      </c>
      <c r="BD14" s="26">
        <f t="shared" si="24"/>
        <v>-144</v>
      </c>
      <c r="BE14" s="166">
        <v>1715.1539708265802</v>
      </c>
      <c r="BF14" s="166">
        <v>2125.3261703760554</v>
      </c>
      <c r="BG14" s="22">
        <f t="shared" si="25"/>
        <v>410.1721995494752</v>
      </c>
      <c r="BH14" s="170">
        <v>45</v>
      </c>
      <c r="BI14" s="166">
        <v>135</v>
      </c>
      <c r="BJ14" s="24">
        <f t="shared" si="26"/>
        <v>300</v>
      </c>
      <c r="BK14" s="22">
        <f t="shared" si="28"/>
        <v>90</v>
      </c>
      <c r="BL14" s="171">
        <v>24</v>
      </c>
      <c r="BM14" s="166">
        <v>4123.64</v>
      </c>
      <c r="BN14" s="166">
        <v>4833.84</v>
      </c>
      <c r="BO14" s="24">
        <f t="shared" si="32"/>
        <v>117.22264795180956</v>
      </c>
      <c r="BP14" s="26">
        <f t="shared" si="33"/>
        <v>710.1999999999998</v>
      </c>
    </row>
    <row r="15" spans="1:68" s="16" customFormat="1" ht="17.25" customHeight="1">
      <c r="A15" s="31" t="s">
        <v>104</v>
      </c>
      <c r="B15" s="166">
        <v>794</v>
      </c>
      <c r="C15" s="166">
        <v>852</v>
      </c>
      <c r="D15" s="27">
        <f t="shared" si="0"/>
        <v>107.30478589420656</v>
      </c>
      <c r="E15" s="26">
        <f t="shared" si="1"/>
        <v>58</v>
      </c>
      <c r="F15" s="166">
        <v>400</v>
      </c>
      <c r="G15" s="166">
        <v>423</v>
      </c>
      <c r="H15" s="27">
        <f t="shared" si="2"/>
        <v>105.75000000000001</v>
      </c>
      <c r="I15" s="26">
        <f t="shared" si="3"/>
        <v>23</v>
      </c>
      <c r="J15" s="166">
        <v>570</v>
      </c>
      <c r="K15" s="166">
        <v>575</v>
      </c>
      <c r="L15" s="27">
        <f t="shared" si="4"/>
        <v>100.87719298245614</v>
      </c>
      <c r="M15" s="26">
        <f t="shared" si="5"/>
        <v>5</v>
      </c>
      <c r="N15" s="166">
        <v>374</v>
      </c>
      <c r="O15" s="166">
        <v>323</v>
      </c>
      <c r="P15" s="156">
        <f t="shared" si="6"/>
        <v>86.36363636363636</v>
      </c>
      <c r="Q15" s="165">
        <f t="shared" si="7"/>
        <v>-51</v>
      </c>
      <c r="R15" s="208">
        <f t="shared" si="29"/>
        <v>65.6</v>
      </c>
      <c r="S15" s="208">
        <f t="shared" si="30"/>
        <v>56.2</v>
      </c>
      <c r="T15" s="156">
        <f t="shared" si="8"/>
        <v>-9.399999999999991</v>
      </c>
      <c r="U15" s="167">
        <v>54</v>
      </c>
      <c r="V15" s="167">
        <v>49</v>
      </c>
      <c r="W15" s="156">
        <f t="shared" si="9"/>
        <v>90.74074074074075</v>
      </c>
      <c r="X15" s="26">
        <f t="shared" si="10"/>
        <v>-5</v>
      </c>
      <c r="Y15" s="166">
        <v>3972</v>
      </c>
      <c r="Z15" s="166">
        <v>3420</v>
      </c>
      <c r="AA15" s="23">
        <f t="shared" si="11"/>
        <v>86.10271903323263</v>
      </c>
      <c r="AB15" s="22">
        <f t="shared" si="12"/>
        <v>-552</v>
      </c>
      <c r="AC15" s="166">
        <v>729</v>
      </c>
      <c r="AD15" s="166">
        <v>795</v>
      </c>
      <c r="AE15" s="23">
        <f t="shared" si="13"/>
        <v>109.05349794238684</v>
      </c>
      <c r="AF15" s="22">
        <f t="shared" si="14"/>
        <v>66</v>
      </c>
      <c r="AG15" s="166">
        <v>2159</v>
      </c>
      <c r="AH15" s="184">
        <v>1166</v>
      </c>
      <c r="AI15" s="23">
        <f t="shared" si="15"/>
        <v>54.0064844835572</v>
      </c>
      <c r="AJ15" s="22">
        <f t="shared" si="16"/>
        <v>-993</v>
      </c>
      <c r="AK15" s="166">
        <v>49</v>
      </c>
      <c r="AL15" s="166">
        <v>47</v>
      </c>
      <c r="AM15" s="27">
        <f t="shared" si="31"/>
        <v>95.91836734693877</v>
      </c>
      <c r="AN15" s="26">
        <f t="shared" si="17"/>
        <v>-2</v>
      </c>
      <c r="AO15" s="168">
        <v>84</v>
      </c>
      <c r="AP15" s="166">
        <v>96</v>
      </c>
      <c r="AQ15" s="29">
        <f t="shared" si="27"/>
        <v>114.3</v>
      </c>
      <c r="AR15" s="28">
        <f t="shared" si="18"/>
        <v>12</v>
      </c>
      <c r="AS15" s="166">
        <v>657</v>
      </c>
      <c r="AT15" s="169">
        <v>688</v>
      </c>
      <c r="AU15" s="24">
        <f t="shared" si="19"/>
        <v>104.7</v>
      </c>
      <c r="AV15" s="22">
        <f t="shared" si="20"/>
        <v>31</v>
      </c>
      <c r="AW15" s="166">
        <v>406</v>
      </c>
      <c r="AX15" s="166">
        <v>389</v>
      </c>
      <c r="AY15" s="156">
        <f t="shared" si="21"/>
        <v>95.8128078817734</v>
      </c>
      <c r="AZ15" s="26">
        <f t="shared" si="22"/>
        <v>-17</v>
      </c>
      <c r="BA15" s="166">
        <v>274</v>
      </c>
      <c r="BB15" s="166">
        <v>269</v>
      </c>
      <c r="BC15" s="156">
        <f t="shared" si="23"/>
        <v>98.17518248175182</v>
      </c>
      <c r="BD15" s="26">
        <f t="shared" si="24"/>
        <v>-5</v>
      </c>
      <c r="BE15" s="166">
        <v>2625.368731563422</v>
      </c>
      <c r="BF15" s="166">
        <v>3470.3971119133575</v>
      </c>
      <c r="BG15" s="22">
        <f t="shared" si="25"/>
        <v>845.0283803499356</v>
      </c>
      <c r="BH15" s="170">
        <v>94</v>
      </c>
      <c r="BI15" s="166">
        <v>116</v>
      </c>
      <c r="BJ15" s="24">
        <f t="shared" si="26"/>
        <v>123.4</v>
      </c>
      <c r="BK15" s="22">
        <f t="shared" si="28"/>
        <v>22</v>
      </c>
      <c r="BL15" s="171">
        <v>32</v>
      </c>
      <c r="BM15" s="166">
        <v>4657.18</v>
      </c>
      <c r="BN15" s="166">
        <v>5213.92</v>
      </c>
      <c r="BO15" s="24">
        <f t="shared" si="32"/>
        <v>111.95444453510493</v>
      </c>
      <c r="BP15" s="26">
        <f t="shared" si="33"/>
        <v>556.7399999999998</v>
      </c>
    </row>
    <row r="16" spans="1:68" s="33" customFormat="1" ht="17.25" customHeight="1">
      <c r="A16" s="32" t="s">
        <v>101</v>
      </c>
      <c r="B16" s="166">
        <v>1424</v>
      </c>
      <c r="C16" s="166">
        <v>1405</v>
      </c>
      <c r="D16" s="27">
        <f t="shared" si="0"/>
        <v>98.66573033707866</v>
      </c>
      <c r="E16" s="26">
        <f t="shared" si="1"/>
        <v>-19</v>
      </c>
      <c r="F16" s="166">
        <v>650</v>
      </c>
      <c r="G16" s="166">
        <v>621</v>
      </c>
      <c r="H16" s="27">
        <f t="shared" si="2"/>
        <v>95.53846153846153</v>
      </c>
      <c r="I16" s="26">
        <f t="shared" si="3"/>
        <v>-29</v>
      </c>
      <c r="J16" s="166">
        <v>1048</v>
      </c>
      <c r="K16" s="166">
        <v>1049</v>
      </c>
      <c r="L16" s="27">
        <f t="shared" si="4"/>
        <v>100.09541984732823</v>
      </c>
      <c r="M16" s="26">
        <f t="shared" si="5"/>
        <v>1</v>
      </c>
      <c r="N16" s="166">
        <v>666</v>
      </c>
      <c r="O16" s="166">
        <v>514</v>
      </c>
      <c r="P16" s="156">
        <f t="shared" si="6"/>
        <v>77.17717717717719</v>
      </c>
      <c r="Q16" s="165">
        <f t="shared" si="7"/>
        <v>-152</v>
      </c>
      <c r="R16" s="208">
        <f t="shared" si="29"/>
        <v>63.5</v>
      </c>
      <c r="S16" s="208">
        <f t="shared" si="30"/>
        <v>49</v>
      </c>
      <c r="T16" s="156">
        <f t="shared" si="8"/>
        <v>-14.5</v>
      </c>
      <c r="U16" s="167">
        <v>114</v>
      </c>
      <c r="V16" s="167">
        <v>83</v>
      </c>
      <c r="W16" s="156">
        <f t="shared" si="9"/>
        <v>72.80701754385966</v>
      </c>
      <c r="X16" s="26">
        <f t="shared" si="10"/>
        <v>-31</v>
      </c>
      <c r="Y16" s="166">
        <v>4015</v>
      </c>
      <c r="Z16" s="166">
        <v>4486</v>
      </c>
      <c r="AA16" s="23">
        <f t="shared" si="11"/>
        <v>111.73100871731008</v>
      </c>
      <c r="AB16" s="22">
        <f t="shared" si="12"/>
        <v>471</v>
      </c>
      <c r="AC16" s="166">
        <v>1398</v>
      </c>
      <c r="AD16" s="166">
        <v>1367</v>
      </c>
      <c r="AE16" s="23">
        <f t="shared" si="13"/>
        <v>97.78254649499286</v>
      </c>
      <c r="AF16" s="22">
        <f t="shared" si="14"/>
        <v>-31</v>
      </c>
      <c r="AG16" s="166">
        <v>1567</v>
      </c>
      <c r="AH16" s="184">
        <v>2305</v>
      </c>
      <c r="AI16" s="23">
        <f t="shared" si="15"/>
        <v>147.09636247606892</v>
      </c>
      <c r="AJ16" s="22">
        <f t="shared" si="16"/>
        <v>738</v>
      </c>
      <c r="AK16" s="166">
        <v>289</v>
      </c>
      <c r="AL16" s="166">
        <v>291</v>
      </c>
      <c r="AM16" s="27">
        <f t="shared" si="31"/>
        <v>100.69204152249137</v>
      </c>
      <c r="AN16" s="26">
        <f t="shared" si="17"/>
        <v>2</v>
      </c>
      <c r="AO16" s="168">
        <v>229</v>
      </c>
      <c r="AP16" s="166">
        <v>261</v>
      </c>
      <c r="AQ16" s="29">
        <f t="shared" si="27"/>
        <v>114</v>
      </c>
      <c r="AR16" s="28">
        <f t="shared" si="18"/>
        <v>32</v>
      </c>
      <c r="AS16" s="166">
        <v>1025</v>
      </c>
      <c r="AT16" s="173">
        <v>1081</v>
      </c>
      <c r="AU16" s="24">
        <f t="shared" si="19"/>
        <v>105.5</v>
      </c>
      <c r="AV16" s="22">
        <f t="shared" si="20"/>
        <v>56</v>
      </c>
      <c r="AW16" s="166">
        <v>727</v>
      </c>
      <c r="AX16" s="166">
        <v>638</v>
      </c>
      <c r="AY16" s="156">
        <f t="shared" si="21"/>
        <v>87.75790921595599</v>
      </c>
      <c r="AZ16" s="26">
        <f t="shared" si="22"/>
        <v>-89</v>
      </c>
      <c r="BA16" s="166">
        <v>514</v>
      </c>
      <c r="BB16" s="166">
        <v>476</v>
      </c>
      <c r="BC16" s="156">
        <f t="shared" si="23"/>
        <v>92.60700389105058</v>
      </c>
      <c r="BD16" s="26">
        <f t="shared" si="24"/>
        <v>-38</v>
      </c>
      <c r="BE16" s="166">
        <v>2046.045197740113</v>
      </c>
      <c r="BF16" s="166">
        <v>2354.761904761905</v>
      </c>
      <c r="BG16" s="22">
        <f t="shared" si="25"/>
        <v>308.716707021792</v>
      </c>
      <c r="BH16" s="170">
        <v>116</v>
      </c>
      <c r="BI16" s="166">
        <v>134</v>
      </c>
      <c r="BJ16" s="24">
        <f t="shared" si="26"/>
        <v>115.5</v>
      </c>
      <c r="BK16" s="22">
        <f t="shared" si="28"/>
        <v>18</v>
      </c>
      <c r="BL16" s="171">
        <v>46</v>
      </c>
      <c r="BM16" s="166">
        <v>4238.93</v>
      </c>
      <c r="BN16" s="166">
        <v>5379.28</v>
      </c>
      <c r="BO16" s="24">
        <f t="shared" si="32"/>
        <v>126.90183607655705</v>
      </c>
      <c r="BP16" s="26">
        <f t="shared" si="33"/>
        <v>1140.3499999999995</v>
      </c>
    </row>
    <row r="17" spans="1:68" s="16" customFormat="1" ht="17.25" customHeight="1">
      <c r="A17" s="31" t="s">
        <v>134</v>
      </c>
      <c r="B17" s="166">
        <v>754</v>
      </c>
      <c r="C17" s="166">
        <v>677</v>
      </c>
      <c r="D17" s="27">
        <f t="shared" si="0"/>
        <v>89.78779840848806</v>
      </c>
      <c r="E17" s="26">
        <f t="shared" si="1"/>
        <v>-77</v>
      </c>
      <c r="F17" s="166">
        <v>269</v>
      </c>
      <c r="G17" s="166">
        <v>176</v>
      </c>
      <c r="H17" s="27">
        <f t="shared" si="2"/>
        <v>65.4275092936803</v>
      </c>
      <c r="I17" s="26">
        <f t="shared" si="3"/>
        <v>-93</v>
      </c>
      <c r="J17" s="166">
        <v>466</v>
      </c>
      <c r="K17" s="166">
        <v>474</v>
      </c>
      <c r="L17" s="27">
        <f t="shared" si="4"/>
        <v>101.71673819742489</v>
      </c>
      <c r="M17" s="26">
        <f t="shared" si="5"/>
        <v>8</v>
      </c>
      <c r="N17" s="166">
        <v>124</v>
      </c>
      <c r="O17" s="166">
        <v>155</v>
      </c>
      <c r="P17" s="156">
        <f t="shared" si="6"/>
        <v>125</v>
      </c>
      <c r="Q17" s="165">
        <f t="shared" si="7"/>
        <v>31</v>
      </c>
      <c r="R17" s="208">
        <f t="shared" si="29"/>
        <v>26.6</v>
      </c>
      <c r="S17" s="208">
        <f t="shared" si="30"/>
        <v>32.7</v>
      </c>
      <c r="T17" s="156">
        <f t="shared" si="8"/>
        <v>6.100000000000001</v>
      </c>
      <c r="U17" s="167">
        <v>62</v>
      </c>
      <c r="V17" s="167">
        <v>83</v>
      </c>
      <c r="W17" s="156">
        <f t="shared" si="9"/>
        <v>133.8709677419355</v>
      </c>
      <c r="X17" s="26">
        <f t="shared" si="10"/>
        <v>21</v>
      </c>
      <c r="Y17" s="166">
        <v>1719</v>
      </c>
      <c r="Z17" s="166">
        <v>1740</v>
      </c>
      <c r="AA17" s="23">
        <f t="shared" si="11"/>
        <v>101.2216404886562</v>
      </c>
      <c r="AB17" s="22">
        <f t="shared" si="12"/>
        <v>21</v>
      </c>
      <c r="AC17" s="166">
        <v>750</v>
      </c>
      <c r="AD17" s="166">
        <v>663</v>
      </c>
      <c r="AE17" s="23">
        <f t="shared" si="13"/>
        <v>88.4</v>
      </c>
      <c r="AF17" s="22">
        <f t="shared" si="14"/>
        <v>-87</v>
      </c>
      <c r="AG17" s="166">
        <v>480</v>
      </c>
      <c r="AH17" s="184">
        <v>611</v>
      </c>
      <c r="AI17" s="23">
        <f t="shared" si="15"/>
        <v>127.29166666666667</v>
      </c>
      <c r="AJ17" s="22">
        <f t="shared" si="16"/>
        <v>131</v>
      </c>
      <c r="AK17" s="166">
        <v>221</v>
      </c>
      <c r="AL17" s="166">
        <v>136</v>
      </c>
      <c r="AM17" s="27">
        <f t="shared" si="31"/>
        <v>61.53846153846154</v>
      </c>
      <c r="AN17" s="26">
        <f t="shared" si="17"/>
        <v>-85</v>
      </c>
      <c r="AO17" s="168">
        <v>123</v>
      </c>
      <c r="AP17" s="166">
        <v>147</v>
      </c>
      <c r="AQ17" s="29">
        <f t="shared" si="27"/>
        <v>119.5</v>
      </c>
      <c r="AR17" s="28">
        <f t="shared" si="18"/>
        <v>24</v>
      </c>
      <c r="AS17" s="166">
        <v>434</v>
      </c>
      <c r="AT17" s="169">
        <v>449</v>
      </c>
      <c r="AU17" s="24">
        <f t="shared" si="19"/>
        <v>103.5</v>
      </c>
      <c r="AV17" s="22">
        <f t="shared" si="20"/>
        <v>15</v>
      </c>
      <c r="AW17" s="166">
        <v>283</v>
      </c>
      <c r="AX17" s="166">
        <v>276</v>
      </c>
      <c r="AY17" s="156">
        <f t="shared" si="21"/>
        <v>97.52650176678446</v>
      </c>
      <c r="AZ17" s="26">
        <f t="shared" si="22"/>
        <v>-7</v>
      </c>
      <c r="BA17" s="166">
        <v>221</v>
      </c>
      <c r="BB17" s="166">
        <v>202</v>
      </c>
      <c r="BC17" s="156">
        <f t="shared" si="23"/>
        <v>91.4027149321267</v>
      </c>
      <c r="BD17" s="26">
        <f t="shared" si="24"/>
        <v>-19</v>
      </c>
      <c r="BE17" s="166">
        <v>1368.301886792453</v>
      </c>
      <c r="BF17" s="166">
        <v>1910.2222222222222</v>
      </c>
      <c r="BG17" s="22">
        <f t="shared" si="25"/>
        <v>541.9203354297692</v>
      </c>
      <c r="BH17" s="170">
        <v>7</v>
      </c>
      <c r="BI17" s="166">
        <v>12</v>
      </c>
      <c r="BJ17" s="24">
        <f t="shared" si="26"/>
        <v>171.4</v>
      </c>
      <c r="BK17" s="22">
        <f t="shared" si="28"/>
        <v>5</v>
      </c>
      <c r="BL17" s="171">
        <v>8</v>
      </c>
      <c r="BM17" s="166">
        <v>3764.29</v>
      </c>
      <c r="BN17" s="166">
        <v>4203.33</v>
      </c>
      <c r="BO17" s="24">
        <f t="shared" si="32"/>
        <v>111.66328842889364</v>
      </c>
      <c r="BP17" s="26">
        <f t="shared" si="33"/>
        <v>439.03999999999996</v>
      </c>
    </row>
    <row r="18" spans="1:68" s="16" customFormat="1" ht="17.25" customHeight="1">
      <c r="A18" s="31" t="s">
        <v>102</v>
      </c>
      <c r="B18" s="166">
        <v>837</v>
      </c>
      <c r="C18" s="166">
        <v>877</v>
      </c>
      <c r="D18" s="27">
        <f t="shared" si="0"/>
        <v>104.778972520908</v>
      </c>
      <c r="E18" s="26">
        <f t="shared" si="1"/>
        <v>40</v>
      </c>
      <c r="F18" s="166">
        <v>320</v>
      </c>
      <c r="G18" s="166">
        <v>366</v>
      </c>
      <c r="H18" s="27">
        <f t="shared" si="2"/>
        <v>114.375</v>
      </c>
      <c r="I18" s="26">
        <f t="shared" si="3"/>
        <v>46</v>
      </c>
      <c r="J18" s="166">
        <v>534</v>
      </c>
      <c r="K18" s="166">
        <v>549</v>
      </c>
      <c r="L18" s="27">
        <f t="shared" si="4"/>
        <v>102.80898876404494</v>
      </c>
      <c r="M18" s="26">
        <f t="shared" si="5"/>
        <v>15</v>
      </c>
      <c r="N18" s="166">
        <v>176</v>
      </c>
      <c r="O18" s="166">
        <v>185</v>
      </c>
      <c r="P18" s="156">
        <f t="shared" si="6"/>
        <v>105.11363636363636</v>
      </c>
      <c r="Q18" s="165">
        <f t="shared" si="7"/>
        <v>9</v>
      </c>
      <c r="R18" s="208">
        <f t="shared" si="29"/>
        <v>33</v>
      </c>
      <c r="S18" s="208">
        <f t="shared" si="30"/>
        <v>33.7</v>
      </c>
      <c r="T18" s="156">
        <f t="shared" si="8"/>
        <v>0.7000000000000028</v>
      </c>
      <c r="U18" s="167">
        <v>41</v>
      </c>
      <c r="V18" s="167">
        <v>41</v>
      </c>
      <c r="W18" s="156">
        <f t="shared" si="9"/>
        <v>100</v>
      </c>
      <c r="X18" s="26">
        <f t="shared" si="10"/>
        <v>0</v>
      </c>
      <c r="Y18" s="166">
        <v>1772</v>
      </c>
      <c r="Z18" s="166">
        <v>2405</v>
      </c>
      <c r="AA18" s="23">
        <f t="shared" si="11"/>
        <v>135.72234762979684</v>
      </c>
      <c r="AB18" s="22">
        <f t="shared" si="12"/>
        <v>633</v>
      </c>
      <c r="AC18" s="166">
        <v>822</v>
      </c>
      <c r="AD18" s="166">
        <v>850</v>
      </c>
      <c r="AE18" s="23">
        <f t="shared" si="13"/>
        <v>103.40632603406326</v>
      </c>
      <c r="AF18" s="22">
        <f t="shared" si="14"/>
        <v>28</v>
      </c>
      <c r="AG18" s="166">
        <v>213</v>
      </c>
      <c r="AH18" s="184">
        <v>871</v>
      </c>
      <c r="AI18" s="23">
        <f t="shared" si="15"/>
        <v>408.9201877934272</v>
      </c>
      <c r="AJ18" s="22">
        <f t="shared" si="16"/>
        <v>658</v>
      </c>
      <c r="AK18" s="166">
        <v>140</v>
      </c>
      <c r="AL18" s="166">
        <v>152</v>
      </c>
      <c r="AM18" s="27">
        <f t="shared" si="31"/>
        <v>108.57142857142857</v>
      </c>
      <c r="AN18" s="26">
        <f t="shared" si="17"/>
        <v>12</v>
      </c>
      <c r="AO18" s="168">
        <v>155</v>
      </c>
      <c r="AP18" s="166">
        <v>166</v>
      </c>
      <c r="AQ18" s="29">
        <f t="shared" si="27"/>
        <v>107.1</v>
      </c>
      <c r="AR18" s="28">
        <f t="shared" si="18"/>
        <v>11</v>
      </c>
      <c r="AS18" s="166">
        <v>573</v>
      </c>
      <c r="AT18" s="169">
        <v>600</v>
      </c>
      <c r="AU18" s="24">
        <f t="shared" si="19"/>
        <v>104.7</v>
      </c>
      <c r="AV18" s="22">
        <f t="shared" si="20"/>
        <v>27</v>
      </c>
      <c r="AW18" s="166">
        <v>315</v>
      </c>
      <c r="AX18" s="166">
        <v>365</v>
      </c>
      <c r="AY18" s="156">
        <f t="shared" si="21"/>
        <v>115.87301587301589</v>
      </c>
      <c r="AZ18" s="26">
        <f t="shared" si="22"/>
        <v>50</v>
      </c>
      <c r="BA18" s="166">
        <v>222</v>
      </c>
      <c r="BB18" s="166">
        <v>275</v>
      </c>
      <c r="BC18" s="156">
        <f t="shared" si="23"/>
        <v>123.87387387387388</v>
      </c>
      <c r="BD18" s="26">
        <f t="shared" si="24"/>
        <v>53</v>
      </c>
      <c r="BE18" s="166">
        <v>2987.4251497005985</v>
      </c>
      <c r="BF18" s="166">
        <v>3012.847222222222</v>
      </c>
      <c r="BG18" s="22">
        <f t="shared" si="25"/>
        <v>25.422072521623704</v>
      </c>
      <c r="BH18" s="170">
        <v>36</v>
      </c>
      <c r="BI18" s="166">
        <v>58</v>
      </c>
      <c r="BJ18" s="24">
        <f t="shared" si="26"/>
        <v>161.1</v>
      </c>
      <c r="BK18" s="22">
        <f t="shared" si="28"/>
        <v>22</v>
      </c>
      <c r="BL18" s="171">
        <v>39</v>
      </c>
      <c r="BM18" s="166">
        <v>4845.36</v>
      </c>
      <c r="BN18" s="166">
        <v>5443.48</v>
      </c>
      <c r="BO18" s="24">
        <f t="shared" si="32"/>
        <v>112.34418082454141</v>
      </c>
      <c r="BP18" s="26">
        <f t="shared" si="33"/>
        <v>598.1199999999999</v>
      </c>
    </row>
    <row r="19" spans="1:68" s="16" customFormat="1" ht="17.25" customHeight="1">
      <c r="A19" s="31" t="s">
        <v>135</v>
      </c>
      <c r="B19" s="166">
        <v>1476</v>
      </c>
      <c r="C19" s="166">
        <v>1273</v>
      </c>
      <c r="D19" s="27">
        <f t="shared" si="0"/>
        <v>86.24661246612466</v>
      </c>
      <c r="E19" s="26">
        <f t="shared" si="1"/>
        <v>-203</v>
      </c>
      <c r="F19" s="166">
        <v>649</v>
      </c>
      <c r="G19" s="166">
        <v>438</v>
      </c>
      <c r="H19" s="27">
        <f t="shared" si="2"/>
        <v>67.4884437596302</v>
      </c>
      <c r="I19" s="26">
        <f t="shared" si="3"/>
        <v>-211</v>
      </c>
      <c r="J19" s="166">
        <v>605</v>
      </c>
      <c r="K19" s="166">
        <v>625</v>
      </c>
      <c r="L19" s="27">
        <f t="shared" si="4"/>
        <v>103.30578512396693</v>
      </c>
      <c r="M19" s="26">
        <f t="shared" si="5"/>
        <v>20</v>
      </c>
      <c r="N19" s="166">
        <v>175</v>
      </c>
      <c r="O19" s="166">
        <v>256</v>
      </c>
      <c r="P19" s="156">
        <f t="shared" si="6"/>
        <v>146.28571428571428</v>
      </c>
      <c r="Q19" s="165">
        <f t="shared" si="7"/>
        <v>81</v>
      </c>
      <c r="R19" s="208">
        <f t="shared" si="29"/>
        <v>28.9</v>
      </c>
      <c r="S19" s="208">
        <f t="shared" si="30"/>
        <v>41</v>
      </c>
      <c r="T19" s="156">
        <f t="shared" si="8"/>
        <v>12.100000000000001</v>
      </c>
      <c r="U19" s="167">
        <v>61</v>
      </c>
      <c r="V19" s="167">
        <v>82</v>
      </c>
      <c r="W19" s="156">
        <f t="shared" si="9"/>
        <v>134.4262295081967</v>
      </c>
      <c r="X19" s="26">
        <f t="shared" si="10"/>
        <v>21</v>
      </c>
      <c r="Y19" s="166">
        <v>2838</v>
      </c>
      <c r="Z19" s="166">
        <v>3175</v>
      </c>
      <c r="AA19" s="23">
        <f t="shared" si="11"/>
        <v>111.87455954897816</v>
      </c>
      <c r="AB19" s="22">
        <f t="shared" si="12"/>
        <v>337</v>
      </c>
      <c r="AC19" s="166">
        <v>1458</v>
      </c>
      <c r="AD19" s="166">
        <v>1253</v>
      </c>
      <c r="AE19" s="23">
        <f t="shared" si="13"/>
        <v>85.93964334705075</v>
      </c>
      <c r="AF19" s="22">
        <f t="shared" si="14"/>
        <v>-205</v>
      </c>
      <c r="AG19" s="166">
        <v>770</v>
      </c>
      <c r="AH19" s="184">
        <v>1080</v>
      </c>
      <c r="AI19" s="23">
        <f t="shared" si="15"/>
        <v>140.25974025974025</v>
      </c>
      <c r="AJ19" s="22">
        <f t="shared" si="16"/>
        <v>310</v>
      </c>
      <c r="AK19" s="166">
        <v>298</v>
      </c>
      <c r="AL19" s="166">
        <v>325</v>
      </c>
      <c r="AM19" s="27">
        <f t="shared" si="31"/>
        <v>109.06040268456377</v>
      </c>
      <c r="AN19" s="26">
        <f t="shared" si="17"/>
        <v>27</v>
      </c>
      <c r="AO19" s="168">
        <v>121</v>
      </c>
      <c r="AP19" s="166">
        <v>131</v>
      </c>
      <c r="AQ19" s="29">
        <f t="shared" si="27"/>
        <v>108.3</v>
      </c>
      <c r="AR19" s="28">
        <f t="shared" si="18"/>
        <v>10</v>
      </c>
      <c r="AS19" s="166">
        <v>618</v>
      </c>
      <c r="AT19" s="169">
        <v>644</v>
      </c>
      <c r="AU19" s="24">
        <f t="shared" si="19"/>
        <v>104.2</v>
      </c>
      <c r="AV19" s="22">
        <f t="shared" si="20"/>
        <v>26</v>
      </c>
      <c r="AW19" s="166">
        <v>688</v>
      </c>
      <c r="AX19" s="166">
        <v>560</v>
      </c>
      <c r="AY19" s="156">
        <f t="shared" si="21"/>
        <v>81.3953488372093</v>
      </c>
      <c r="AZ19" s="26">
        <f t="shared" si="22"/>
        <v>-128</v>
      </c>
      <c r="BA19" s="166">
        <v>351</v>
      </c>
      <c r="BB19" s="166">
        <v>312</v>
      </c>
      <c r="BC19" s="156">
        <f t="shared" si="23"/>
        <v>88.88888888888889</v>
      </c>
      <c r="BD19" s="26">
        <f t="shared" si="24"/>
        <v>-39</v>
      </c>
      <c r="BE19" s="166">
        <v>1876.111111111111</v>
      </c>
      <c r="BF19" s="166">
        <v>2316.285714285714</v>
      </c>
      <c r="BG19" s="22">
        <f t="shared" si="25"/>
        <v>440.17460317460313</v>
      </c>
      <c r="BH19" s="170">
        <v>32</v>
      </c>
      <c r="BI19" s="166">
        <v>15</v>
      </c>
      <c r="BJ19" s="24">
        <f t="shared" si="26"/>
        <v>46.9</v>
      </c>
      <c r="BK19" s="22">
        <f t="shared" si="28"/>
        <v>-17</v>
      </c>
      <c r="BL19" s="171">
        <v>16</v>
      </c>
      <c r="BM19" s="166">
        <v>3913.93</v>
      </c>
      <c r="BN19" s="166">
        <v>4812.6</v>
      </c>
      <c r="BO19" s="24">
        <f t="shared" si="32"/>
        <v>122.96080921222405</v>
      </c>
      <c r="BP19" s="26">
        <f t="shared" si="33"/>
        <v>898.6700000000005</v>
      </c>
    </row>
    <row r="20" spans="1:68" s="16" customFormat="1" ht="17.25" customHeight="1">
      <c r="A20" s="31" t="s">
        <v>136</v>
      </c>
      <c r="B20" s="166">
        <v>648</v>
      </c>
      <c r="C20" s="166">
        <v>575</v>
      </c>
      <c r="D20" s="27">
        <f t="shared" si="0"/>
        <v>88.73456790123457</v>
      </c>
      <c r="E20" s="26">
        <f t="shared" si="1"/>
        <v>-73</v>
      </c>
      <c r="F20" s="166">
        <v>287</v>
      </c>
      <c r="G20" s="166">
        <v>228</v>
      </c>
      <c r="H20" s="27">
        <f t="shared" si="2"/>
        <v>79.44250871080139</v>
      </c>
      <c r="I20" s="26">
        <f t="shared" si="3"/>
        <v>-59</v>
      </c>
      <c r="J20" s="166">
        <v>334</v>
      </c>
      <c r="K20" s="166">
        <v>363</v>
      </c>
      <c r="L20" s="27">
        <f t="shared" si="4"/>
        <v>108.68263473053892</v>
      </c>
      <c r="M20" s="26">
        <f t="shared" si="5"/>
        <v>29</v>
      </c>
      <c r="N20" s="166">
        <v>148</v>
      </c>
      <c r="O20" s="166">
        <v>183</v>
      </c>
      <c r="P20" s="156">
        <f t="shared" si="6"/>
        <v>123.64864864864865</v>
      </c>
      <c r="Q20" s="165">
        <f t="shared" si="7"/>
        <v>35</v>
      </c>
      <c r="R20" s="208">
        <f t="shared" si="29"/>
        <v>44.3</v>
      </c>
      <c r="S20" s="208">
        <f t="shared" si="30"/>
        <v>50.4</v>
      </c>
      <c r="T20" s="156">
        <f t="shared" si="8"/>
        <v>6.100000000000001</v>
      </c>
      <c r="U20" s="167">
        <v>39</v>
      </c>
      <c r="V20" s="167">
        <v>78</v>
      </c>
      <c r="W20" s="156">
        <f t="shared" si="9"/>
        <v>200</v>
      </c>
      <c r="X20" s="26">
        <f t="shared" si="10"/>
        <v>39</v>
      </c>
      <c r="Y20" s="166">
        <v>1590</v>
      </c>
      <c r="Z20" s="166">
        <v>2314</v>
      </c>
      <c r="AA20" s="23">
        <f t="shared" si="11"/>
        <v>145.53459119496856</v>
      </c>
      <c r="AB20" s="22">
        <f t="shared" si="12"/>
        <v>724</v>
      </c>
      <c r="AC20" s="166">
        <v>619</v>
      </c>
      <c r="AD20" s="166">
        <v>555</v>
      </c>
      <c r="AE20" s="23">
        <f t="shared" si="13"/>
        <v>89.66074313408724</v>
      </c>
      <c r="AF20" s="22">
        <f t="shared" si="14"/>
        <v>-64</v>
      </c>
      <c r="AG20" s="166">
        <v>621</v>
      </c>
      <c r="AH20" s="184">
        <v>786</v>
      </c>
      <c r="AI20" s="23">
        <f t="shared" si="15"/>
        <v>126.57004830917874</v>
      </c>
      <c r="AJ20" s="22">
        <f t="shared" si="16"/>
        <v>165</v>
      </c>
      <c r="AK20" s="166">
        <v>59</v>
      </c>
      <c r="AL20" s="166">
        <v>106</v>
      </c>
      <c r="AM20" s="27">
        <f t="shared" si="31"/>
        <v>179.66101694915255</v>
      </c>
      <c r="AN20" s="26">
        <f t="shared" si="17"/>
        <v>47</v>
      </c>
      <c r="AO20" s="168">
        <v>115</v>
      </c>
      <c r="AP20" s="166">
        <v>165</v>
      </c>
      <c r="AQ20" s="29">
        <f t="shared" si="27"/>
        <v>143.5</v>
      </c>
      <c r="AR20" s="28">
        <f t="shared" si="18"/>
        <v>50</v>
      </c>
      <c r="AS20" s="166">
        <v>350</v>
      </c>
      <c r="AT20" s="169">
        <v>403</v>
      </c>
      <c r="AU20" s="24">
        <f t="shared" si="19"/>
        <v>115.1</v>
      </c>
      <c r="AV20" s="22">
        <f t="shared" si="20"/>
        <v>53</v>
      </c>
      <c r="AW20" s="166">
        <v>336</v>
      </c>
      <c r="AX20" s="166">
        <v>259</v>
      </c>
      <c r="AY20" s="156">
        <f t="shared" si="21"/>
        <v>77.08333333333334</v>
      </c>
      <c r="AZ20" s="26">
        <f t="shared" si="22"/>
        <v>-77</v>
      </c>
      <c r="BA20" s="166">
        <v>257</v>
      </c>
      <c r="BB20" s="166">
        <v>197</v>
      </c>
      <c r="BC20" s="156">
        <f t="shared" si="23"/>
        <v>76.65369649805449</v>
      </c>
      <c r="BD20" s="26">
        <f t="shared" si="24"/>
        <v>-60</v>
      </c>
      <c r="BE20" s="166">
        <v>2234.1772151898736</v>
      </c>
      <c r="BF20" s="166">
        <v>3173.0088495575224</v>
      </c>
      <c r="BG20" s="22">
        <f t="shared" si="25"/>
        <v>938.8316343676488</v>
      </c>
      <c r="BH20" s="170">
        <v>21</v>
      </c>
      <c r="BI20" s="166">
        <v>42</v>
      </c>
      <c r="BJ20" s="24">
        <f t="shared" si="26"/>
        <v>200</v>
      </c>
      <c r="BK20" s="22">
        <f t="shared" si="28"/>
        <v>21</v>
      </c>
      <c r="BL20" s="171">
        <v>53</v>
      </c>
      <c r="BM20" s="166">
        <v>4295.24</v>
      </c>
      <c r="BN20" s="166">
        <v>5431.74</v>
      </c>
      <c r="BO20" s="24">
        <f t="shared" si="32"/>
        <v>126.45952263435805</v>
      </c>
      <c r="BP20" s="26">
        <f t="shared" si="33"/>
        <v>1136.5</v>
      </c>
    </row>
    <row r="21" spans="1:68" s="16" customFormat="1" ht="17.25" customHeight="1">
      <c r="A21" s="31" t="s">
        <v>95</v>
      </c>
      <c r="B21" s="166">
        <v>1684</v>
      </c>
      <c r="C21" s="166">
        <v>1550</v>
      </c>
      <c r="D21" s="27">
        <f>C21/B21*100</f>
        <v>92.04275534441805</v>
      </c>
      <c r="E21" s="26">
        <f>C21-B21</f>
        <v>-134</v>
      </c>
      <c r="F21" s="166">
        <v>676</v>
      </c>
      <c r="G21" s="166">
        <v>537</v>
      </c>
      <c r="H21" s="27">
        <f>G21/F21*100</f>
        <v>79.43786982248521</v>
      </c>
      <c r="I21" s="26">
        <f>G21-F21</f>
        <v>-139</v>
      </c>
      <c r="J21" s="166">
        <v>666</v>
      </c>
      <c r="K21" s="166">
        <v>690</v>
      </c>
      <c r="L21" s="27">
        <f>K21/J21*100</f>
        <v>103.60360360360362</v>
      </c>
      <c r="M21" s="26">
        <f>K21-J21</f>
        <v>24</v>
      </c>
      <c r="N21" s="166">
        <v>300</v>
      </c>
      <c r="O21" s="166">
        <v>297</v>
      </c>
      <c r="P21" s="156">
        <f t="shared" si="6"/>
        <v>99</v>
      </c>
      <c r="Q21" s="165">
        <f>O21-N21</f>
        <v>-3</v>
      </c>
      <c r="R21" s="208">
        <f t="shared" si="29"/>
        <v>45</v>
      </c>
      <c r="S21" s="208">
        <f t="shared" si="30"/>
        <v>43</v>
      </c>
      <c r="T21" s="156">
        <f aca="true" t="shared" si="34" ref="T21:T30">S21-R21</f>
        <v>-2</v>
      </c>
      <c r="U21" s="166">
        <v>63</v>
      </c>
      <c r="V21" s="166">
        <v>64</v>
      </c>
      <c r="W21" s="156">
        <f>V21/U21*100</f>
        <v>101.58730158730158</v>
      </c>
      <c r="X21" s="26">
        <f>V21-U21</f>
        <v>1</v>
      </c>
      <c r="Y21" s="166">
        <v>3289</v>
      </c>
      <c r="Z21" s="166">
        <v>3317</v>
      </c>
      <c r="AA21" s="23">
        <f>Z21/Y21*100</f>
        <v>100.85132259045302</v>
      </c>
      <c r="AB21" s="22">
        <f>Z21-Y21</f>
        <v>28</v>
      </c>
      <c r="AC21" s="166">
        <v>1655</v>
      </c>
      <c r="AD21" s="166">
        <v>1516</v>
      </c>
      <c r="AE21" s="23">
        <f>AD21/AC21*100</f>
        <v>91.6012084592145</v>
      </c>
      <c r="AF21" s="22">
        <f>AD21-AC21</f>
        <v>-139</v>
      </c>
      <c r="AG21" s="166">
        <v>1151</v>
      </c>
      <c r="AH21" s="166">
        <v>1261</v>
      </c>
      <c r="AI21" s="23">
        <f t="shared" si="15"/>
        <v>109.55690703735881</v>
      </c>
      <c r="AJ21" s="22">
        <f>AH21-AG21</f>
        <v>110</v>
      </c>
      <c r="AK21" s="166">
        <v>355</v>
      </c>
      <c r="AL21" s="166">
        <v>367</v>
      </c>
      <c r="AM21" s="27">
        <f>AL21/AK21*100</f>
        <v>103.38028169014083</v>
      </c>
      <c r="AN21" s="26">
        <f>AL21-AK21</f>
        <v>12</v>
      </c>
      <c r="AO21" s="166">
        <v>172</v>
      </c>
      <c r="AP21" s="166">
        <v>178</v>
      </c>
      <c r="AQ21" s="29">
        <f>ROUND(AP21/AO21*100,1)</f>
        <v>103.5</v>
      </c>
      <c r="AR21" s="28">
        <f>AP21-AO21</f>
        <v>6</v>
      </c>
      <c r="AS21" s="166">
        <v>698</v>
      </c>
      <c r="AT21" s="166">
        <v>724</v>
      </c>
      <c r="AU21" s="24">
        <f>ROUND(AT21/AS21*100,1)</f>
        <v>103.7</v>
      </c>
      <c r="AV21" s="22">
        <f>AT21-AS21</f>
        <v>26</v>
      </c>
      <c r="AW21" s="166">
        <v>905</v>
      </c>
      <c r="AX21" s="166">
        <v>806</v>
      </c>
      <c r="AY21" s="156">
        <f>AX21/AW21*100</f>
        <v>89.06077348066297</v>
      </c>
      <c r="AZ21" s="26">
        <f>AX21-AW21</f>
        <v>-99</v>
      </c>
      <c r="BA21" s="166">
        <v>566</v>
      </c>
      <c r="BB21" s="166">
        <v>525</v>
      </c>
      <c r="BC21" s="156">
        <f>BB21/BA21*100</f>
        <v>92.75618374558304</v>
      </c>
      <c r="BD21" s="26">
        <f>BB21-BA21</f>
        <v>-41</v>
      </c>
      <c r="BE21" s="166">
        <v>1917</v>
      </c>
      <c r="BF21" s="166">
        <v>2281.459566074951</v>
      </c>
      <c r="BG21" s="22">
        <f>BF21-BE21</f>
        <v>364.459566074951</v>
      </c>
      <c r="BH21" s="166">
        <v>27</v>
      </c>
      <c r="BI21" s="166">
        <v>41</v>
      </c>
      <c r="BJ21" s="24">
        <f>ROUND(BI21/BH21*100,1)</f>
        <v>151.9</v>
      </c>
      <c r="BK21" s="22">
        <f>BI21-BH21</f>
        <v>14</v>
      </c>
      <c r="BL21" s="166">
        <v>22</v>
      </c>
      <c r="BM21" s="166">
        <v>3990</v>
      </c>
      <c r="BN21" s="166">
        <v>5042.83</v>
      </c>
      <c r="BO21" s="24">
        <f t="shared" si="32"/>
        <v>126.38671679197995</v>
      </c>
      <c r="BP21" s="26">
        <f t="shared" si="33"/>
        <v>1052.83</v>
      </c>
    </row>
    <row r="22" spans="1:68" s="16" customFormat="1" ht="17.25" customHeight="1">
      <c r="A22" s="31" t="s">
        <v>137</v>
      </c>
      <c r="B22" s="166">
        <v>1793</v>
      </c>
      <c r="C22" s="166">
        <v>1951</v>
      </c>
      <c r="D22" s="27">
        <f t="shared" si="0"/>
        <v>108.81204684885665</v>
      </c>
      <c r="E22" s="26">
        <f t="shared" si="1"/>
        <v>158</v>
      </c>
      <c r="F22" s="166">
        <v>720</v>
      </c>
      <c r="G22" s="166">
        <v>674</v>
      </c>
      <c r="H22" s="27">
        <f t="shared" si="2"/>
        <v>93.61111111111111</v>
      </c>
      <c r="I22" s="26">
        <f t="shared" si="3"/>
        <v>-46</v>
      </c>
      <c r="J22" s="166">
        <v>988</v>
      </c>
      <c r="K22" s="166">
        <v>1013</v>
      </c>
      <c r="L22" s="27">
        <f t="shared" si="4"/>
        <v>102.53036437246963</v>
      </c>
      <c r="M22" s="26">
        <f t="shared" si="5"/>
        <v>25</v>
      </c>
      <c r="N22" s="166">
        <v>296</v>
      </c>
      <c r="O22" s="166">
        <v>207</v>
      </c>
      <c r="P22" s="156">
        <f t="shared" si="6"/>
        <v>69.93243243243244</v>
      </c>
      <c r="Q22" s="165">
        <f t="shared" si="7"/>
        <v>-89</v>
      </c>
      <c r="R22" s="208">
        <f t="shared" si="29"/>
        <v>30</v>
      </c>
      <c r="S22" s="208">
        <f t="shared" si="30"/>
        <v>20.4</v>
      </c>
      <c r="T22" s="156">
        <f t="shared" si="34"/>
        <v>-9.600000000000001</v>
      </c>
      <c r="U22" s="167">
        <v>143</v>
      </c>
      <c r="V22" s="167">
        <v>101</v>
      </c>
      <c r="W22" s="156">
        <f t="shared" si="9"/>
        <v>70.62937062937063</v>
      </c>
      <c r="X22" s="26">
        <f t="shared" si="10"/>
        <v>-42</v>
      </c>
      <c r="Y22" s="166">
        <v>3137</v>
      </c>
      <c r="Z22" s="166">
        <v>3249</v>
      </c>
      <c r="AA22" s="23">
        <f t="shared" si="11"/>
        <v>103.57029008606948</v>
      </c>
      <c r="AB22" s="22">
        <f t="shared" si="12"/>
        <v>112</v>
      </c>
      <c r="AC22" s="166">
        <v>1771</v>
      </c>
      <c r="AD22" s="166">
        <v>1921</v>
      </c>
      <c r="AE22" s="23">
        <f t="shared" si="13"/>
        <v>108.46979107848674</v>
      </c>
      <c r="AF22" s="22">
        <f t="shared" si="14"/>
        <v>150</v>
      </c>
      <c r="AG22" s="166">
        <v>705</v>
      </c>
      <c r="AH22" s="184">
        <v>717</v>
      </c>
      <c r="AI22" s="23">
        <f t="shared" si="15"/>
        <v>101.70212765957447</v>
      </c>
      <c r="AJ22" s="22">
        <f t="shared" si="16"/>
        <v>12</v>
      </c>
      <c r="AK22" s="166">
        <v>248</v>
      </c>
      <c r="AL22" s="166">
        <v>322</v>
      </c>
      <c r="AM22" s="27">
        <f t="shared" si="31"/>
        <v>129.83870967741936</v>
      </c>
      <c r="AN22" s="26">
        <f t="shared" si="17"/>
        <v>74</v>
      </c>
      <c r="AO22" s="168">
        <v>224</v>
      </c>
      <c r="AP22" s="166">
        <v>205</v>
      </c>
      <c r="AQ22" s="29">
        <f t="shared" si="27"/>
        <v>91.5</v>
      </c>
      <c r="AR22" s="28">
        <f t="shared" si="18"/>
        <v>-19</v>
      </c>
      <c r="AS22" s="166">
        <v>1005</v>
      </c>
      <c r="AT22" s="169">
        <v>1054</v>
      </c>
      <c r="AU22" s="24">
        <f t="shared" si="19"/>
        <v>104.9</v>
      </c>
      <c r="AV22" s="22">
        <f t="shared" si="20"/>
        <v>49</v>
      </c>
      <c r="AW22" s="166">
        <v>822</v>
      </c>
      <c r="AX22" s="166">
        <v>725</v>
      </c>
      <c r="AY22" s="156">
        <f t="shared" si="21"/>
        <v>88.19951338199513</v>
      </c>
      <c r="AZ22" s="26">
        <f t="shared" si="22"/>
        <v>-97</v>
      </c>
      <c r="BA22" s="166">
        <v>522</v>
      </c>
      <c r="BB22" s="166">
        <v>469</v>
      </c>
      <c r="BC22" s="156">
        <f t="shared" si="23"/>
        <v>89.84674329501917</v>
      </c>
      <c r="BD22" s="26">
        <f t="shared" si="24"/>
        <v>-53</v>
      </c>
      <c r="BE22" s="166">
        <v>1808.18</v>
      </c>
      <c r="BF22" s="166">
        <v>2532.0143884892086</v>
      </c>
      <c r="BG22" s="22">
        <f t="shared" si="25"/>
        <v>723.8343884892085</v>
      </c>
      <c r="BH22" s="170">
        <v>21</v>
      </c>
      <c r="BI22" s="166">
        <v>28</v>
      </c>
      <c r="BJ22" s="24">
        <f t="shared" si="26"/>
        <v>133.3</v>
      </c>
      <c r="BK22" s="22">
        <f t="shared" si="28"/>
        <v>7</v>
      </c>
      <c r="BL22" s="171">
        <v>23</v>
      </c>
      <c r="BM22" s="166">
        <v>4109.5</v>
      </c>
      <c r="BN22" s="166">
        <v>4661.82</v>
      </c>
      <c r="BO22" s="24">
        <f t="shared" si="32"/>
        <v>113.44007786835381</v>
      </c>
      <c r="BP22" s="26">
        <f t="shared" si="33"/>
        <v>552.3199999999997</v>
      </c>
    </row>
    <row r="23" spans="1:68" s="16" customFormat="1" ht="17.25" customHeight="1">
      <c r="A23" s="31" t="s">
        <v>105</v>
      </c>
      <c r="B23" s="166">
        <v>1017</v>
      </c>
      <c r="C23" s="166">
        <v>948</v>
      </c>
      <c r="D23" s="27">
        <f t="shared" si="0"/>
        <v>93.21533923303835</v>
      </c>
      <c r="E23" s="26">
        <f t="shared" si="1"/>
        <v>-69</v>
      </c>
      <c r="F23" s="166">
        <v>408</v>
      </c>
      <c r="G23" s="166">
        <v>344</v>
      </c>
      <c r="H23" s="27">
        <f t="shared" si="2"/>
        <v>84.31372549019608</v>
      </c>
      <c r="I23" s="26">
        <f t="shared" si="3"/>
        <v>-64</v>
      </c>
      <c r="J23" s="166">
        <v>537</v>
      </c>
      <c r="K23" s="166">
        <v>488</v>
      </c>
      <c r="L23" s="27">
        <f t="shared" si="4"/>
        <v>90.87523277467412</v>
      </c>
      <c r="M23" s="26">
        <f t="shared" si="5"/>
        <v>-49</v>
      </c>
      <c r="N23" s="166">
        <v>187</v>
      </c>
      <c r="O23" s="166">
        <v>196</v>
      </c>
      <c r="P23" s="156">
        <f t="shared" si="6"/>
        <v>104.81283422459893</v>
      </c>
      <c r="Q23" s="165">
        <f t="shared" si="7"/>
        <v>9</v>
      </c>
      <c r="R23" s="208">
        <f t="shared" si="29"/>
        <v>34.8</v>
      </c>
      <c r="S23" s="208">
        <f t="shared" si="30"/>
        <v>40.2</v>
      </c>
      <c r="T23" s="156">
        <f t="shared" si="34"/>
        <v>5.400000000000006</v>
      </c>
      <c r="U23" s="167">
        <v>74</v>
      </c>
      <c r="V23" s="167">
        <v>51</v>
      </c>
      <c r="W23" s="156">
        <f t="shared" si="9"/>
        <v>68.91891891891892</v>
      </c>
      <c r="X23" s="26">
        <f t="shared" si="10"/>
        <v>-23</v>
      </c>
      <c r="Y23" s="166">
        <v>2493</v>
      </c>
      <c r="Z23" s="166">
        <v>2416</v>
      </c>
      <c r="AA23" s="23">
        <f t="shared" si="11"/>
        <v>96.91135178499799</v>
      </c>
      <c r="AB23" s="22">
        <f t="shared" si="12"/>
        <v>-77</v>
      </c>
      <c r="AC23" s="166">
        <v>998</v>
      </c>
      <c r="AD23" s="166">
        <v>939</v>
      </c>
      <c r="AE23" s="23">
        <f t="shared" si="13"/>
        <v>94.0881763527054</v>
      </c>
      <c r="AF23" s="22">
        <f t="shared" si="14"/>
        <v>-59</v>
      </c>
      <c r="AG23" s="166">
        <v>926</v>
      </c>
      <c r="AH23" s="184">
        <v>849</v>
      </c>
      <c r="AI23" s="23">
        <f t="shared" si="15"/>
        <v>91.68466522678186</v>
      </c>
      <c r="AJ23" s="22">
        <f t="shared" si="16"/>
        <v>-77</v>
      </c>
      <c r="AK23" s="166">
        <v>261</v>
      </c>
      <c r="AL23" s="166">
        <v>272</v>
      </c>
      <c r="AM23" s="27">
        <f t="shared" si="31"/>
        <v>104.21455938697318</v>
      </c>
      <c r="AN23" s="26">
        <f t="shared" si="17"/>
        <v>11</v>
      </c>
      <c r="AO23" s="168">
        <v>110</v>
      </c>
      <c r="AP23" s="166">
        <v>121</v>
      </c>
      <c r="AQ23" s="29">
        <f t="shared" si="27"/>
        <v>110</v>
      </c>
      <c r="AR23" s="28">
        <f t="shared" si="18"/>
        <v>11</v>
      </c>
      <c r="AS23" s="166">
        <v>544</v>
      </c>
      <c r="AT23" s="169">
        <v>525</v>
      </c>
      <c r="AU23" s="24">
        <f t="shared" si="19"/>
        <v>96.5</v>
      </c>
      <c r="AV23" s="22">
        <f t="shared" si="20"/>
        <v>-19</v>
      </c>
      <c r="AW23" s="166">
        <v>409</v>
      </c>
      <c r="AX23" s="166">
        <v>436</v>
      </c>
      <c r="AY23" s="156">
        <f t="shared" si="21"/>
        <v>106.60146699266504</v>
      </c>
      <c r="AZ23" s="26">
        <f t="shared" si="22"/>
        <v>27</v>
      </c>
      <c r="BA23" s="166">
        <v>264</v>
      </c>
      <c r="BB23" s="166">
        <v>322</v>
      </c>
      <c r="BC23" s="156">
        <f t="shared" si="23"/>
        <v>121.96969696969697</v>
      </c>
      <c r="BD23" s="26">
        <f t="shared" si="24"/>
        <v>58</v>
      </c>
      <c r="BE23" s="166">
        <v>1888.7719298245613</v>
      </c>
      <c r="BF23" s="166">
        <v>2518.1818181818185</v>
      </c>
      <c r="BG23" s="22">
        <f t="shared" si="25"/>
        <v>629.4098883572572</v>
      </c>
      <c r="BH23" s="170">
        <v>11</v>
      </c>
      <c r="BI23" s="166">
        <v>30</v>
      </c>
      <c r="BJ23" s="24">
        <f t="shared" si="26"/>
        <v>272.7</v>
      </c>
      <c r="BK23" s="22">
        <f t="shared" si="28"/>
        <v>19</v>
      </c>
      <c r="BL23" s="171">
        <v>15</v>
      </c>
      <c r="BM23" s="166">
        <v>3832.78</v>
      </c>
      <c r="BN23" s="166">
        <v>4316.8</v>
      </c>
      <c r="BO23" s="24">
        <f t="shared" si="32"/>
        <v>112.62843158229796</v>
      </c>
      <c r="BP23" s="26">
        <f t="shared" si="33"/>
        <v>484.02</v>
      </c>
    </row>
    <row r="24" spans="1:68" s="16" customFormat="1" ht="17.25" customHeight="1">
      <c r="A24" s="31" t="s">
        <v>138</v>
      </c>
      <c r="B24" s="166">
        <v>1196</v>
      </c>
      <c r="C24" s="166">
        <v>1080</v>
      </c>
      <c r="D24" s="27">
        <f t="shared" si="0"/>
        <v>90.3010033444816</v>
      </c>
      <c r="E24" s="26">
        <f t="shared" si="1"/>
        <v>-116</v>
      </c>
      <c r="F24" s="166">
        <v>466</v>
      </c>
      <c r="G24" s="166">
        <v>344</v>
      </c>
      <c r="H24" s="27">
        <f t="shared" si="2"/>
        <v>73.8197424892704</v>
      </c>
      <c r="I24" s="26">
        <f t="shared" si="3"/>
        <v>-122</v>
      </c>
      <c r="J24" s="166">
        <v>449</v>
      </c>
      <c r="K24" s="166">
        <v>457</v>
      </c>
      <c r="L24" s="27">
        <f t="shared" si="4"/>
        <v>101.78173719376392</v>
      </c>
      <c r="M24" s="26">
        <f t="shared" si="5"/>
        <v>8</v>
      </c>
      <c r="N24" s="166">
        <v>150</v>
      </c>
      <c r="O24" s="166">
        <v>143</v>
      </c>
      <c r="P24" s="156">
        <f t="shared" si="6"/>
        <v>95.33333333333334</v>
      </c>
      <c r="Q24" s="165">
        <f t="shared" si="7"/>
        <v>-7</v>
      </c>
      <c r="R24" s="208">
        <f t="shared" si="29"/>
        <v>33.4</v>
      </c>
      <c r="S24" s="208">
        <f t="shared" si="30"/>
        <v>31.3</v>
      </c>
      <c r="T24" s="156">
        <f t="shared" si="34"/>
        <v>-2.099999999999998</v>
      </c>
      <c r="U24" s="167">
        <v>35</v>
      </c>
      <c r="V24" s="167">
        <v>54</v>
      </c>
      <c r="W24" s="156">
        <f t="shared" si="9"/>
        <v>154.2857142857143</v>
      </c>
      <c r="X24" s="26">
        <f t="shared" si="10"/>
        <v>19</v>
      </c>
      <c r="Y24" s="166">
        <v>2658</v>
      </c>
      <c r="Z24" s="166">
        <v>2674</v>
      </c>
      <c r="AA24" s="23">
        <f t="shared" si="11"/>
        <v>100.60195635816402</v>
      </c>
      <c r="AB24" s="22">
        <f t="shared" si="12"/>
        <v>16</v>
      </c>
      <c r="AC24" s="166">
        <v>1184</v>
      </c>
      <c r="AD24" s="166">
        <v>1075</v>
      </c>
      <c r="AE24" s="23">
        <f t="shared" si="13"/>
        <v>90.79391891891892</v>
      </c>
      <c r="AF24" s="22">
        <f t="shared" si="14"/>
        <v>-109</v>
      </c>
      <c r="AG24" s="166">
        <v>832</v>
      </c>
      <c r="AH24" s="184">
        <v>720</v>
      </c>
      <c r="AI24" s="23">
        <f t="shared" si="15"/>
        <v>86.53846153846155</v>
      </c>
      <c r="AJ24" s="22">
        <f t="shared" si="16"/>
        <v>-112</v>
      </c>
      <c r="AK24" s="166">
        <v>216</v>
      </c>
      <c r="AL24" s="166">
        <v>244</v>
      </c>
      <c r="AM24" s="27">
        <f t="shared" si="31"/>
        <v>112.96296296296295</v>
      </c>
      <c r="AN24" s="26">
        <f t="shared" si="17"/>
        <v>28</v>
      </c>
      <c r="AO24" s="168">
        <v>121</v>
      </c>
      <c r="AP24" s="166">
        <v>124</v>
      </c>
      <c r="AQ24" s="29">
        <f t="shared" si="27"/>
        <v>102.5</v>
      </c>
      <c r="AR24" s="28">
        <f t="shared" si="18"/>
        <v>3</v>
      </c>
      <c r="AS24" s="166">
        <v>440</v>
      </c>
      <c r="AT24" s="169">
        <v>458</v>
      </c>
      <c r="AU24" s="24">
        <f t="shared" si="19"/>
        <v>104.1</v>
      </c>
      <c r="AV24" s="22">
        <f t="shared" si="20"/>
        <v>18</v>
      </c>
      <c r="AW24" s="166">
        <v>625</v>
      </c>
      <c r="AX24" s="166">
        <v>480</v>
      </c>
      <c r="AY24" s="156">
        <f t="shared" si="21"/>
        <v>76.8</v>
      </c>
      <c r="AZ24" s="26">
        <f t="shared" si="22"/>
        <v>-145</v>
      </c>
      <c r="BA24" s="166">
        <v>271</v>
      </c>
      <c r="BB24" s="166">
        <v>200</v>
      </c>
      <c r="BC24" s="156">
        <f t="shared" si="23"/>
        <v>73.80073800738008</v>
      </c>
      <c r="BD24" s="26">
        <f t="shared" si="24"/>
        <v>-71</v>
      </c>
      <c r="BE24" s="166">
        <v>1911.387900355872</v>
      </c>
      <c r="BF24" s="166">
        <v>2226.829268292683</v>
      </c>
      <c r="BG24" s="22">
        <f t="shared" si="25"/>
        <v>315.44136793681105</v>
      </c>
      <c r="BH24" s="174">
        <v>9</v>
      </c>
      <c r="BI24" s="166">
        <v>12</v>
      </c>
      <c r="BJ24" s="24">
        <f t="shared" si="26"/>
        <v>133.3</v>
      </c>
      <c r="BK24" s="22">
        <f t="shared" si="28"/>
        <v>3</v>
      </c>
      <c r="BL24" s="171">
        <v>15</v>
      </c>
      <c r="BM24" s="166">
        <v>3773.44</v>
      </c>
      <c r="BN24" s="166">
        <v>4182</v>
      </c>
      <c r="BO24" s="24">
        <f t="shared" si="32"/>
        <v>110.82725576662145</v>
      </c>
      <c r="BP24" s="26">
        <f t="shared" si="33"/>
        <v>408.55999999999995</v>
      </c>
    </row>
    <row r="25" spans="1:68" s="16" customFormat="1" ht="17.25" customHeight="1">
      <c r="A25" s="31" t="s">
        <v>106</v>
      </c>
      <c r="B25" s="166">
        <v>1219</v>
      </c>
      <c r="C25" s="166">
        <v>1295</v>
      </c>
      <c r="D25" s="27">
        <f t="shared" si="0"/>
        <v>106.23461853978671</v>
      </c>
      <c r="E25" s="26">
        <f t="shared" si="1"/>
        <v>76</v>
      </c>
      <c r="F25" s="166">
        <v>554</v>
      </c>
      <c r="G25" s="166">
        <v>521</v>
      </c>
      <c r="H25" s="27">
        <f t="shared" si="2"/>
        <v>94.04332129963899</v>
      </c>
      <c r="I25" s="26">
        <f t="shared" si="3"/>
        <v>-33</v>
      </c>
      <c r="J25" s="166">
        <v>637</v>
      </c>
      <c r="K25" s="166">
        <v>639</v>
      </c>
      <c r="L25" s="27">
        <f t="shared" si="4"/>
        <v>100.31397174254317</v>
      </c>
      <c r="M25" s="26">
        <f t="shared" si="5"/>
        <v>2</v>
      </c>
      <c r="N25" s="166">
        <v>198</v>
      </c>
      <c r="O25" s="166">
        <v>203</v>
      </c>
      <c r="P25" s="156">
        <f t="shared" si="6"/>
        <v>102.52525252525253</v>
      </c>
      <c r="Q25" s="165">
        <f t="shared" si="7"/>
        <v>5</v>
      </c>
      <c r="R25" s="208">
        <f t="shared" si="29"/>
        <v>31.1</v>
      </c>
      <c r="S25" s="208">
        <f t="shared" si="30"/>
        <v>31.8</v>
      </c>
      <c r="T25" s="156">
        <f t="shared" si="34"/>
        <v>0.6999999999999993</v>
      </c>
      <c r="U25" s="167">
        <v>68</v>
      </c>
      <c r="V25" s="167">
        <v>79</v>
      </c>
      <c r="W25" s="156">
        <f t="shared" si="9"/>
        <v>116.1764705882353</v>
      </c>
      <c r="X25" s="26">
        <f t="shared" si="10"/>
        <v>11</v>
      </c>
      <c r="Y25" s="166">
        <v>3738</v>
      </c>
      <c r="Z25" s="166">
        <v>3192</v>
      </c>
      <c r="AA25" s="23">
        <f t="shared" si="11"/>
        <v>85.39325842696628</v>
      </c>
      <c r="AB25" s="22">
        <f t="shared" si="12"/>
        <v>-546</v>
      </c>
      <c r="AC25" s="166">
        <v>1187</v>
      </c>
      <c r="AD25" s="166">
        <v>1251</v>
      </c>
      <c r="AE25" s="23">
        <f t="shared" si="13"/>
        <v>105.39174389216512</v>
      </c>
      <c r="AF25" s="22">
        <f t="shared" si="14"/>
        <v>64</v>
      </c>
      <c r="AG25" s="166">
        <v>1428</v>
      </c>
      <c r="AH25" s="184">
        <v>1231</v>
      </c>
      <c r="AI25" s="23">
        <f t="shared" si="15"/>
        <v>86.20448179271709</v>
      </c>
      <c r="AJ25" s="22">
        <f t="shared" si="16"/>
        <v>-197</v>
      </c>
      <c r="AK25" s="166">
        <v>201</v>
      </c>
      <c r="AL25" s="166">
        <v>204</v>
      </c>
      <c r="AM25" s="27">
        <f t="shared" si="31"/>
        <v>101.49253731343283</v>
      </c>
      <c r="AN25" s="26">
        <f t="shared" si="17"/>
        <v>3</v>
      </c>
      <c r="AO25" s="168">
        <v>152</v>
      </c>
      <c r="AP25" s="166">
        <v>160</v>
      </c>
      <c r="AQ25" s="29">
        <f t="shared" si="27"/>
        <v>105.3</v>
      </c>
      <c r="AR25" s="28">
        <f t="shared" si="18"/>
        <v>8</v>
      </c>
      <c r="AS25" s="166">
        <v>649</v>
      </c>
      <c r="AT25" s="169">
        <v>654</v>
      </c>
      <c r="AU25" s="24">
        <f t="shared" si="19"/>
        <v>100.8</v>
      </c>
      <c r="AV25" s="22">
        <f t="shared" si="20"/>
        <v>5</v>
      </c>
      <c r="AW25" s="166">
        <v>535</v>
      </c>
      <c r="AX25" s="166">
        <v>587</v>
      </c>
      <c r="AY25" s="156">
        <f t="shared" si="21"/>
        <v>109.71962616822431</v>
      </c>
      <c r="AZ25" s="26">
        <f t="shared" si="22"/>
        <v>52</v>
      </c>
      <c r="BA25" s="166">
        <v>391</v>
      </c>
      <c r="BB25" s="166">
        <v>462</v>
      </c>
      <c r="BC25" s="156">
        <f t="shared" si="23"/>
        <v>118.15856777493605</v>
      </c>
      <c r="BD25" s="26">
        <f t="shared" si="24"/>
        <v>71</v>
      </c>
      <c r="BE25" s="166">
        <v>2076.6743648960737</v>
      </c>
      <c r="BF25" s="166">
        <v>2346.794871794872</v>
      </c>
      <c r="BG25" s="22">
        <f t="shared" si="25"/>
        <v>270.12050689879834</v>
      </c>
      <c r="BH25" s="170">
        <v>20</v>
      </c>
      <c r="BI25" s="166">
        <v>37</v>
      </c>
      <c r="BJ25" s="24">
        <f t="shared" si="26"/>
        <v>185</v>
      </c>
      <c r="BK25" s="22">
        <f t="shared" si="28"/>
        <v>17</v>
      </c>
      <c r="BL25" s="171">
        <v>67</v>
      </c>
      <c r="BM25" s="166">
        <v>3878.45</v>
      </c>
      <c r="BN25" s="166">
        <v>4527.32</v>
      </c>
      <c r="BO25" s="24">
        <f t="shared" si="32"/>
        <v>116.73013703928115</v>
      </c>
      <c r="BP25" s="26">
        <f t="shared" si="33"/>
        <v>648.8699999999999</v>
      </c>
    </row>
    <row r="26" spans="1:68" s="34" customFormat="1" ht="17.25" customHeight="1">
      <c r="A26" s="35" t="s">
        <v>97</v>
      </c>
      <c r="B26" s="166">
        <v>1738</v>
      </c>
      <c r="C26" s="166">
        <v>1699</v>
      </c>
      <c r="D26" s="27">
        <f t="shared" si="0"/>
        <v>97.7560414269275</v>
      </c>
      <c r="E26" s="26">
        <f t="shared" si="1"/>
        <v>-39</v>
      </c>
      <c r="F26" s="166">
        <v>790</v>
      </c>
      <c r="G26" s="166">
        <v>689</v>
      </c>
      <c r="H26" s="27">
        <f t="shared" si="2"/>
        <v>87.21518987341771</v>
      </c>
      <c r="I26" s="26">
        <f t="shared" si="3"/>
        <v>-101</v>
      </c>
      <c r="J26" s="166">
        <v>794</v>
      </c>
      <c r="K26" s="166">
        <v>799</v>
      </c>
      <c r="L26" s="27">
        <f t="shared" si="4"/>
        <v>100.62972292191436</v>
      </c>
      <c r="M26" s="26">
        <f t="shared" si="5"/>
        <v>5</v>
      </c>
      <c r="N26" s="166">
        <v>281</v>
      </c>
      <c r="O26" s="166">
        <v>257</v>
      </c>
      <c r="P26" s="156">
        <f t="shared" si="6"/>
        <v>91.45907473309609</v>
      </c>
      <c r="Q26" s="165">
        <f t="shared" si="7"/>
        <v>-24</v>
      </c>
      <c r="R26" s="208">
        <f t="shared" si="29"/>
        <v>35.4</v>
      </c>
      <c r="S26" s="208">
        <f t="shared" si="30"/>
        <v>32.2</v>
      </c>
      <c r="T26" s="156">
        <f t="shared" si="34"/>
        <v>-3.1999999999999957</v>
      </c>
      <c r="U26" s="167">
        <v>44</v>
      </c>
      <c r="V26" s="167">
        <v>67</v>
      </c>
      <c r="W26" s="156">
        <f t="shared" si="9"/>
        <v>152.27272727272728</v>
      </c>
      <c r="X26" s="26">
        <f t="shared" si="10"/>
        <v>23</v>
      </c>
      <c r="Y26" s="166">
        <v>2932</v>
      </c>
      <c r="Z26" s="166">
        <v>3493</v>
      </c>
      <c r="AA26" s="23">
        <f t="shared" si="11"/>
        <v>119.1336971350614</v>
      </c>
      <c r="AB26" s="22">
        <f t="shared" si="12"/>
        <v>561</v>
      </c>
      <c r="AC26" s="166">
        <v>1700</v>
      </c>
      <c r="AD26" s="166">
        <v>1617</v>
      </c>
      <c r="AE26" s="23">
        <f t="shared" si="13"/>
        <v>95.11764705882354</v>
      </c>
      <c r="AF26" s="22">
        <f t="shared" si="14"/>
        <v>-83</v>
      </c>
      <c r="AG26" s="166">
        <v>737</v>
      </c>
      <c r="AH26" s="184">
        <v>1185</v>
      </c>
      <c r="AI26" s="23">
        <f t="shared" si="15"/>
        <v>160.78697421981002</v>
      </c>
      <c r="AJ26" s="22">
        <f t="shared" si="16"/>
        <v>448</v>
      </c>
      <c r="AK26" s="166">
        <v>296</v>
      </c>
      <c r="AL26" s="166">
        <v>354</v>
      </c>
      <c r="AM26" s="27">
        <f t="shared" si="31"/>
        <v>119.59459459459461</v>
      </c>
      <c r="AN26" s="26">
        <f t="shared" si="17"/>
        <v>58</v>
      </c>
      <c r="AO26" s="168">
        <v>161</v>
      </c>
      <c r="AP26" s="166">
        <v>203</v>
      </c>
      <c r="AQ26" s="29">
        <f t="shared" si="27"/>
        <v>126.1</v>
      </c>
      <c r="AR26" s="28">
        <f t="shared" si="18"/>
        <v>42</v>
      </c>
      <c r="AS26" s="166">
        <v>815</v>
      </c>
      <c r="AT26" s="169">
        <v>856</v>
      </c>
      <c r="AU26" s="24">
        <f t="shared" si="19"/>
        <v>105</v>
      </c>
      <c r="AV26" s="22">
        <f t="shared" si="20"/>
        <v>41</v>
      </c>
      <c r="AW26" s="166">
        <v>788</v>
      </c>
      <c r="AX26" s="166">
        <v>730</v>
      </c>
      <c r="AY26" s="156">
        <f t="shared" si="21"/>
        <v>92.63959390862944</v>
      </c>
      <c r="AZ26" s="26">
        <f t="shared" si="22"/>
        <v>-58</v>
      </c>
      <c r="BA26" s="166">
        <v>430</v>
      </c>
      <c r="BB26" s="166">
        <v>410</v>
      </c>
      <c r="BC26" s="156">
        <f t="shared" si="23"/>
        <v>95.34883720930233</v>
      </c>
      <c r="BD26" s="26">
        <f t="shared" si="24"/>
        <v>-20</v>
      </c>
      <c r="BE26" s="166">
        <v>2095.693779904306</v>
      </c>
      <c r="BF26" s="166">
        <v>2416.968325791855</v>
      </c>
      <c r="BG26" s="22">
        <f t="shared" si="25"/>
        <v>321.2745458875488</v>
      </c>
      <c r="BH26" s="170">
        <v>21</v>
      </c>
      <c r="BI26" s="166">
        <v>37</v>
      </c>
      <c r="BJ26" s="24">
        <f t="shared" si="26"/>
        <v>176.2</v>
      </c>
      <c r="BK26" s="22">
        <f t="shared" si="28"/>
        <v>16</v>
      </c>
      <c r="BL26" s="171">
        <v>20</v>
      </c>
      <c r="BM26" s="166">
        <v>4008.43</v>
      </c>
      <c r="BN26" s="166">
        <v>4710.11</v>
      </c>
      <c r="BO26" s="24">
        <f t="shared" si="32"/>
        <v>117.50510798492178</v>
      </c>
      <c r="BP26" s="26">
        <f t="shared" si="33"/>
        <v>701.6799999999998</v>
      </c>
    </row>
    <row r="27" spans="1:68" s="16" customFormat="1" ht="17.25" customHeight="1">
      <c r="A27" s="31" t="s">
        <v>139</v>
      </c>
      <c r="B27" s="166">
        <v>1045</v>
      </c>
      <c r="C27" s="166">
        <v>1048</v>
      </c>
      <c r="D27" s="27">
        <f t="shared" si="0"/>
        <v>100.28708133971291</v>
      </c>
      <c r="E27" s="26">
        <f t="shared" si="1"/>
        <v>3</v>
      </c>
      <c r="F27" s="166">
        <v>276</v>
      </c>
      <c r="G27" s="166">
        <v>279</v>
      </c>
      <c r="H27" s="27">
        <f t="shared" si="2"/>
        <v>101.08695652173914</v>
      </c>
      <c r="I27" s="26">
        <f t="shared" si="3"/>
        <v>3</v>
      </c>
      <c r="J27" s="166">
        <v>878</v>
      </c>
      <c r="K27" s="166">
        <v>894</v>
      </c>
      <c r="L27" s="27">
        <f t="shared" si="4"/>
        <v>101.82232346241457</v>
      </c>
      <c r="M27" s="26">
        <f t="shared" si="5"/>
        <v>16</v>
      </c>
      <c r="N27" s="166">
        <v>192</v>
      </c>
      <c r="O27" s="166">
        <v>265</v>
      </c>
      <c r="P27" s="156">
        <f t="shared" si="6"/>
        <v>138.02083333333331</v>
      </c>
      <c r="Q27" s="165">
        <f t="shared" si="7"/>
        <v>73</v>
      </c>
      <c r="R27" s="208">
        <f t="shared" si="29"/>
        <v>21.9</v>
      </c>
      <c r="S27" s="208">
        <f t="shared" si="30"/>
        <v>29.6</v>
      </c>
      <c r="T27" s="156">
        <f t="shared" si="34"/>
        <v>7.700000000000003</v>
      </c>
      <c r="U27" s="167">
        <v>130</v>
      </c>
      <c r="V27" s="167">
        <v>102</v>
      </c>
      <c r="W27" s="156">
        <f t="shared" si="9"/>
        <v>78.46153846153847</v>
      </c>
      <c r="X27" s="26">
        <f t="shared" si="10"/>
        <v>-28</v>
      </c>
      <c r="Y27" s="166">
        <v>1794</v>
      </c>
      <c r="Z27" s="166">
        <v>2191</v>
      </c>
      <c r="AA27" s="23">
        <f t="shared" si="11"/>
        <v>122.1293199554069</v>
      </c>
      <c r="AB27" s="22">
        <f t="shared" si="12"/>
        <v>397</v>
      </c>
      <c r="AC27" s="166">
        <v>1017</v>
      </c>
      <c r="AD27" s="166">
        <v>1037</v>
      </c>
      <c r="AE27" s="23">
        <f t="shared" si="13"/>
        <v>101.96656833824976</v>
      </c>
      <c r="AF27" s="22">
        <f t="shared" si="14"/>
        <v>20</v>
      </c>
      <c r="AG27" s="166">
        <v>505</v>
      </c>
      <c r="AH27" s="184">
        <v>614</v>
      </c>
      <c r="AI27" s="23">
        <f t="shared" si="15"/>
        <v>121.58415841584159</v>
      </c>
      <c r="AJ27" s="22">
        <f t="shared" si="16"/>
        <v>109</v>
      </c>
      <c r="AK27" s="166">
        <v>220</v>
      </c>
      <c r="AL27" s="166">
        <v>221</v>
      </c>
      <c r="AM27" s="27">
        <f t="shared" si="31"/>
        <v>100.45454545454547</v>
      </c>
      <c r="AN27" s="26">
        <f t="shared" si="17"/>
        <v>1</v>
      </c>
      <c r="AO27" s="168">
        <v>172</v>
      </c>
      <c r="AP27" s="166">
        <v>174</v>
      </c>
      <c r="AQ27" s="29">
        <f t="shared" si="27"/>
        <v>101.2</v>
      </c>
      <c r="AR27" s="28">
        <f t="shared" si="18"/>
        <v>2</v>
      </c>
      <c r="AS27" s="166">
        <v>915</v>
      </c>
      <c r="AT27" s="169">
        <v>928</v>
      </c>
      <c r="AU27" s="24">
        <f t="shared" si="19"/>
        <v>101.4</v>
      </c>
      <c r="AV27" s="22">
        <f t="shared" si="20"/>
        <v>13</v>
      </c>
      <c r="AW27" s="166">
        <v>210</v>
      </c>
      <c r="AX27" s="166">
        <v>287</v>
      </c>
      <c r="AY27" s="156">
        <f t="shared" si="21"/>
        <v>136.66666666666666</v>
      </c>
      <c r="AZ27" s="26">
        <f t="shared" si="22"/>
        <v>77</v>
      </c>
      <c r="BA27" s="166">
        <v>164</v>
      </c>
      <c r="BB27" s="166">
        <v>247</v>
      </c>
      <c r="BC27" s="156">
        <f t="shared" si="23"/>
        <v>150.609756097561</v>
      </c>
      <c r="BD27" s="26">
        <f t="shared" si="24"/>
        <v>83</v>
      </c>
      <c r="BE27" s="166">
        <v>2172.645739910314</v>
      </c>
      <c r="BF27" s="166">
        <v>2739.664804469274</v>
      </c>
      <c r="BG27" s="22">
        <f t="shared" si="25"/>
        <v>567.0190645589596</v>
      </c>
      <c r="BH27" s="170">
        <v>44</v>
      </c>
      <c r="BI27" s="166">
        <v>37</v>
      </c>
      <c r="BJ27" s="24">
        <f t="shared" si="26"/>
        <v>84.1</v>
      </c>
      <c r="BK27" s="22">
        <f t="shared" si="28"/>
        <v>-7</v>
      </c>
      <c r="BL27" s="171">
        <v>11</v>
      </c>
      <c r="BM27" s="166">
        <v>3728.23</v>
      </c>
      <c r="BN27" s="166">
        <v>4233.89</v>
      </c>
      <c r="BO27" s="24">
        <f t="shared" si="32"/>
        <v>113.56300442837485</v>
      </c>
      <c r="BP27" s="26">
        <f t="shared" si="33"/>
        <v>505.6600000000003</v>
      </c>
    </row>
    <row r="28" spans="1:68" s="16" customFormat="1" ht="17.25" customHeight="1">
      <c r="A28" s="31" t="s">
        <v>140</v>
      </c>
      <c r="B28" s="166">
        <v>2031</v>
      </c>
      <c r="C28" s="166">
        <v>2024</v>
      </c>
      <c r="D28" s="27">
        <f t="shared" si="0"/>
        <v>99.65534219596258</v>
      </c>
      <c r="E28" s="26">
        <f t="shared" si="1"/>
        <v>-7</v>
      </c>
      <c r="F28" s="166">
        <v>420</v>
      </c>
      <c r="G28" s="166">
        <v>429</v>
      </c>
      <c r="H28" s="27">
        <f t="shared" si="2"/>
        <v>102.14285714285714</v>
      </c>
      <c r="I28" s="26">
        <f t="shared" si="3"/>
        <v>9</v>
      </c>
      <c r="J28" s="166">
        <v>1099</v>
      </c>
      <c r="K28" s="166">
        <v>1112</v>
      </c>
      <c r="L28" s="27">
        <f t="shared" si="4"/>
        <v>101.18289353958143</v>
      </c>
      <c r="M28" s="26">
        <f t="shared" si="5"/>
        <v>13</v>
      </c>
      <c r="N28" s="166">
        <v>176</v>
      </c>
      <c r="O28" s="166">
        <v>194</v>
      </c>
      <c r="P28" s="156">
        <f t="shared" si="6"/>
        <v>110.22727272727273</v>
      </c>
      <c r="Q28" s="165">
        <f t="shared" si="7"/>
        <v>18</v>
      </c>
      <c r="R28" s="208">
        <f t="shared" si="29"/>
        <v>16</v>
      </c>
      <c r="S28" s="208">
        <f t="shared" si="30"/>
        <v>17.4</v>
      </c>
      <c r="T28" s="156">
        <f t="shared" si="34"/>
        <v>1.3999999999999986</v>
      </c>
      <c r="U28" s="167">
        <v>136</v>
      </c>
      <c r="V28" s="167">
        <v>93</v>
      </c>
      <c r="W28" s="156">
        <f t="shared" si="9"/>
        <v>68.38235294117648</v>
      </c>
      <c r="X28" s="26">
        <f t="shared" si="10"/>
        <v>-43</v>
      </c>
      <c r="Y28" s="166">
        <v>3036</v>
      </c>
      <c r="Z28" s="166">
        <v>4043</v>
      </c>
      <c r="AA28" s="23">
        <f>Z28/Y28*100</f>
        <v>133.16864295125163</v>
      </c>
      <c r="AB28" s="22">
        <f>Z28-Y28</f>
        <v>1007</v>
      </c>
      <c r="AC28" s="166">
        <v>2012</v>
      </c>
      <c r="AD28" s="166">
        <v>2006</v>
      </c>
      <c r="AE28" s="23">
        <f>AD28/AC28*100</f>
        <v>99.70178926441352</v>
      </c>
      <c r="AF28" s="22">
        <f>AD28-AC28</f>
        <v>-6</v>
      </c>
      <c r="AG28" s="166">
        <v>594</v>
      </c>
      <c r="AH28" s="184">
        <v>1545</v>
      </c>
      <c r="AI28" s="23">
        <f t="shared" si="15"/>
        <v>260.1010101010101</v>
      </c>
      <c r="AJ28" s="22">
        <f>AH28-AG28</f>
        <v>951</v>
      </c>
      <c r="AK28" s="166">
        <v>469</v>
      </c>
      <c r="AL28" s="166">
        <v>487</v>
      </c>
      <c r="AM28" s="27">
        <f t="shared" si="31"/>
        <v>103.83795309168444</v>
      </c>
      <c r="AN28" s="26">
        <f t="shared" si="17"/>
        <v>18</v>
      </c>
      <c r="AO28" s="168">
        <v>162</v>
      </c>
      <c r="AP28" s="166">
        <v>188</v>
      </c>
      <c r="AQ28" s="29">
        <f t="shared" si="27"/>
        <v>116</v>
      </c>
      <c r="AR28" s="28">
        <f t="shared" si="18"/>
        <v>26</v>
      </c>
      <c r="AS28" s="166">
        <v>1164</v>
      </c>
      <c r="AT28" s="169">
        <v>1184</v>
      </c>
      <c r="AU28" s="24">
        <f t="shared" si="19"/>
        <v>101.7</v>
      </c>
      <c r="AV28" s="22">
        <f t="shared" si="20"/>
        <v>20</v>
      </c>
      <c r="AW28" s="166">
        <v>633</v>
      </c>
      <c r="AX28" s="166">
        <v>710</v>
      </c>
      <c r="AY28" s="156">
        <f t="shared" si="21"/>
        <v>112.16429699842023</v>
      </c>
      <c r="AZ28" s="26">
        <f t="shared" si="22"/>
        <v>77</v>
      </c>
      <c r="BA28" s="166">
        <v>444</v>
      </c>
      <c r="BB28" s="166">
        <v>499</v>
      </c>
      <c r="BC28" s="156">
        <f t="shared" si="23"/>
        <v>112.38738738738738</v>
      </c>
      <c r="BD28" s="26">
        <f t="shared" si="24"/>
        <v>55</v>
      </c>
      <c r="BE28" s="166">
        <v>1626.4957264957266</v>
      </c>
      <c r="BF28" s="166">
        <v>2085.9322033898306</v>
      </c>
      <c r="BG28" s="22">
        <f t="shared" si="25"/>
        <v>459.4364768941041</v>
      </c>
      <c r="BH28" s="170">
        <v>71</v>
      </c>
      <c r="BI28" s="166">
        <v>70</v>
      </c>
      <c r="BJ28" s="24">
        <f t="shared" si="26"/>
        <v>98.6</v>
      </c>
      <c r="BK28" s="22">
        <f t="shared" si="28"/>
        <v>-1</v>
      </c>
      <c r="BL28" s="171">
        <v>23</v>
      </c>
      <c r="BM28" s="166">
        <v>3989.79</v>
      </c>
      <c r="BN28" s="166">
        <v>4511.44</v>
      </c>
      <c r="BO28" s="24">
        <f t="shared" si="32"/>
        <v>113.07462297514405</v>
      </c>
      <c r="BP28" s="26">
        <f t="shared" si="33"/>
        <v>521.6499999999996</v>
      </c>
    </row>
    <row r="29" spans="1:68" s="36" customFormat="1" ht="19.5" customHeight="1">
      <c r="A29" s="31" t="s">
        <v>103</v>
      </c>
      <c r="B29" s="166">
        <v>704</v>
      </c>
      <c r="C29" s="166">
        <v>718</v>
      </c>
      <c r="D29" s="27">
        <f t="shared" si="0"/>
        <v>101.98863636363636</v>
      </c>
      <c r="E29" s="26">
        <f t="shared" si="1"/>
        <v>14</v>
      </c>
      <c r="F29" s="166">
        <v>194</v>
      </c>
      <c r="G29" s="166">
        <v>243</v>
      </c>
      <c r="H29" s="27">
        <f t="shared" si="2"/>
        <v>125.25773195876289</v>
      </c>
      <c r="I29" s="26">
        <f t="shared" si="3"/>
        <v>49</v>
      </c>
      <c r="J29" s="166">
        <v>472</v>
      </c>
      <c r="K29" s="166">
        <v>484</v>
      </c>
      <c r="L29" s="27">
        <f t="shared" si="4"/>
        <v>102.54237288135593</v>
      </c>
      <c r="M29" s="26">
        <f t="shared" si="5"/>
        <v>12</v>
      </c>
      <c r="N29" s="166">
        <v>154</v>
      </c>
      <c r="O29" s="166">
        <v>195</v>
      </c>
      <c r="P29" s="156">
        <f t="shared" si="6"/>
        <v>126.62337662337661</v>
      </c>
      <c r="Q29" s="165">
        <f t="shared" si="7"/>
        <v>41</v>
      </c>
      <c r="R29" s="208">
        <f t="shared" si="29"/>
        <v>32.6</v>
      </c>
      <c r="S29" s="208">
        <f t="shared" si="30"/>
        <v>40.3</v>
      </c>
      <c r="T29" s="156">
        <f t="shared" si="34"/>
        <v>7.699999999999996</v>
      </c>
      <c r="U29" s="167">
        <v>17</v>
      </c>
      <c r="V29" s="167">
        <v>17</v>
      </c>
      <c r="W29" s="156">
        <f t="shared" si="9"/>
        <v>100</v>
      </c>
      <c r="X29" s="26">
        <f t="shared" si="10"/>
        <v>0</v>
      </c>
      <c r="Y29" s="166">
        <v>1315</v>
      </c>
      <c r="Z29" s="166">
        <v>1501</v>
      </c>
      <c r="AA29" s="23">
        <f>Z29/Y29*100</f>
        <v>114.1444866920152</v>
      </c>
      <c r="AB29" s="22">
        <f>Z29-Y29</f>
        <v>186</v>
      </c>
      <c r="AC29" s="166">
        <v>704</v>
      </c>
      <c r="AD29" s="166">
        <v>717</v>
      </c>
      <c r="AE29" s="23">
        <f>AD29/AC29*100</f>
        <v>101.84659090909092</v>
      </c>
      <c r="AF29" s="22">
        <f>AD29-AC29</f>
        <v>13</v>
      </c>
      <c r="AG29" s="166">
        <v>253</v>
      </c>
      <c r="AH29" s="184">
        <v>503</v>
      </c>
      <c r="AI29" s="23">
        <f t="shared" si="15"/>
        <v>198.81422924901187</v>
      </c>
      <c r="AJ29" s="22">
        <f>AH29-AG29</f>
        <v>250</v>
      </c>
      <c r="AK29" s="166">
        <v>285</v>
      </c>
      <c r="AL29" s="166">
        <v>281</v>
      </c>
      <c r="AM29" s="27">
        <f t="shared" si="31"/>
        <v>98.59649122807016</v>
      </c>
      <c r="AN29" s="26">
        <f t="shared" si="17"/>
        <v>-4</v>
      </c>
      <c r="AO29" s="168">
        <v>76</v>
      </c>
      <c r="AP29" s="166">
        <v>80</v>
      </c>
      <c r="AQ29" s="29">
        <f t="shared" si="27"/>
        <v>105.3</v>
      </c>
      <c r="AR29" s="28">
        <f t="shared" si="18"/>
        <v>4</v>
      </c>
      <c r="AS29" s="166">
        <v>499</v>
      </c>
      <c r="AT29" s="169">
        <v>471</v>
      </c>
      <c r="AU29" s="24">
        <f t="shared" si="19"/>
        <v>94.4</v>
      </c>
      <c r="AV29" s="22">
        <f t="shared" si="20"/>
        <v>-28</v>
      </c>
      <c r="AW29" s="166">
        <v>279</v>
      </c>
      <c r="AX29" s="166">
        <v>308</v>
      </c>
      <c r="AY29" s="156">
        <f t="shared" si="21"/>
        <v>110.3942652329749</v>
      </c>
      <c r="AZ29" s="26">
        <f t="shared" si="22"/>
        <v>29</v>
      </c>
      <c r="BA29" s="166">
        <v>207</v>
      </c>
      <c r="BB29" s="166">
        <v>251</v>
      </c>
      <c r="BC29" s="156">
        <f t="shared" si="23"/>
        <v>121.256038647343</v>
      </c>
      <c r="BD29" s="26">
        <f t="shared" si="24"/>
        <v>44</v>
      </c>
      <c r="BE29" s="166">
        <v>2374.683544303797</v>
      </c>
      <c r="BF29" s="166">
        <v>2747.674418604651</v>
      </c>
      <c r="BG29" s="22">
        <f t="shared" si="25"/>
        <v>372.99087430085365</v>
      </c>
      <c r="BH29" s="170">
        <v>26</v>
      </c>
      <c r="BI29" s="166">
        <v>56</v>
      </c>
      <c r="BJ29" s="24">
        <f t="shared" si="26"/>
        <v>215.4</v>
      </c>
      <c r="BK29" s="22">
        <f t="shared" si="28"/>
        <v>30</v>
      </c>
      <c r="BL29" s="171">
        <v>10</v>
      </c>
      <c r="BM29" s="166">
        <v>3856.42</v>
      </c>
      <c r="BN29" s="166">
        <v>4293.79</v>
      </c>
      <c r="BO29" s="24">
        <f t="shared" si="32"/>
        <v>111.34134767478645</v>
      </c>
      <c r="BP29" s="26">
        <f t="shared" si="33"/>
        <v>437.3699999999999</v>
      </c>
    </row>
    <row r="30" spans="1:68" s="36" customFormat="1" ht="15">
      <c r="A30" s="31" t="s">
        <v>141</v>
      </c>
      <c r="B30" s="166">
        <v>1566</v>
      </c>
      <c r="C30" s="166">
        <v>1432</v>
      </c>
      <c r="D30" s="27">
        <f t="shared" si="0"/>
        <v>91.44316730523627</v>
      </c>
      <c r="E30" s="26">
        <f t="shared" si="1"/>
        <v>-134</v>
      </c>
      <c r="F30" s="166">
        <v>599</v>
      </c>
      <c r="G30" s="166">
        <v>464</v>
      </c>
      <c r="H30" s="27">
        <f t="shared" si="2"/>
        <v>77.46243739565944</v>
      </c>
      <c r="I30" s="26">
        <f t="shared" si="3"/>
        <v>-135</v>
      </c>
      <c r="J30" s="166">
        <v>818</v>
      </c>
      <c r="K30" s="166">
        <v>829</v>
      </c>
      <c r="L30" s="27">
        <f t="shared" si="4"/>
        <v>101.34474327628362</v>
      </c>
      <c r="M30" s="26">
        <f t="shared" si="5"/>
        <v>11</v>
      </c>
      <c r="N30" s="166">
        <v>381</v>
      </c>
      <c r="O30" s="166">
        <v>375</v>
      </c>
      <c r="P30" s="156">
        <f t="shared" si="6"/>
        <v>98.4251968503937</v>
      </c>
      <c r="Q30" s="165">
        <f t="shared" si="7"/>
        <v>-6</v>
      </c>
      <c r="R30" s="208">
        <f t="shared" si="29"/>
        <v>46.6</v>
      </c>
      <c r="S30" s="208">
        <f t="shared" si="30"/>
        <v>45.2</v>
      </c>
      <c r="T30" s="156">
        <f t="shared" si="34"/>
        <v>-1.3999999999999986</v>
      </c>
      <c r="U30" s="167">
        <v>130</v>
      </c>
      <c r="V30" s="167">
        <v>95</v>
      </c>
      <c r="W30" s="156">
        <f t="shared" si="9"/>
        <v>73.07692307692307</v>
      </c>
      <c r="X30" s="26">
        <f t="shared" si="10"/>
        <v>-35</v>
      </c>
      <c r="Y30" s="166">
        <v>4611</v>
      </c>
      <c r="Z30" s="166">
        <v>4065</v>
      </c>
      <c r="AA30" s="23">
        <f>Z30/Y30*100</f>
        <v>88.15875081327262</v>
      </c>
      <c r="AB30" s="22">
        <f>Z30-Y30</f>
        <v>-546</v>
      </c>
      <c r="AC30" s="166">
        <v>1548</v>
      </c>
      <c r="AD30" s="166">
        <v>1415</v>
      </c>
      <c r="AE30" s="23">
        <f>AD30/AC30*100</f>
        <v>91.40826873385012</v>
      </c>
      <c r="AF30" s="22">
        <f>AD30-AC30</f>
        <v>-133</v>
      </c>
      <c r="AG30" s="166">
        <v>2144</v>
      </c>
      <c r="AH30" s="184">
        <v>1585</v>
      </c>
      <c r="AI30" s="23">
        <f t="shared" si="15"/>
        <v>73.92723880597015</v>
      </c>
      <c r="AJ30" s="22">
        <f>AH30-AG30</f>
        <v>-559</v>
      </c>
      <c r="AK30" s="166">
        <v>174</v>
      </c>
      <c r="AL30" s="166">
        <v>181</v>
      </c>
      <c r="AM30" s="27">
        <f t="shared" si="31"/>
        <v>104.02298850574712</v>
      </c>
      <c r="AN30" s="26">
        <f t="shared" si="17"/>
        <v>7</v>
      </c>
      <c r="AO30" s="168">
        <v>179</v>
      </c>
      <c r="AP30" s="166">
        <v>245</v>
      </c>
      <c r="AQ30" s="29">
        <f>ROUND(AP30/AO30*100,1)</f>
        <v>136.9</v>
      </c>
      <c r="AR30" s="28">
        <f>AP30-AO30</f>
        <v>66</v>
      </c>
      <c r="AS30" s="166">
        <v>862</v>
      </c>
      <c r="AT30" s="169">
        <v>869</v>
      </c>
      <c r="AU30" s="24">
        <f>ROUND(AT30/AS30*100,1)</f>
        <v>100.8</v>
      </c>
      <c r="AV30" s="22">
        <f>AT30-AS30</f>
        <v>7</v>
      </c>
      <c r="AW30" s="166">
        <v>816</v>
      </c>
      <c r="AX30" s="166">
        <v>643</v>
      </c>
      <c r="AY30" s="156">
        <f t="shared" si="21"/>
        <v>78.79901960784314</v>
      </c>
      <c r="AZ30" s="26">
        <f t="shared" si="22"/>
        <v>-173</v>
      </c>
      <c r="BA30" s="166">
        <v>557</v>
      </c>
      <c r="BB30" s="166">
        <v>433</v>
      </c>
      <c r="BC30" s="156">
        <f t="shared" si="23"/>
        <v>77.737881508079</v>
      </c>
      <c r="BD30" s="26">
        <f t="shared" si="24"/>
        <v>-124</v>
      </c>
      <c r="BE30" s="166">
        <v>1492.8952042628773</v>
      </c>
      <c r="BF30" s="166">
        <v>1930.7692307692307</v>
      </c>
      <c r="BG30" s="22">
        <f>BF30-BE30</f>
        <v>437.8740265063534</v>
      </c>
      <c r="BH30" s="170">
        <v>69</v>
      </c>
      <c r="BI30" s="166">
        <v>71</v>
      </c>
      <c r="BJ30" s="24">
        <f t="shared" si="26"/>
        <v>102.9</v>
      </c>
      <c r="BK30" s="22">
        <f>BI30-BH30</f>
        <v>2</v>
      </c>
      <c r="BL30" s="171">
        <v>12</v>
      </c>
      <c r="BM30" s="166">
        <v>3770.72</v>
      </c>
      <c r="BN30" s="166">
        <v>4259.17</v>
      </c>
      <c r="BO30" s="24">
        <f t="shared" si="32"/>
        <v>112.953759494208</v>
      </c>
      <c r="BP30" s="26">
        <f t="shared" si="33"/>
        <v>488.4500000000003</v>
      </c>
    </row>
    <row r="31" spans="5:13" s="36" customFormat="1" ht="12.75">
      <c r="E31" s="37"/>
      <c r="F31" s="37"/>
      <c r="G31" s="37"/>
      <c r="H31" s="37"/>
      <c r="I31" s="37"/>
      <c r="J31" s="37"/>
      <c r="K31" s="37"/>
      <c r="L31" s="37"/>
      <c r="M31" s="37"/>
    </row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pans="25:36" s="36" customFormat="1" ht="12.75"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25:36" s="36" customFormat="1" ht="12.75"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pans="25:36" s="16" customFormat="1" ht="12.75"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25:36" s="16" customFormat="1" ht="12.75"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</sheetData>
  <sheetProtection/>
  <mergeCells count="75">
    <mergeCell ref="BI7:BI8"/>
    <mergeCell ref="BH6:BK6"/>
    <mergeCell ref="A4:A8"/>
    <mergeCell ref="B4:E6"/>
    <mergeCell ref="J4:M6"/>
    <mergeCell ref="B7:B8"/>
    <mergeCell ref="BJ7:BK7"/>
    <mergeCell ref="AW4:AZ6"/>
    <mergeCell ref="N4:Q6"/>
    <mergeCell ref="U4:X6"/>
    <mergeCell ref="U7:U8"/>
    <mergeCell ref="AO4:AR6"/>
    <mergeCell ref="AO7:AO8"/>
    <mergeCell ref="AK4:AN6"/>
    <mergeCell ref="AI7:AJ7"/>
    <mergeCell ref="AC7:AC8"/>
    <mergeCell ref="AK7:AK8"/>
    <mergeCell ref="AW7:AW8"/>
    <mergeCell ref="AX7:AX8"/>
    <mergeCell ref="AY7:AZ7"/>
    <mergeCell ref="AD7:AD8"/>
    <mergeCell ref="N7:N8"/>
    <mergeCell ref="AL7:AL8"/>
    <mergeCell ref="AM7:AN7"/>
    <mergeCell ref="Y7:Y8"/>
    <mergeCell ref="O7:O8"/>
    <mergeCell ref="P7:Q7"/>
    <mergeCell ref="B2:M2"/>
    <mergeCell ref="B3:M3"/>
    <mergeCell ref="J7:J8"/>
    <mergeCell ref="V7:V8"/>
    <mergeCell ref="W7:X7"/>
    <mergeCell ref="K7:K8"/>
    <mergeCell ref="L7:M7"/>
    <mergeCell ref="C7:C8"/>
    <mergeCell ref="D7:E7"/>
    <mergeCell ref="F7:F8"/>
    <mergeCell ref="BA7:BA8"/>
    <mergeCell ref="AP7:AP8"/>
    <mergeCell ref="AS4:AV6"/>
    <mergeCell ref="AS7:AT7"/>
    <mergeCell ref="AU7:AV7"/>
    <mergeCell ref="AE7:AF7"/>
    <mergeCell ref="BA4:BD4"/>
    <mergeCell ref="BA5:BD6"/>
    <mergeCell ref="BB7:BB8"/>
    <mergeCell ref="AQ7:AR7"/>
    <mergeCell ref="BM4:BP6"/>
    <mergeCell ref="BM7:BM8"/>
    <mergeCell ref="BN7:BN8"/>
    <mergeCell ref="BO7:BP7"/>
    <mergeCell ref="BL7:BL8"/>
    <mergeCell ref="BC7:BD7"/>
    <mergeCell ref="BH4:BL5"/>
    <mergeCell ref="BG7:BG8"/>
    <mergeCell ref="BF7:BF8"/>
    <mergeCell ref="BH7:BH8"/>
    <mergeCell ref="BE4:BG6"/>
    <mergeCell ref="BE7:BE8"/>
    <mergeCell ref="Y4:AB6"/>
    <mergeCell ref="AC5:AF6"/>
    <mergeCell ref="AC4:AJ4"/>
    <mergeCell ref="AG5:AJ6"/>
    <mergeCell ref="AA7:AB7"/>
    <mergeCell ref="AG7:AG8"/>
    <mergeCell ref="Z7:Z8"/>
    <mergeCell ref="AH7:AH8"/>
    <mergeCell ref="F4:I4"/>
    <mergeCell ref="F5:I6"/>
    <mergeCell ref="R4:T6"/>
    <mergeCell ref="R7:R8"/>
    <mergeCell ref="S7:S8"/>
    <mergeCell ref="T7:T8"/>
    <mergeCell ref="G7:G8"/>
    <mergeCell ref="H7:I7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3" manualBreakCount="3">
    <brk id="20" min="1" max="29" man="1"/>
    <brk id="36" min="1" max="29" man="1"/>
    <brk id="48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2019-06-11T13:00:27Z</cp:lastPrinted>
  <dcterms:created xsi:type="dcterms:W3CDTF">2017-11-17T08:56:41Z</dcterms:created>
  <dcterms:modified xsi:type="dcterms:W3CDTF">2019-06-11T13:00:33Z</dcterms:modified>
  <cp:category/>
  <cp:version/>
  <cp:contentType/>
  <cp:contentStatus/>
</cp:coreProperties>
</file>