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'!$B$1:$F$28</definedName>
    <definedName name="_xlnm.Print_Area" localSheetId="0">'1 '!$A$1:$C$9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'7'!$A$2:$BL$30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<sst xmlns="http://schemas.openxmlformats.org/spreadsheetml/2006/main" count="262" uniqueCount="172">
  <si>
    <t>Показник</t>
  </si>
  <si>
    <t>зміна значення</t>
  </si>
  <si>
    <t>%</t>
  </si>
  <si>
    <t xml:space="preserve"> 2017 р.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</si>
  <si>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</si>
  <si>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</si>
  <si>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</si>
  <si>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</si>
  <si>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</si>
  <si>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</si>
  <si>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</si>
  <si>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</si>
  <si>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</si>
  <si>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</si>
  <si>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</si>
  <si>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</si>
  <si>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</si>
  <si>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</si>
  <si>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</si>
  <si>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</si>
  <si>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</si>
  <si>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</si>
  <si>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</si>
  <si>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</si>
  <si>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</si>
  <si>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</si>
  <si>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</si>
  <si>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</si>
  <si>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</si>
  <si>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</si>
  <si>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</si>
  <si>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</si>
  <si>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</si>
  <si>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</si>
  <si>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</si>
  <si>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</si>
  <si>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</si>
  <si>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</si>
  <si>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</si>
  <si>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</si>
  <si>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</si>
  <si>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</si>
  <si>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</si>
  <si>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</si>
  <si>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</si>
  <si>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</si>
  <si>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</si>
  <si>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</si>
  <si>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</si>
  <si>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</si>
  <si>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</si>
  <si>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</si>
  <si>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</si>
  <si>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</si>
  <si>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</si>
  <si>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</si>
  <si>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</si>
  <si>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</si>
  <si>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</si>
  <si>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</si>
  <si>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</si>
  <si>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</si>
  <si>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</si>
  <si>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</si>
  <si>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</si>
  <si>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</si>
  <si>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</si>
  <si>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</si>
  <si>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</si>
  <si>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</si>
  <si>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</si>
  <si>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</si>
  <si>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</si>
  <si>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</si>
  <si>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</si>
  <si>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</si>
  <si>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</si>
  <si>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</si>
  <si>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</si>
  <si>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</si>
  <si>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</si>
  <si>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</si>
  <si>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</si>
  <si>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</si>
  <si>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</si>
  <si>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</si>
  <si>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</si>
  <si>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</si>
  <si>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</si>
  <si>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</si>
  <si>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</si>
  <si>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Запорізькій області</t>
  </si>
  <si>
    <t>Надання послуг службою зайнятості Запорізької області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</si>
  <si>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</si>
  <si>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</si>
  <si>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 (у т.ч. за договорами ЦПХ та самостійно), осіб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</si>
  <si>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</si>
  <si>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</si>
  <si>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</si>
  <si>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 xml:space="preserve"> + (-)                            осіб</t>
  </si>
  <si>
    <t xml:space="preserve"> + (-)                       осіб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</si>
  <si>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</si>
  <si>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</si>
  <si>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</si>
  <si>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</si>
  <si>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</si>
  <si>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</si>
  <si>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</si>
  <si>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</si>
  <si>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</si>
  <si>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</si>
  <si>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</si>
  <si>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</si>
  <si>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</si>
  <si>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</si>
  <si>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 xml:space="preserve"> 2018 р.</t>
  </si>
  <si>
    <t>з інших джерел</t>
  </si>
  <si>
    <t>Кількість вакансій на кінець періоду, одиниць</t>
  </si>
  <si>
    <t>за формою 3-ПН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</si>
  <si>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</si>
  <si>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</si>
  <si>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</si>
  <si>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</si>
  <si>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</si>
  <si>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</si>
  <si>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</si>
  <si>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</si>
  <si>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Станом на дату:</t>
  </si>
  <si>
    <t>1. Мали статус безробітного, осіб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</si>
  <si>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</si>
  <si>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</si>
  <si>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</si>
  <si>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</si>
  <si>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</si>
  <si>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</si>
  <si>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</si>
  <si>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</si>
  <si>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</si>
  <si>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</si>
  <si>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</si>
  <si>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               одиниць</t>
  </si>
  <si>
    <t>9. Кількість вакансій, одиниць</t>
  </si>
  <si>
    <t>8. Кількість роботодавців, які надали інформацію про вакансії,  одиниць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</si>
  <si>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</si>
  <si>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</si>
  <si>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</si>
  <si>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</si>
  <si>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</si>
  <si>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</si>
  <si>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</si>
  <si>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</si>
  <si>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у 12 р.</t>
  </si>
  <si>
    <t>Економічна активність населення
у середньому за І півріччя 2017 - 2018 рр.
по Запорізькій області</t>
  </si>
  <si>
    <t xml:space="preserve"> І півріччя 2017 р.</t>
  </si>
  <si>
    <t xml:space="preserve"> І півріччя 2018 р.</t>
  </si>
  <si>
    <t>у І півріччі 2017 -2018 рр.</t>
  </si>
  <si>
    <t>Бердянський МРЦЗ</t>
  </si>
  <si>
    <t>Мелітопольський МРЦЗ</t>
  </si>
  <si>
    <t xml:space="preserve"> - 2 особи</t>
  </si>
  <si>
    <t>січень-листопад
2017 р.</t>
  </si>
  <si>
    <t>січень-листопад
2018 р.</t>
  </si>
  <si>
    <t>Інформація щодо запланованого масового вивільнення працівників  
по Запорізькій області  за січень-листопад 2017-2018 рр.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</si>
  <si>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січень-листопад 2017-2018 рр.</t>
  </si>
  <si>
    <t>за січень-листопад 2017-2018 рр.</t>
  </si>
  <si>
    <t>1 грудня 2017 р.</t>
  </si>
  <si>
    <t>1 грудня 2018 р.</t>
  </si>
  <si>
    <t xml:space="preserve"> + 6,6 в.п.</t>
  </si>
  <si>
    <t xml:space="preserve"> + 499 грн.</t>
  </si>
  <si>
    <t xml:space="preserve"> + 814 грн.</t>
  </si>
  <si>
    <t xml:space="preserve"> у січні-листопаді 2017 - 2018 рр.</t>
  </si>
  <si>
    <t>Середній розмір допомоги по безробіттю у листопаді, грн.</t>
  </si>
  <si>
    <t>12. Середній розмір допомоги по безробіттю, у листопаді,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</si>
</sst>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4"/>
      <color indexed="9"/>
      <name val="Times New Roman Cyr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4"/>
      <color theme="0"/>
      <name val="Times New Roman Cyr"/>
      <family val="0"/>
    </font>
    <font>
      <b/>
      <sz val="14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76" fillId="42" borderId="0" applyNumberFormat="0" applyBorder="0" applyAlignment="0" applyProtection="0"/>
    <xf numFmtId="0" fontId="47" fillId="35" borderId="0" applyNumberFormat="0" applyBorder="0" applyAlignment="0" applyProtection="0"/>
    <xf numFmtId="0" fontId="76" fillId="43" borderId="0" applyNumberFormat="0" applyBorder="0" applyAlignment="0" applyProtection="0"/>
    <xf numFmtId="0" fontId="47" fillId="23" borderId="0" applyNumberFormat="0" applyBorder="0" applyAlignment="0" applyProtection="0"/>
    <xf numFmtId="0" fontId="76" fillId="44" borderId="0" applyNumberFormat="0" applyBorder="0" applyAlignment="0" applyProtection="0"/>
    <xf numFmtId="0" fontId="47" fillId="25" borderId="0" applyNumberFormat="0" applyBorder="0" applyAlignment="0" applyProtection="0"/>
    <xf numFmtId="0" fontId="76" fillId="45" borderId="0" applyNumberFormat="0" applyBorder="0" applyAlignment="0" applyProtection="0"/>
    <xf numFmtId="0" fontId="47" fillId="37" borderId="0" applyNumberFormat="0" applyBorder="0" applyAlignment="0" applyProtection="0"/>
    <xf numFmtId="0" fontId="76" fillId="46" borderId="0" applyNumberFormat="0" applyBorder="0" applyAlignment="0" applyProtection="0"/>
    <xf numFmtId="0" fontId="47" fillId="39" borderId="0" applyNumberFormat="0" applyBorder="0" applyAlignment="0" applyProtection="0"/>
    <xf numFmtId="0" fontId="76" fillId="47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76" fillId="64" borderId="0" applyNumberFormat="0" applyBorder="0" applyAlignment="0" applyProtection="0"/>
    <xf numFmtId="0" fontId="47" fillId="49" borderId="0" applyNumberFormat="0" applyBorder="0" applyAlignment="0" applyProtection="0"/>
    <xf numFmtId="0" fontId="76" fillId="65" borderId="0" applyNumberFormat="0" applyBorder="0" applyAlignment="0" applyProtection="0"/>
    <xf numFmtId="0" fontId="47" fillId="51" borderId="0" applyNumberFormat="0" applyBorder="0" applyAlignment="0" applyProtection="0"/>
    <xf numFmtId="0" fontId="76" fillId="66" borderId="0" applyNumberFormat="0" applyBorder="0" applyAlignment="0" applyProtection="0"/>
    <xf numFmtId="0" fontId="47" fillId="53" borderId="0" applyNumberFormat="0" applyBorder="0" applyAlignment="0" applyProtection="0"/>
    <xf numFmtId="0" fontId="76" fillId="67" borderId="0" applyNumberFormat="0" applyBorder="0" applyAlignment="0" applyProtection="0"/>
    <xf numFmtId="0" fontId="47" fillId="37" borderId="0" applyNumberFormat="0" applyBorder="0" applyAlignment="0" applyProtection="0"/>
    <xf numFmtId="0" fontId="76" fillId="68" borderId="0" applyNumberFormat="0" applyBorder="0" applyAlignment="0" applyProtection="0"/>
    <xf numFmtId="0" fontId="47" fillId="39" borderId="0" applyNumberFormat="0" applyBorder="0" applyAlignment="0" applyProtection="0"/>
    <xf numFmtId="0" fontId="76" fillId="69" borderId="0" applyNumberFormat="0" applyBorder="0" applyAlignment="0" applyProtection="0"/>
    <xf numFmtId="0" fontId="47" fillId="55" borderId="0" applyNumberFormat="0" applyBorder="0" applyAlignment="0" applyProtection="0"/>
    <xf numFmtId="0" fontId="77" fillId="70" borderId="10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9" fontId="0" fillId="0" borderId="0" applyFont="0" applyFill="0" applyBorder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71" borderId="0" applyNumberFormat="0" applyBorder="0" applyAlignment="0" applyProtection="0"/>
    <xf numFmtId="0" fontId="58" fillId="7" borderId="0" applyNumberFormat="0" applyBorder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82" fillId="0" borderId="14" applyNumberFormat="0" applyFill="0" applyAlignment="0" applyProtection="0"/>
    <xf numFmtId="0" fontId="51" fillId="0" borderId="9" applyNumberFormat="0" applyFill="0" applyAlignment="0" applyProtection="0"/>
    <xf numFmtId="0" fontId="83" fillId="72" borderId="15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84" fillId="0" borderId="0" applyNumberFormat="0" applyFill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85" fillId="73" borderId="10" applyNumberFormat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87" fillId="0" borderId="16" applyNumberFormat="0" applyFill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88" fillId="74" borderId="0" applyNumberFormat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89" fillId="73" borderId="18" applyNumberFormat="0" applyAlignment="0" applyProtection="0"/>
    <xf numFmtId="0" fontId="49" fillId="57" borderId="8" applyNumberFormat="0" applyAlignment="0" applyProtection="0"/>
    <xf numFmtId="0" fontId="90" fillId="76" borderId="0" applyNumberFormat="0" applyBorder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7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281">
      <alignment/>
      <protection/>
    </xf>
    <xf numFmtId="0" fontId="2" fillId="0" borderId="0" xfId="281" applyFont="1" applyAlignment="1">
      <alignment horizontal="left" vertical="center"/>
      <protection/>
    </xf>
    <xf numFmtId="3" fontId="2" fillId="0" borderId="0" xfId="281" applyNumberFormat="1">
      <alignment/>
      <protection/>
    </xf>
    <xf numFmtId="0" fontId="2" fillId="77" borderId="0" xfId="281" applyFill="1">
      <alignment/>
      <protection/>
    </xf>
    <xf numFmtId="0" fontId="9" fillId="0" borderId="0" xfId="281" applyFont="1">
      <alignment/>
      <protection/>
    </xf>
    <xf numFmtId="0" fontId="2" fillId="0" borderId="0" xfId="281" applyBorder="1">
      <alignment/>
      <protection/>
    </xf>
    <xf numFmtId="1" fontId="8" fillId="0" borderId="0" xfId="284" applyNumberFormat="1" applyFont="1" applyFill="1" applyProtection="1">
      <alignment/>
      <protection locked="0"/>
    </xf>
    <xf numFmtId="1" fontId="3" fillId="0" borderId="0" xfId="284" applyNumberFormat="1" applyFont="1" applyFill="1" applyAlignment="1" applyProtection="1">
      <alignment/>
      <protection locked="0"/>
    </xf>
    <xf numFmtId="1" fontId="12" fillId="0" borderId="0" xfId="284" applyNumberFormat="1" applyFont="1" applyFill="1" applyAlignment="1" applyProtection="1">
      <alignment horizontal="center"/>
      <protection locked="0"/>
    </xf>
    <xf numFmtId="1" fontId="2" fillId="0" borderId="0" xfId="284" applyNumberFormat="1" applyFont="1" applyFill="1" applyProtection="1">
      <alignment/>
      <protection locked="0"/>
    </xf>
    <xf numFmtId="1" fontId="2" fillId="0" borderId="0" xfId="284" applyNumberFormat="1" applyFont="1" applyFill="1" applyAlignment="1" applyProtection="1">
      <alignment/>
      <protection locked="0"/>
    </xf>
    <xf numFmtId="1" fontId="7" fillId="0" borderId="0" xfId="284" applyNumberFormat="1" applyFont="1" applyFill="1" applyAlignment="1" applyProtection="1">
      <alignment horizontal="right"/>
      <protection locked="0"/>
    </xf>
    <xf numFmtId="1" fontId="5" fillId="0" borderId="0" xfId="284" applyNumberFormat="1" applyFont="1" applyFill="1" applyProtection="1">
      <alignment/>
      <protection locked="0"/>
    </xf>
    <xf numFmtId="1" fontId="3" fillId="0" borderId="19" xfId="284" applyNumberFormat="1" applyFont="1" applyFill="1" applyBorder="1" applyAlignment="1" applyProtection="1">
      <alignment/>
      <protection locked="0"/>
    </xf>
    <xf numFmtId="1" fontId="12" fillId="0" borderId="0" xfId="284" applyNumberFormat="1" applyFont="1" applyFill="1" applyBorder="1" applyAlignment="1" applyProtection="1">
      <alignment horizontal="center"/>
      <protection locked="0"/>
    </xf>
    <xf numFmtId="1" fontId="2" fillId="0" borderId="0" xfId="284" applyNumberFormat="1" applyFont="1" applyFill="1" applyBorder="1" applyProtection="1">
      <alignment/>
      <protection locked="0"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0" xfId="284" applyNumberFormat="1" applyFont="1" applyFill="1" applyProtection="1">
      <alignment/>
      <protection locked="0"/>
    </xf>
    <xf numFmtId="1" fontId="2" fillId="0" borderId="20" xfId="284" applyNumberFormat="1" applyFont="1" applyFill="1" applyBorder="1" applyAlignment="1" applyProtection="1">
      <alignment horizontal="center"/>
      <protection/>
    </xf>
    <xf numFmtId="1" fontId="4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/>
      <protection locked="0"/>
    </xf>
    <xf numFmtId="180" fontId="17" fillId="0" borderId="20" xfId="284" applyNumberFormat="1" applyFont="1" applyFill="1" applyBorder="1" applyAlignment="1" applyProtection="1">
      <alignment horizontal="center" vertical="center"/>
      <protection locked="0"/>
    </xf>
    <xf numFmtId="181" fontId="17" fillId="0" borderId="20" xfId="284" applyNumberFormat="1" applyFont="1" applyFill="1" applyBorder="1" applyAlignment="1" applyProtection="1">
      <alignment horizontal="center" vertical="center"/>
      <protection locked="0"/>
    </xf>
    <xf numFmtId="1" fontId="17" fillId="0" borderId="20" xfId="284" applyNumberFormat="1" applyFont="1" applyFill="1" applyBorder="1" applyAlignment="1" applyProtection="1">
      <alignment horizontal="center" vertical="center"/>
      <protection locked="0"/>
    </xf>
    <xf numFmtId="3" fontId="12" fillId="0" borderId="20" xfId="284" applyNumberFormat="1" applyFont="1" applyFill="1" applyBorder="1" applyAlignment="1" applyProtection="1">
      <alignment horizontal="center" vertical="center"/>
      <protection locked="0"/>
    </xf>
    <xf numFmtId="180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4" applyNumberFormat="1" applyFont="1" applyFill="1" applyAlignment="1" applyProtection="1">
      <alignment vertical="center"/>
      <protection locked="0"/>
    </xf>
    <xf numFmtId="1" fontId="13" fillId="0" borderId="20" xfId="284" applyNumberFormat="1" applyFont="1" applyFill="1" applyBorder="1" applyProtection="1">
      <alignment/>
      <protection locked="0"/>
    </xf>
    <xf numFmtId="1" fontId="13" fillId="0" borderId="20" xfId="284" applyNumberFormat="1" applyFont="1" applyFill="1" applyBorder="1" applyAlignment="1" applyProtection="1">
      <alignment vertical="center"/>
      <protection locked="0"/>
    </xf>
    <xf numFmtId="1" fontId="2" fillId="0" borderId="0" xfId="284" applyNumberFormat="1" applyFont="1" applyFill="1" applyBorder="1" applyAlignment="1" applyProtection="1">
      <alignment vertical="center"/>
      <protection locked="0"/>
    </xf>
    <xf numFmtId="1" fontId="13" fillId="0" borderId="0" xfId="284" applyNumberFormat="1" applyFont="1" applyFill="1" applyBorder="1" applyAlignment="1" applyProtection="1">
      <alignment horizontal="center" vertical="center"/>
      <protection locked="0"/>
    </xf>
    <xf numFmtId="1" fontId="13" fillId="0" borderId="20" xfId="284" applyNumberFormat="1" applyFont="1" applyFill="1" applyBorder="1" applyAlignment="1" applyProtection="1">
      <alignment horizontal="left"/>
      <protection locked="0"/>
    </xf>
    <xf numFmtId="1" fontId="19" fillId="0" borderId="0" xfId="284" applyNumberFormat="1" applyFont="1" applyFill="1" applyBorder="1" applyProtection="1">
      <alignment/>
      <protection locked="0"/>
    </xf>
    <xf numFmtId="181" fontId="19" fillId="0" borderId="0" xfId="284" applyNumberFormat="1" applyFont="1" applyFill="1" applyBorder="1" applyProtection="1">
      <alignment/>
      <protection locked="0"/>
    </xf>
    <xf numFmtId="1" fontId="20" fillId="0" borderId="0" xfId="284" applyNumberFormat="1" applyFont="1" applyFill="1" applyBorder="1" applyProtection="1">
      <alignment/>
      <protection locked="0"/>
    </xf>
    <xf numFmtId="3" fontId="20" fillId="0" borderId="0" xfId="284" applyNumberFormat="1" applyFont="1" applyFill="1" applyBorder="1" applyProtection="1">
      <alignment/>
      <protection locked="0"/>
    </xf>
    <xf numFmtId="3" fontId="19" fillId="0" borderId="0" xfId="284" applyNumberFormat="1" applyFont="1" applyFill="1" applyBorder="1" applyProtection="1">
      <alignment/>
      <protection locked="0"/>
    </xf>
    <xf numFmtId="0" fontId="6" fillId="0" borderId="20" xfId="282" applyFont="1" applyFill="1" applyBorder="1" applyAlignment="1">
      <alignment horizontal="center" vertical="center"/>
      <protection/>
    </xf>
    <xf numFmtId="0" fontId="23" fillId="0" borderId="0" xfId="291" applyFont="1" applyFill="1">
      <alignment/>
      <protection/>
    </xf>
    <xf numFmtId="0" fontId="25" fillId="0" borderId="0" xfId="291" applyFont="1" applyFill="1" applyBorder="1" applyAlignment="1">
      <alignment horizontal="center"/>
      <protection/>
    </xf>
    <xf numFmtId="0" fontId="25" fillId="0" borderId="0" xfId="291" applyFont="1" applyFill="1">
      <alignment/>
      <protection/>
    </xf>
    <xf numFmtId="0" fontId="27" fillId="0" borderId="0" xfId="291" applyFont="1" applyFill="1" applyAlignment="1">
      <alignment vertical="center"/>
      <protection/>
    </xf>
    <xf numFmtId="1" fontId="28" fillId="0" borderId="0" xfId="291" applyNumberFormat="1" applyFont="1" applyFill="1">
      <alignment/>
      <protection/>
    </xf>
    <xf numFmtId="0" fontId="28" fillId="0" borderId="0" xfId="291" applyFont="1" applyFill="1">
      <alignment/>
      <protection/>
    </xf>
    <xf numFmtId="0" fontId="27" fillId="0" borderId="0" xfId="291" applyFont="1" applyFill="1" applyAlignment="1">
      <alignment vertical="center" wrapText="1"/>
      <protection/>
    </xf>
    <xf numFmtId="0" fontId="28" fillId="0" borderId="0" xfId="291" applyFont="1" applyFill="1" applyAlignment="1">
      <alignment vertical="center"/>
      <protection/>
    </xf>
    <xf numFmtId="0" fontId="28" fillId="0" borderId="0" xfId="291" applyFont="1" applyFill="1" applyAlignment="1">
      <alignment horizontal="center"/>
      <protection/>
    </xf>
    <xf numFmtId="0" fontId="28" fillId="0" borderId="0" xfId="291" applyFont="1" applyFill="1" applyAlignment="1">
      <alignment wrapText="1"/>
      <protection/>
    </xf>
    <xf numFmtId="3" fontId="26" fillId="0" borderId="20" xfId="291" applyNumberFormat="1" applyFont="1" applyFill="1" applyBorder="1" applyAlignment="1">
      <alignment horizontal="center" vertical="center"/>
      <protection/>
    </xf>
    <xf numFmtId="0" fontId="25" fillId="0" borderId="0" xfId="291" applyFont="1" applyFill="1" applyAlignment="1">
      <alignment vertical="center"/>
      <protection/>
    </xf>
    <xf numFmtId="3" fontId="32" fillId="0" borderId="0" xfId="291" applyNumberFormat="1" applyFont="1" applyFill="1" applyAlignment="1">
      <alignment horizontal="center" vertical="center"/>
      <protection/>
    </xf>
    <xf numFmtId="3" fontId="31" fillId="0" borderId="20" xfId="291" applyNumberFormat="1" applyFont="1" applyFill="1" applyBorder="1" applyAlignment="1">
      <alignment horizontal="center" vertical="center" wrapText="1"/>
      <protection/>
    </xf>
    <xf numFmtId="3" fontId="31" fillId="0" borderId="20" xfId="291" applyNumberFormat="1" applyFont="1" applyFill="1" applyBorder="1" applyAlignment="1">
      <alignment horizontal="center" vertical="center"/>
      <protection/>
    </xf>
    <xf numFmtId="3" fontId="28" fillId="0" borderId="0" xfId="291" applyNumberFormat="1" applyFont="1" applyFill="1">
      <alignment/>
      <protection/>
    </xf>
    <xf numFmtId="181" fontId="28" fillId="0" borderId="0" xfId="291" applyNumberFormat="1" applyFont="1" applyFill="1">
      <alignment/>
      <protection/>
    </xf>
    <xf numFmtId="0" fontId="6" fillId="0" borderId="20" xfId="282" applyFont="1" applyFill="1" applyBorder="1" applyAlignment="1">
      <alignment horizontal="center" vertical="center" wrapText="1"/>
      <protection/>
    </xf>
    <xf numFmtId="181" fontId="6" fillId="0" borderId="20" xfId="282" applyNumberFormat="1" applyFont="1" applyFill="1" applyBorder="1" applyAlignment="1">
      <alignment horizontal="center" vertical="center"/>
      <protection/>
    </xf>
    <xf numFmtId="180" fontId="6" fillId="0" borderId="20" xfId="282" applyNumberFormat="1" applyFont="1" applyFill="1" applyBorder="1" applyAlignment="1">
      <alignment horizontal="center" vertical="center"/>
      <protection/>
    </xf>
    <xf numFmtId="3" fontId="4" fillId="0" borderId="20" xfId="282" applyNumberFormat="1" applyFont="1" applyFill="1" applyBorder="1" applyAlignment="1">
      <alignment horizontal="center" vertical="center" wrapText="1"/>
      <protection/>
    </xf>
    <xf numFmtId="49" fontId="6" fillId="0" borderId="20" xfId="282" applyNumberFormat="1" applyFont="1" applyFill="1" applyBorder="1" applyAlignment="1">
      <alignment horizontal="center" vertical="center"/>
      <protection/>
    </xf>
    <xf numFmtId="1" fontId="4" fillId="0" borderId="20" xfId="282" applyNumberFormat="1" applyFont="1" applyFill="1" applyBorder="1" applyAlignment="1">
      <alignment horizontal="center" vertical="center" wrapText="1"/>
      <protection/>
    </xf>
    <xf numFmtId="181" fontId="6" fillId="0" borderId="21" xfId="282" applyNumberFormat="1" applyFont="1" applyFill="1" applyBorder="1" applyAlignment="1">
      <alignment horizontal="center" vertical="center"/>
      <protection/>
    </xf>
    <xf numFmtId="180" fontId="10" fillId="0" borderId="21" xfId="282" applyNumberFormat="1" applyFont="1" applyFill="1" applyBorder="1" applyAlignment="1">
      <alignment horizontal="center" vertical="center" wrapText="1"/>
      <protection/>
    </xf>
    <xf numFmtId="181" fontId="13" fillId="0" borderId="21" xfId="282" applyNumberFormat="1" applyFont="1" applyFill="1" applyBorder="1" applyAlignment="1">
      <alignment horizontal="center" vertical="center"/>
      <protection/>
    </xf>
    <xf numFmtId="181" fontId="6" fillId="0" borderId="22" xfId="282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top" wrapText="1"/>
      <protection/>
    </xf>
    <xf numFmtId="0" fontId="38" fillId="0" borderId="0" xfId="280" applyFont="1">
      <alignment/>
      <protection/>
    </xf>
    <xf numFmtId="0" fontId="39" fillId="0" borderId="0" xfId="288" applyFont="1" applyFill="1" applyBorder="1" applyAlignment="1">
      <alignment horizontal="left"/>
      <protection/>
    </xf>
    <xf numFmtId="0" fontId="28" fillId="0" borderId="0" xfId="280" applyFont="1">
      <alignment/>
      <protection/>
    </xf>
    <xf numFmtId="0" fontId="28" fillId="0" borderId="23" xfId="280" applyFont="1" applyBorder="1" applyAlignment="1">
      <alignment horizontal="center" vertical="center" wrapText="1"/>
      <protection/>
    </xf>
    <xf numFmtId="0" fontId="25" fillId="0" borderId="0" xfId="280" applyFont="1" applyBorder="1" applyAlignment="1">
      <alignment horizontal="left" vertical="top" wrapText="1"/>
      <protection/>
    </xf>
    <xf numFmtId="0" fontId="38" fillId="0" borderId="0" xfId="280" applyFont="1" applyFill="1">
      <alignment/>
      <protection/>
    </xf>
    <xf numFmtId="0" fontId="25" fillId="0" borderId="0" xfId="280" applyFont="1">
      <alignment/>
      <protection/>
    </xf>
    <xf numFmtId="0" fontId="25" fillId="0" borderId="0" xfId="280" applyFont="1" applyBorder="1">
      <alignment/>
      <protection/>
    </xf>
    <xf numFmtId="0" fontId="38" fillId="0" borderId="0" xfId="280" applyFont="1">
      <alignment/>
      <protection/>
    </xf>
    <xf numFmtId="0" fontId="38" fillId="0" borderId="0" xfId="280" applyFont="1" applyBorder="1">
      <alignment/>
      <protection/>
    </xf>
    <xf numFmtId="0" fontId="31" fillId="0" borderId="0" xfId="280" applyFont="1" applyFill="1" applyAlignment="1">
      <alignment/>
      <protection/>
    </xf>
    <xf numFmtId="0" fontId="28" fillId="0" borderId="0" xfId="280" applyFont="1" applyFill="1" applyAlignment="1">
      <alignment/>
      <protection/>
    </xf>
    <xf numFmtId="0" fontId="11" fillId="0" borderId="0" xfId="280" applyFill="1">
      <alignment/>
      <protection/>
    </xf>
    <xf numFmtId="0" fontId="28" fillId="0" borderId="0" xfId="280" applyFont="1" applyFill="1" applyAlignment="1">
      <alignment horizontal="center" vertical="center" wrapText="1"/>
      <protection/>
    </xf>
    <xf numFmtId="0" fontId="41" fillId="0" borderId="0" xfId="280" applyFont="1" applyFill="1" applyAlignment="1">
      <alignment horizontal="center" vertical="center" wrapText="1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43" fillId="0" borderId="20" xfId="280" applyFont="1" applyFill="1" applyBorder="1" applyAlignment="1">
      <alignment horizontal="left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0" fontId="43" fillId="0" borderId="20" xfId="279" applyNumberFormat="1" applyFont="1" applyFill="1" applyBorder="1" applyAlignment="1">
      <alignment horizontal="center" vertical="center" wrapText="1"/>
      <protection/>
    </xf>
    <xf numFmtId="181" fontId="43" fillId="0" borderId="20" xfId="280" applyNumberFormat="1" applyFont="1" applyFill="1" applyBorder="1" applyAlignment="1">
      <alignment horizontal="center" vertical="center"/>
      <protection/>
    </xf>
    <xf numFmtId="0" fontId="41" fillId="0" borderId="0" xfId="280" applyFont="1" applyFill="1" applyAlignment="1">
      <alignment vertical="center"/>
      <protection/>
    </xf>
    <xf numFmtId="0" fontId="38" fillId="0" borderId="20" xfId="280" applyFont="1" applyFill="1" applyBorder="1" applyAlignment="1">
      <alignment horizontal="left" wrapText="1"/>
      <protection/>
    </xf>
    <xf numFmtId="181" fontId="14" fillId="0" borderId="20" xfId="280" applyNumberFormat="1" applyFont="1" applyFill="1" applyBorder="1" applyAlignment="1">
      <alignment horizontal="center" wrapText="1"/>
      <protection/>
    </xf>
    <xf numFmtId="180" fontId="38" fillId="0" borderId="20" xfId="280" applyNumberFormat="1" applyFont="1" applyFill="1" applyBorder="1" applyAlignment="1">
      <alignment horizontal="center"/>
      <protection/>
    </xf>
    <xf numFmtId="0" fontId="14" fillId="0" borderId="0" xfId="280" applyFont="1" applyFill="1" applyAlignment="1">
      <alignment vertical="center" wrapText="1"/>
      <protection/>
    </xf>
    <xf numFmtId="0" fontId="28" fillId="0" borderId="0" xfId="280" applyFont="1" applyFill="1" applyAlignment="1">
      <alignment horizontal="center"/>
      <protection/>
    </xf>
    <xf numFmtId="0" fontId="13" fillId="0" borderId="0" xfId="280" applyFont="1" applyFill="1" applyAlignment="1">
      <alignment horizontal="left" vertical="center" wrapText="1"/>
      <protection/>
    </xf>
    <xf numFmtId="49" fontId="23" fillId="0" borderId="20" xfId="280" applyNumberFormat="1" applyFont="1" applyFill="1" applyBorder="1" applyAlignment="1">
      <alignment horizontal="center" vertical="center" wrapText="1"/>
      <protection/>
    </xf>
    <xf numFmtId="180" fontId="27" fillId="0" borderId="24" xfId="280" applyNumberFormat="1" applyFont="1" applyFill="1" applyBorder="1" applyAlignment="1">
      <alignment horizontal="center" vertical="center"/>
      <protection/>
    </xf>
    <xf numFmtId="180" fontId="27" fillId="0" borderId="25" xfId="280" applyNumberFormat="1" applyFont="1" applyBorder="1" applyAlignment="1">
      <alignment horizontal="center" vertical="center"/>
      <protection/>
    </xf>
    <xf numFmtId="180" fontId="33" fillId="0" borderId="26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Border="1" applyAlignment="1">
      <alignment horizontal="center" vertical="center"/>
      <protection/>
    </xf>
    <xf numFmtId="180" fontId="27" fillId="0" borderId="28" xfId="280" applyNumberFormat="1" applyFont="1" applyFill="1" applyBorder="1" applyAlignment="1">
      <alignment horizontal="center" vertical="center"/>
      <protection/>
    </xf>
    <xf numFmtId="180" fontId="27" fillId="0" borderId="29" xfId="280" applyNumberFormat="1" applyFont="1" applyFill="1" applyBorder="1" applyAlignment="1">
      <alignment horizontal="center" vertical="center"/>
      <protection/>
    </xf>
    <xf numFmtId="180" fontId="33" fillId="0" borderId="30" xfId="280" applyNumberFormat="1" applyFont="1" applyFill="1" applyBorder="1" applyAlignment="1">
      <alignment horizontal="center" vertical="center"/>
      <protection/>
    </xf>
    <xf numFmtId="180" fontId="33" fillId="0" borderId="31" xfId="280" applyNumberFormat="1" applyFont="1" applyFill="1" applyBorder="1" applyAlignment="1">
      <alignment horizontal="center" vertical="center"/>
      <protection/>
    </xf>
    <xf numFmtId="180" fontId="27" fillId="0" borderId="32" xfId="280" applyNumberFormat="1" applyFont="1" applyFill="1" applyBorder="1" applyAlignment="1">
      <alignment horizontal="center" vertical="center"/>
      <protection/>
    </xf>
    <xf numFmtId="180" fontId="27" fillId="0" borderId="33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Fill="1" applyBorder="1" applyAlignment="1">
      <alignment horizontal="center" vertical="center"/>
      <protection/>
    </xf>
    <xf numFmtId="0" fontId="5" fillId="78" borderId="25" xfId="280" applyFont="1" applyFill="1" applyBorder="1" applyAlignment="1">
      <alignment horizontal="left" vertical="center" wrapText="1"/>
      <protection/>
    </xf>
    <xf numFmtId="0" fontId="44" fillId="0" borderId="27" xfId="280" applyFont="1" applyBorder="1" applyAlignment="1">
      <alignment horizontal="left" vertical="center" wrapText="1"/>
      <protection/>
    </xf>
    <xf numFmtId="0" fontId="5" fillId="0" borderId="29" xfId="280" applyFont="1" applyFill="1" applyBorder="1" applyAlignment="1">
      <alignment horizontal="left" vertical="center" wrapText="1"/>
      <protection/>
    </xf>
    <xf numFmtId="0" fontId="44" fillId="0" borderId="31" xfId="280" applyFont="1" applyFill="1" applyBorder="1" applyAlignment="1">
      <alignment horizontal="left" vertical="center" wrapText="1"/>
      <protection/>
    </xf>
    <xf numFmtId="0" fontId="5" fillId="0" borderId="33" xfId="280" applyFont="1" applyFill="1" applyBorder="1" applyAlignment="1">
      <alignment horizontal="left" vertical="center" wrapText="1"/>
      <protection/>
    </xf>
    <xf numFmtId="0" fontId="44" fillId="0" borderId="27" xfId="280" applyFont="1" applyFill="1" applyBorder="1" applyAlignment="1">
      <alignment horizontal="left" vertical="center" wrapText="1"/>
      <protection/>
    </xf>
    <xf numFmtId="49" fontId="43" fillId="0" borderId="34" xfId="280" applyNumberFormat="1" applyFont="1" applyFill="1" applyBorder="1" applyAlignment="1">
      <alignment horizontal="center" vertical="center" wrapText="1"/>
      <protection/>
    </xf>
    <xf numFmtId="49" fontId="43" fillId="0" borderId="35" xfId="280" applyNumberFormat="1" applyFont="1" applyFill="1" applyBorder="1" applyAlignment="1">
      <alignment horizontal="center" vertical="center" wrapText="1"/>
      <protection/>
    </xf>
    <xf numFmtId="0" fontId="2" fillId="0" borderId="0" xfId="287" applyFont="1" applyAlignment="1">
      <alignment vertical="top"/>
      <protection/>
    </xf>
    <xf numFmtId="0" fontId="44" fillId="0" borderId="0" xfId="280" applyFont="1" applyAlignment="1">
      <alignment vertical="top"/>
      <protection/>
    </xf>
    <xf numFmtId="0" fontId="2" fillId="0" borderId="0" xfId="287" applyFont="1" applyFill="1" applyAlignment="1">
      <alignment vertical="top"/>
      <protection/>
    </xf>
    <xf numFmtId="0" fontId="35" fillId="0" borderId="0" xfId="287" applyFont="1" applyFill="1" applyAlignment="1">
      <alignment horizontal="center" vertical="top" wrapText="1"/>
      <protection/>
    </xf>
    <xf numFmtId="0" fontId="44" fillId="0" borderId="0" xfId="287" applyFont="1" applyFill="1" applyAlignment="1">
      <alignment horizontal="right" vertical="center"/>
      <protection/>
    </xf>
    <xf numFmtId="0" fontId="36" fillId="0" borderId="0" xfId="287" applyFont="1" applyFill="1" applyAlignment="1">
      <alignment horizontal="center" vertical="top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5" fillId="0" borderId="20" xfId="287" applyFont="1" applyFill="1" applyBorder="1" applyAlignment="1">
      <alignment horizontal="center" vertical="center" wrapText="1"/>
      <protection/>
    </xf>
    <xf numFmtId="0" fontId="13" fillId="0" borderId="0" xfId="287" applyFont="1" applyAlignment="1">
      <alignment horizontal="center" vertical="center"/>
      <protection/>
    </xf>
    <xf numFmtId="0" fontId="13" fillId="0" borderId="20" xfId="287" applyFont="1" applyFill="1" applyBorder="1" applyAlignment="1">
      <alignment horizontal="center" vertical="center" wrapText="1"/>
      <protection/>
    </xf>
    <xf numFmtId="0" fontId="13" fillId="0" borderId="20" xfId="287" applyFont="1" applyBorder="1" applyAlignment="1">
      <alignment horizontal="center" vertical="center" wrapText="1"/>
      <protection/>
    </xf>
    <xf numFmtId="0" fontId="13" fillId="0" borderId="20" xfId="287" applyNumberFormat="1" applyFont="1" applyBorder="1" applyAlignment="1">
      <alignment horizontal="center" vertical="center" wrapText="1"/>
      <protection/>
    </xf>
    <xf numFmtId="0" fontId="2" fillId="0" borderId="0" xfId="287" applyFont="1" applyAlignment="1">
      <alignment vertical="center"/>
      <protection/>
    </xf>
    <xf numFmtId="3" fontId="5" fillId="0" borderId="20" xfId="280" applyNumberFormat="1" applyFont="1" applyBorder="1" applyAlignment="1">
      <alignment horizontal="center" vertical="center"/>
      <protection/>
    </xf>
    <xf numFmtId="180" fontId="5" fillId="0" borderId="20" xfId="280" applyNumberFormat="1" applyFont="1" applyBorder="1" applyAlignment="1">
      <alignment horizontal="center" vertical="center"/>
      <protection/>
    </xf>
    <xf numFmtId="3" fontId="2" fillId="0" borderId="0" xfId="287" applyNumberFormat="1" applyFont="1" applyAlignment="1">
      <alignment vertical="center"/>
      <protection/>
    </xf>
    <xf numFmtId="0" fontId="21" fillId="0" borderId="0" xfId="287" applyFont="1" applyAlignment="1">
      <alignment horizontal="center" vertical="center"/>
      <protection/>
    </xf>
    <xf numFmtId="3" fontId="21" fillId="0" borderId="20" xfId="280" applyNumberFormat="1" applyFont="1" applyBorder="1" applyAlignment="1">
      <alignment horizontal="center" vertical="center"/>
      <protection/>
    </xf>
    <xf numFmtId="180" fontId="21" fillId="0" borderId="20" xfId="280" applyNumberFormat="1" applyFont="1" applyBorder="1" applyAlignment="1">
      <alignment horizontal="center" vertical="center"/>
      <protection/>
    </xf>
    <xf numFmtId="181" fontId="21" fillId="0" borderId="0" xfId="287" applyNumberFormat="1" applyFont="1" applyAlignment="1">
      <alignment horizontal="center" vertical="center"/>
      <protection/>
    </xf>
    <xf numFmtId="180" fontId="2" fillId="0" borderId="0" xfId="287" applyNumberFormat="1" applyFont="1" applyAlignment="1">
      <alignment vertical="center"/>
      <protection/>
    </xf>
    <xf numFmtId="181" fontId="21" fillId="79" borderId="0" xfId="287" applyNumberFormat="1" applyFont="1" applyFill="1" applyAlignment="1">
      <alignment horizontal="center" vertical="center"/>
      <protection/>
    </xf>
    <xf numFmtId="3" fontId="21" fillId="0" borderId="20" xfId="280" applyNumberFormat="1" applyFont="1" applyFill="1" applyBorder="1" applyAlignment="1">
      <alignment horizontal="center" vertical="center"/>
      <protection/>
    </xf>
    <xf numFmtId="0" fontId="2" fillId="0" borderId="0" xfId="287" applyFont="1">
      <alignment/>
      <protection/>
    </xf>
    <xf numFmtId="0" fontId="30" fillId="0" borderId="0" xfId="291" applyFont="1" applyFill="1" applyAlignment="1">
      <alignment horizontal="center"/>
      <protection/>
    </xf>
    <xf numFmtId="0" fontId="26" fillId="0" borderId="20" xfId="291" applyFont="1" applyFill="1" applyBorder="1" applyAlignment="1">
      <alignment horizontal="center" vertical="center" wrapText="1"/>
      <protection/>
    </xf>
    <xf numFmtId="0" fontId="23" fillId="0" borderId="0" xfId="291" applyFont="1" applyFill="1" applyAlignment="1">
      <alignment vertical="center" wrapText="1"/>
      <protection/>
    </xf>
    <xf numFmtId="0" fontId="27" fillId="0" borderId="0" xfId="291" applyFont="1" applyFill="1" applyAlignment="1">
      <alignment horizontal="center" vertical="top" wrapText="1"/>
      <protection/>
    </xf>
    <xf numFmtId="0" fontId="22" fillId="0" borderId="20" xfId="291" applyFont="1" applyFill="1" applyBorder="1" applyAlignment="1">
      <alignment horizontal="center" vertical="center" wrapText="1"/>
      <protection/>
    </xf>
    <xf numFmtId="0" fontId="22" fillId="0" borderId="36" xfId="291" applyFont="1" applyFill="1" applyBorder="1" applyAlignment="1">
      <alignment horizontal="center" vertical="center" wrapText="1"/>
      <protection/>
    </xf>
    <xf numFmtId="0" fontId="26" fillId="0" borderId="37" xfId="291" applyFont="1" applyFill="1" applyBorder="1" applyAlignment="1">
      <alignment horizontal="center" vertical="center" wrapText="1"/>
      <protection/>
    </xf>
    <xf numFmtId="180" fontId="26" fillId="0" borderId="36" xfId="291" applyNumberFormat="1" applyFont="1" applyFill="1" applyBorder="1" applyAlignment="1">
      <alignment horizontal="center" vertical="center"/>
      <protection/>
    </xf>
    <xf numFmtId="0" fontId="21" fillId="0" borderId="37" xfId="285" applyFont="1" applyBorder="1" applyAlignment="1">
      <alignment vertical="center" wrapText="1"/>
      <protection/>
    </xf>
    <xf numFmtId="180" fontId="31" fillId="0" borderId="36" xfId="291" applyNumberFormat="1" applyFont="1" applyFill="1" applyBorder="1" applyAlignment="1">
      <alignment horizontal="center" vertical="center"/>
      <protection/>
    </xf>
    <xf numFmtId="0" fontId="21" fillId="0" borderId="38" xfId="285" applyFont="1" applyBorder="1" applyAlignment="1">
      <alignment vertical="center" wrapText="1"/>
      <protection/>
    </xf>
    <xf numFmtId="3" fontId="31" fillId="0" borderId="39" xfId="291" applyNumberFormat="1" applyFont="1" applyFill="1" applyBorder="1" applyAlignment="1">
      <alignment horizontal="center" vertical="center" wrapText="1"/>
      <protection/>
    </xf>
    <xf numFmtId="3" fontId="31" fillId="0" borderId="39" xfId="291" applyNumberFormat="1" applyFont="1" applyFill="1" applyBorder="1" applyAlignment="1">
      <alignment horizontal="center" vertical="center"/>
      <protection/>
    </xf>
    <xf numFmtId="180" fontId="31" fillId="0" borderId="40" xfId="291" applyNumberFormat="1" applyFont="1" applyFill="1" applyBorder="1" applyAlignment="1">
      <alignment horizontal="center" vertical="center"/>
      <protection/>
    </xf>
    <xf numFmtId="0" fontId="26" fillId="0" borderId="37" xfId="291" applyFont="1" applyFill="1" applyBorder="1" applyAlignment="1">
      <alignment horizontal="center" vertical="center" wrapText="1"/>
      <protection/>
    </xf>
    <xf numFmtId="3" fontId="26" fillId="80" borderId="20" xfId="291" applyNumberFormat="1" applyFont="1" applyFill="1" applyBorder="1" applyAlignment="1">
      <alignment horizontal="center" vertical="center"/>
      <protection/>
    </xf>
    <xf numFmtId="3" fontId="93" fillId="80" borderId="20" xfId="291" applyNumberFormat="1" applyFont="1" applyFill="1" applyBorder="1" applyAlignment="1">
      <alignment horizontal="center" vertical="center"/>
      <protection/>
    </xf>
    <xf numFmtId="3" fontId="93" fillId="80" borderId="41" xfId="291" applyNumberFormat="1" applyFont="1" applyFill="1" applyBorder="1" applyAlignment="1">
      <alignment horizontal="center" vertical="center"/>
      <protection/>
    </xf>
    <xf numFmtId="180" fontId="26" fillId="0" borderId="36" xfId="291" applyNumberFormat="1" applyFont="1" applyFill="1" applyBorder="1" applyAlignment="1">
      <alignment horizontal="center" vertical="center" wrapText="1"/>
      <protection/>
    </xf>
    <xf numFmtId="0" fontId="31" fillId="0" borderId="37" xfId="291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94" fillId="80" borderId="41" xfId="291" applyNumberFormat="1" applyFont="1" applyFill="1" applyBorder="1" applyAlignment="1">
      <alignment horizontal="center" vertical="center"/>
      <protection/>
    </xf>
    <xf numFmtId="180" fontId="31" fillId="0" borderId="36" xfId="291" applyNumberFormat="1" applyFont="1" applyFill="1" applyBorder="1" applyAlignment="1">
      <alignment horizontal="center" vertical="center" wrapText="1"/>
      <protection/>
    </xf>
    <xf numFmtId="0" fontId="31" fillId="0" borderId="38" xfId="291" applyFont="1" applyFill="1" applyBorder="1" applyAlignment="1">
      <alignment horizontal="left" vertical="center" wrapText="1"/>
      <protection/>
    </xf>
    <xf numFmtId="3" fontId="46" fillId="0" borderId="39" xfId="264" applyNumberFormat="1" applyFont="1" applyBorder="1" applyAlignment="1">
      <alignment horizontal="center" vertical="center" wrapText="1"/>
      <protection/>
    </xf>
    <xf numFmtId="3" fontId="94" fillId="80" borderId="42" xfId="291" applyNumberFormat="1" applyFont="1" applyFill="1" applyBorder="1" applyAlignment="1">
      <alignment horizontal="center" vertical="center"/>
      <protection/>
    </xf>
    <xf numFmtId="181" fontId="12" fillId="0" borderId="20" xfId="284" applyNumberFormat="1" applyFont="1" applyFill="1" applyBorder="1" applyAlignment="1" applyProtection="1">
      <alignment horizontal="center" vertical="center"/>
      <protection locked="0"/>
    </xf>
    <xf numFmtId="1" fontId="59" fillId="0" borderId="0" xfId="284" applyNumberFormat="1" applyFont="1" applyFill="1" applyAlignment="1" applyProtection="1">
      <alignment/>
      <protection locked="0"/>
    </xf>
    <xf numFmtId="1" fontId="36" fillId="0" borderId="0" xfId="284" applyNumberFormat="1" applyFont="1" applyFill="1" applyAlignment="1" applyProtection="1">
      <alignment/>
      <protection locked="0"/>
    </xf>
    <xf numFmtId="1" fontId="60" fillId="0" borderId="0" xfId="284" applyNumberFormat="1" applyFont="1" applyFill="1" applyAlignment="1" applyProtection="1">
      <alignment/>
      <protection locked="0"/>
    </xf>
    <xf numFmtId="1" fontId="36" fillId="0" borderId="19" xfId="284" applyNumberFormat="1" applyFont="1" applyFill="1" applyBorder="1" applyAlignment="1" applyProtection="1">
      <alignment/>
      <protection locked="0"/>
    </xf>
    <xf numFmtId="181" fontId="12" fillId="0" borderId="0" xfId="284" applyNumberFormat="1" applyFont="1" applyFill="1" applyBorder="1" applyAlignment="1" applyProtection="1">
      <alignment horizontal="center"/>
      <protection locked="0"/>
    </xf>
    <xf numFmtId="3" fontId="15" fillId="0" borderId="20" xfId="284" applyNumberFormat="1" applyFont="1" applyFill="1" applyBorder="1" applyAlignment="1" applyProtection="1">
      <alignment horizontal="center" vertical="center"/>
      <protection locked="0"/>
    </xf>
    <xf numFmtId="180" fontId="15" fillId="0" borderId="20" xfId="284" applyNumberFormat="1" applyFont="1" applyFill="1" applyBorder="1" applyAlignment="1" applyProtection="1">
      <alignment horizontal="center" vertical="center"/>
      <protection locked="0"/>
    </xf>
    <xf numFmtId="181" fontId="15" fillId="0" borderId="20" xfId="284" applyNumberFormat="1" applyFont="1" applyFill="1" applyBorder="1" applyAlignment="1" applyProtection="1">
      <alignment horizontal="center" vertical="center"/>
      <protection locked="0"/>
    </xf>
    <xf numFmtId="1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4" applyNumberFormat="1" applyFont="1" applyFill="1" applyBorder="1" applyAlignment="1" applyProtection="1">
      <alignment horizontal="center" vertical="center"/>
      <protection locked="0"/>
    </xf>
    <xf numFmtId="1" fontId="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6" applyNumberFormat="1" applyFont="1" applyFill="1" applyBorder="1" applyAlignment="1">
      <alignment horizontal="center" vertical="center" wrapText="1"/>
      <protection/>
    </xf>
    <xf numFmtId="3" fontId="2" fillId="78" borderId="20" xfId="290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0" fontId="2" fillId="0" borderId="20" xfId="264" applyFont="1" applyFill="1" applyBorder="1" applyAlignment="1">
      <alignment horizontal="center" vertical="center" wrapText="1"/>
      <protection/>
    </xf>
    <xf numFmtId="3" fontId="2" fillId="0" borderId="20" xfId="290" applyNumberFormat="1" applyFont="1" applyFill="1" applyBorder="1" applyAlignment="1">
      <alignment horizontal="center" vertical="center"/>
      <protection/>
    </xf>
    <xf numFmtId="3" fontId="2" fillId="78" borderId="20" xfId="286" applyNumberFormat="1" applyFont="1" applyFill="1" applyBorder="1" applyAlignment="1">
      <alignment horizontal="center" vertical="center" wrapText="1"/>
      <protection/>
    </xf>
    <xf numFmtId="3" fontId="2" fillId="0" borderId="43" xfId="278" applyNumberFormat="1" applyFont="1" applyFill="1" applyBorder="1" applyAlignment="1">
      <alignment horizontal="center" vertical="center"/>
      <protection/>
    </xf>
    <xf numFmtId="1" fontId="5" fillId="0" borderId="20" xfId="284" applyNumberFormat="1" applyFont="1" applyFill="1" applyBorder="1" applyAlignment="1" applyProtection="1">
      <alignment horizontal="center" vertical="center"/>
      <protection locked="0"/>
    </xf>
    <xf numFmtId="3" fontId="4" fillId="0" borderId="21" xfId="282" applyNumberFormat="1" applyFont="1" applyFill="1" applyBorder="1" applyAlignment="1">
      <alignment horizontal="center" vertical="center" wrapText="1"/>
      <protection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95" fillId="0" borderId="20" xfId="282" applyNumberFormat="1" applyFont="1" applyFill="1" applyBorder="1" applyAlignment="1">
      <alignment horizontal="center" vertical="center" wrapText="1"/>
      <protection/>
    </xf>
    <xf numFmtId="3" fontId="6" fillId="0" borderId="20" xfId="282" applyNumberFormat="1" applyFont="1" applyFill="1" applyBorder="1" applyAlignment="1">
      <alignment horizontal="center" vertical="center"/>
      <protection/>
    </xf>
    <xf numFmtId="3" fontId="6" fillId="0" borderId="21" xfId="282" applyNumberFormat="1" applyFont="1" applyFill="1" applyBorder="1" applyAlignment="1">
      <alignment horizontal="center" vertical="center"/>
      <protection/>
    </xf>
    <xf numFmtId="3" fontId="13" fillId="0" borderId="21" xfId="282" applyNumberFormat="1" applyFont="1" applyFill="1" applyBorder="1" applyAlignment="1">
      <alignment horizontal="center" vertical="center"/>
      <protection/>
    </xf>
    <xf numFmtId="180" fontId="96" fillId="0" borderId="36" xfId="291" applyNumberFormat="1" applyFont="1" applyFill="1" applyBorder="1" applyAlignment="1">
      <alignment horizontal="center" vertical="center" wrapText="1"/>
      <protection/>
    </xf>
    <xf numFmtId="180" fontId="96" fillId="0" borderId="40" xfId="291" applyNumberFormat="1" applyFont="1" applyFill="1" applyBorder="1" applyAlignment="1">
      <alignment horizontal="center" vertical="center" wrapText="1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14" fontId="26" fillId="0" borderId="20" xfId="264" applyNumberFormat="1" applyFont="1" applyBorder="1" applyAlignment="1">
      <alignment horizontal="center" vertical="center" wrapText="1"/>
      <protection/>
    </xf>
    <xf numFmtId="0" fontId="38" fillId="81" borderId="20" xfId="280" applyFont="1" applyFill="1" applyBorder="1" applyAlignment="1">
      <alignment horizontal="left" wrapText="1"/>
      <protection/>
    </xf>
    <xf numFmtId="181" fontId="14" fillId="81" borderId="20" xfId="280" applyNumberFormat="1" applyFont="1" applyFill="1" applyBorder="1" applyAlignment="1">
      <alignment horizontal="center" wrapText="1"/>
      <protection/>
    </xf>
    <xf numFmtId="180" fontId="38" fillId="81" borderId="20" xfId="280" applyNumberFormat="1" applyFont="1" applyFill="1" applyBorder="1" applyAlignment="1">
      <alignment horizontal="center"/>
      <protection/>
    </xf>
    <xf numFmtId="3" fontId="65" fillId="0" borderId="20" xfId="284" applyNumberFormat="1" applyFont="1" applyFill="1" applyBorder="1" applyAlignment="1" applyProtection="1">
      <alignment horizontal="center" vertical="center"/>
      <protection locked="0"/>
    </xf>
    <xf numFmtId="180" fontId="17" fillId="0" borderId="20" xfId="289" applyNumberFormat="1" applyFont="1" applyFill="1" applyBorder="1" applyAlignment="1">
      <alignment horizontal="center" vertical="center"/>
      <protection/>
    </xf>
    <xf numFmtId="3" fontId="17" fillId="0" borderId="20" xfId="289" applyNumberFormat="1" applyFont="1" applyFill="1" applyBorder="1" applyAlignment="1">
      <alignment horizontal="center" vertical="center"/>
      <protection/>
    </xf>
    <xf numFmtId="0" fontId="5" fillId="0" borderId="44" xfId="283" applyFont="1" applyFill="1" applyBorder="1" applyAlignment="1">
      <alignment vertical="center" wrapText="1"/>
      <protection/>
    </xf>
    <xf numFmtId="0" fontId="21" fillId="0" borderId="21" xfId="283" applyFont="1" applyFill="1" applyBorder="1" applyAlignment="1">
      <alignment vertical="center" wrapText="1"/>
      <protection/>
    </xf>
    <xf numFmtId="0" fontId="5" fillId="0" borderId="20" xfId="283" applyFont="1" applyBorder="1" applyAlignment="1">
      <alignment vertical="center" wrapText="1"/>
      <protection/>
    </xf>
    <xf numFmtId="0" fontId="5" fillId="0" borderId="41" xfId="283" applyFont="1" applyBorder="1" applyAlignment="1">
      <alignment vertical="center" wrapText="1"/>
      <protection/>
    </xf>
    <xf numFmtId="0" fontId="5" fillId="0" borderId="44" xfId="283" applyFont="1" applyBorder="1" applyAlignment="1">
      <alignment horizontal="left" vertical="center" wrapText="1" indent="1"/>
      <protection/>
    </xf>
    <xf numFmtId="0" fontId="5" fillId="0" borderId="45" xfId="283" applyFont="1" applyBorder="1" applyAlignment="1">
      <alignment horizontal="left" vertical="center" wrapText="1" indent="1"/>
      <protection/>
    </xf>
    <xf numFmtId="0" fontId="5" fillId="0" borderId="21" xfId="283" applyFont="1" applyBorder="1" applyAlignment="1">
      <alignment vertical="center" wrapText="1"/>
      <protection/>
    </xf>
    <xf numFmtId="0" fontId="5" fillId="0" borderId="20" xfId="283" applyFont="1" applyFill="1" applyBorder="1" applyAlignment="1">
      <alignment vertical="center" wrapText="1"/>
      <protection/>
    </xf>
    <xf numFmtId="0" fontId="5" fillId="0" borderId="21" xfId="283" applyFont="1" applyFill="1" applyBorder="1" applyAlignment="1">
      <alignment vertical="center" wrapText="1"/>
      <protection/>
    </xf>
    <xf numFmtId="0" fontId="5" fillId="0" borderId="45" xfId="283" applyFont="1" applyBorder="1" applyAlignment="1">
      <alignment vertical="center" wrapText="1"/>
      <protection/>
    </xf>
    <xf numFmtId="0" fontId="5" fillId="80" borderId="21" xfId="283" applyFont="1" applyFill="1" applyBorder="1" applyAlignment="1">
      <alignment vertical="center" wrapText="1"/>
      <protection/>
    </xf>
    <xf numFmtId="0" fontId="21" fillId="0" borderId="46" xfId="283" applyFont="1" applyFill="1" applyBorder="1" applyAlignment="1">
      <alignment vertical="center" wrapText="1"/>
      <protection/>
    </xf>
    <xf numFmtId="3" fontId="95" fillId="0" borderId="21" xfId="282" applyNumberFormat="1" applyFont="1" applyFill="1" applyBorder="1" applyAlignment="1">
      <alignment horizontal="center" vertical="center" wrapText="1"/>
      <protection/>
    </xf>
    <xf numFmtId="0" fontId="5" fillId="0" borderId="20" xfId="282" applyFont="1" applyFill="1" applyBorder="1" applyAlignment="1">
      <alignment vertical="center" wrapText="1"/>
      <protection/>
    </xf>
    <xf numFmtId="0" fontId="97" fillId="0" borderId="20" xfId="265" applyFont="1" applyFill="1" applyBorder="1" applyAlignment="1">
      <alignment vertical="center" wrapText="1"/>
      <protection/>
    </xf>
    <xf numFmtId="3" fontId="13" fillId="0" borderId="21" xfId="282" applyNumberFormat="1" applyFont="1" applyFill="1" applyBorder="1" applyAlignment="1">
      <alignment horizontal="center" vertical="center" wrapText="1"/>
      <protection/>
    </xf>
    <xf numFmtId="3" fontId="13" fillId="0" borderId="21" xfId="283" applyNumberFormat="1" applyFont="1" applyFill="1" applyBorder="1" applyAlignment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left" vertical="center"/>
      <protection locked="0"/>
    </xf>
    <xf numFmtId="0" fontId="22" fillId="0" borderId="0" xfId="280" applyFont="1" applyAlignment="1">
      <alignment horizontal="center" vertical="center" wrapText="1"/>
      <protection/>
    </xf>
    <xf numFmtId="0" fontId="39" fillId="0" borderId="47" xfId="288" applyFont="1" applyFill="1" applyBorder="1" applyAlignment="1">
      <alignment horizontal="left" wrapText="1"/>
      <protection/>
    </xf>
    <xf numFmtId="0" fontId="26" fillId="0" borderId="0" xfId="280" applyFont="1" applyFill="1" applyBorder="1" applyAlignment="1">
      <alignment horizontal="center" vertical="center" wrapText="1"/>
      <protection/>
    </xf>
    <xf numFmtId="0" fontId="34" fillId="0" borderId="0" xfId="280" applyFont="1" applyFill="1" applyBorder="1" applyAlignment="1">
      <alignment horizontal="center" vertical="center" wrapText="1"/>
      <protection/>
    </xf>
    <xf numFmtId="0" fontId="40" fillId="0" borderId="0" xfId="280" applyFont="1" applyFill="1" applyBorder="1" applyAlignment="1">
      <alignment horizontal="right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23" fillId="0" borderId="20" xfId="280" applyFont="1" applyFill="1" applyBorder="1" applyAlignment="1">
      <alignment horizontal="center" vertical="center" wrapText="1"/>
      <protection/>
    </xf>
    <xf numFmtId="0" fontId="42" fillId="0" borderId="20" xfId="280" applyFont="1" applyFill="1" applyBorder="1" applyAlignment="1">
      <alignment horizontal="center" vertical="center" wrapText="1"/>
      <protection/>
    </xf>
    <xf numFmtId="0" fontId="35" fillId="0" borderId="0" xfId="287" applyFont="1" applyFill="1" applyAlignment="1">
      <alignment horizontal="center" vertical="top" wrapText="1"/>
      <protection/>
    </xf>
    <xf numFmtId="0" fontId="35" fillId="0" borderId="20" xfId="287" applyFont="1" applyFill="1" applyBorder="1" applyAlignment="1">
      <alignment horizontal="center" vertical="top" wrapText="1"/>
      <protection/>
    </xf>
    <xf numFmtId="49" fontId="36" fillId="0" borderId="20" xfId="287" applyNumberFormat="1" applyFont="1" applyBorder="1" applyAlignment="1">
      <alignment horizontal="center" vertical="center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22" fillId="0" borderId="0" xfId="291" applyFont="1" applyFill="1" applyAlignment="1">
      <alignment horizontal="center" wrapText="1"/>
      <protection/>
    </xf>
    <xf numFmtId="0" fontId="24" fillId="0" borderId="0" xfId="291" applyFont="1" applyFill="1" applyAlignment="1">
      <alignment horizontal="center"/>
      <protection/>
    </xf>
    <xf numFmtId="0" fontId="25" fillId="0" borderId="20" xfId="291" applyFont="1" applyFill="1" applyBorder="1" applyAlignment="1">
      <alignment horizontal="center"/>
      <protection/>
    </xf>
    <xf numFmtId="14" fontId="26" fillId="0" borderId="20" xfId="264" applyNumberFormat="1" applyFont="1" applyBorder="1" applyAlignment="1">
      <alignment horizontal="center" vertical="center" wrapText="1"/>
      <protection/>
    </xf>
    <xf numFmtId="0" fontId="29" fillId="0" borderId="0" xfId="291" applyFont="1" applyFill="1" applyAlignment="1">
      <alignment horizontal="center" wrapText="1"/>
      <protection/>
    </xf>
    <xf numFmtId="0" fontId="24" fillId="0" borderId="0" xfId="291" applyFont="1" applyFill="1" applyAlignment="1">
      <alignment horizontal="center" wrapText="1"/>
      <protection/>
    </xf>
    <xf numFmtId="0" fontId="25" fillId="0" borderId="48" xfId="291" applyFont="1" applyFill="1" applyBorder="1" applyAlignment="1">
      <alignment horizontal="center"/>
      <protection/>
    </xf>
    <xf numFmtId="0" fontId="25" fillId="0" borderId="37" xfId="291" applyFont="1" applyFill="1" applyBorder="1" applyAlignment="1">
      <alignment horizontal="center"/>
      <protection/>
    </xf>
    <xf numFmtId="0" fontId="22" fillId="0" borderId="49" xfId="291" applyFont="1" applyFill="1" applyBorder="1" applyAlignment="1">
      <alignment horizontal="center" vertical="center" wrapText="1"/>
      <protection/>
    </xf>
    <xf numFmtId="0" fontId="22" fillId="0" borderId="50" xfId="291" applyFont="1" applyFill="1" applyBorder="1" applyAlignment="1">
      <alignment horizontal="center" vertical="center" wrapText="1"/>
      <protection/>
    </xf>
    <xf numFmtId="0" fontId="10" fillId="0" borderId="51" xfId="281" applyFont="1" applyFill="1" applyBorder="1" applyAlignment="1">
      <alignment horizontal="left" vertical="center" wrapText="1"/>
      <protection/>
    </xf>
    <xf numFmtId="0" fontId="6" fillId="0" borderId="22" xfId="282" applyFont="1" applyFill="1" applyBorder="1" applyAlignment="1">
      <alignment horizontal="center" vertical="center"/>
      <protection/>
    </xf>
    <xf numFmtId="0" fontId="6" fillId="0" borderId="52" xfId="282" applyFont="1" applyFill="1" applyBorder="1" applyAlignment="1">
      <alignment horizontal="center" vertical="center"/>
      <protection/>
    </xf>
    <xf numFmtId="181" fontId="6" fillId="0" borderId="41" xfId="282" applyNumberFormat="1" applyFont="1" applyFill="1" applyBorder="1" applyAlignment="1">
      <alignment horizontal="center" vertical="center"/>
      <protection/>
    </xf>
    <xf numFmtId="181" fontId="6" fillId="0" borderId="53" xfId="282" applyNumberFormat="1" applyFont="1" applyFill="1" applyBorder="1" applyAlignment="1">
      <alignment horizontal="center" vertical="center"/>
      <protection/>
    </xf>
    <xf numFmtId="0" fontId="37" fillId="0" borderId="51" xfId="282" applyFont="1" applyFill="1" applyBorder="1" applyAlignment="1">
      <alignment horizontal="center" vertical="center" wrapText="1"/>
      <protection/>
    </xf>
    <xf numFmtId="0" fontId="37" fillId="0" borderId="19" xfId="282" applyFont="1" applyFill="1" applyBorder="1" applyAlignment="1">
      <alignment horizontal="center" vertical="center" wrapText="1"/>
      <protection/>
    </xf>
    <xf numFmtId="0" fontId="4" fillId="0" borderId="20" xfId="282" applyFont="1" applyFill="1" applyBorder="1" applyAlignment="1">
      <alignment horizontal="center" vertical="center" wrapText="1"/>
      <protection/>
    </xf>
    <xf numFmtId="49" fontId="4" fillId="0" borderId="20" xfId="282" applyNumberFormat="1" applyFont="1" applyFill="1" applyBorder="1" applyAlignment="1">
      <alignment horizontal="center" vertical="center" wrapText="1"/>
      <protection/>
    </xf>
    <xf numFmtId="0" fontId="6" fillId="0" borderId="41" xfId="282" applyFont="1" applyFill="1" applyBorder="1" applyAlignment="1">
      <alignment horizontal="center" vertical="center"/>
      <protection/>
    </xf>
    <xf numFmtId="0" fontId="6" fillId="0" borderId="53" xfId="282" applyFont="1" applyFill="1" applyBorder="1" applyAlignment="1">
      <alignment horizontal="center" vertical="center"/>
      <protection/>
    </xf>
    <xf numFmtId="0" fontId="36" fillId="0" borderId="0" xfId="283" applyFont="1" applyAlignment="1">
      <alignment horizontal="center"/>
      <protection/>
    </xf>
    <xf numFmtId="0" fontId="36" fillId="0" borderId="19" xfId="282" applyFont="1" applyFill="1" applyBorder="1" applyAlignment="1">
      <alignment horizontal="center" vertical="top" wrapText="1"/>
      <protection/>
    </xf>
    <xf numFmtId="49" fontId="4" fillId="0" borderId="20" xfId="287" applyNumberFormat="1" applyFont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center"/>
      <protection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5" fillId="0" borderId="54" xfId="284" applyNumberFormat="1" applyFont="1" applyFill="1" applyBorder="1" applyAlignment="1" applyProtection="1">
      <alignment horizontal="center" vertical="center" wrapText="1"/>
      <protection/>
    </xf>
    <xf numFmtId="1" fontId="15" fillId="0" borderId="21" xfId="284" applyNumberFormat="1" applyFont="1" applyFill="1" applyBorder="1" applyAlignment="1" applyProtection="1">
      <alignment horizontal="center" vertical="center" wrapText="1"/>
      <protection/>
    </xf>
    <xf numFmtId="1" fontId="16" fillId="0" borderId="55" xfId="284" applyNumberFormat="1" applyFont="1" applyFill="1" applyBorder="1" applyAlignment="1" applyProtection="1">
      <alignment horizontal="center" vertical="center" wrapText="1"/>
      <protection/>
    </xf>
    <xf numFmtId="1" fontId="16" fillId="0" borderId="56" xfId="284" applyNumberFormat="1" applyFont="1" applyFill="1" applyBorder="1" applyAlignment="1" applyProtection="1">
      <alignment horizontal="center" vertical="center" wrapText="1"/>
      <protection/>
    </xf>
    <xf numFmtId="1" fontId="13" fillId="0" borderId="55" xfId="284" applyNumberFormat="1" applyFont="1" applyFill="1" applyBorder="1" applyAlignment="1" applyProtection="1">
      <alignment horizontal="center" vertical="center" wrapText="1"/>
      <protection/>
    </xf>
    <xf numFmtId="1" fontId="13" fillId="0" borderId="51" xfId="284" applyNumberFormat="1" applyFont="1" applyFill="1" applyBorder="1" applyAlignment="1" applyProtection="1">
      <alignment horizontal="center" vertical="center" wrapText="1"/>
      <protection/>
    </xf>
    <xf numFmtId="1" fontId="13" fillId="0" borderId="56" xfId="284" applyNumberFormat="1" applyFont="1" applyFill="1" applyBorder="1" applyAlignment="1" applyProtection="1">
      <alignment horizontal="center" vertical="center" wrapText="1"/>
      <protection/>
    </xf>
    <xf numFmtId="1" fontId="13" fillId="0" borderId="57" xfId="284" applyNumberFormat="1" applyFont="1" applyFill="1" applyBorder="1" applyAlignment="1" applyProtection="1">
      <alignment horizontal="center" vertical="center" wrapText="1"/>
      <protection/>
    </xf>
    <xf numFmtId="1" fontId="13" fillId="0" borderId="0" xfId="284" applyNumberFormat="1" applyFont="1" applyFill="1" applyBorder="1" applyAlignment="1" applyProtection="1">
      <alignment horizontal="center" vertical="center" wrapText="1"/>
      <protection/>
    </xf>
    <xf numFmtId="1" fontId="13" fillId="0" borderId="58" xfId="284" applyNumberFormat="1" applyFont="1" applyFill="1" applyBorder="1" applyAlignment="1" applyProtection="1">
      <alignment horizontal="center" vertical="center" wrapText="1"/>
      <protection/>
    </xf>
    <xf numFmtId="1" fontId="13" fillId="0" borderId="22" xfId="284" applyNumberFormat="1" applyFont="1" applyFill="1" applyBorder="1" applyAlignment="1" applyProtection="1">
      <alignment horizontal="center" vertical="center" wrapText="1"/>
      <protection/>
    </xf>
    <xf numFmtId="1" fontId="13" fillId="0" borderId="19" xfId="284" applyNumberFormat="1" applyFont="1" applyFill="1" applyBorder="1" applyAlignment="1" applyProtection="1">
      <alignment horizontal="center" vertical="center" wrapText="1"/>
      <protection/>
    </xf>
    <xf numFmtId="1" fontId="13" fillId="0" borderId="52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4" fillId="0" borderId="55" xfId="284" applyNumberFormat="1" applyFont="1" applyFill="1" applyBorder="1" applyAlignment="1" applyProtection="1">
      <alignment horizontal="center" vertical="center" wrapText="1"/>
      <protection/>
    </xf>
    <xf numFmtId="1" fontId="14" fillId="0" borderId="51" xfId="284" applyNumberFormat="1" applyFont="1" applyFill="1" applyBorder="1" applyAlignment="1" applyProtection="1">
      <alignment horizontal="center" vertical="center" wrapText="1"/>
      <protection/>
    </xf>
    <xf numFmtId="1" fontId="14" fillId="0" borderId="56" xfId="284" applyNumberFormat="1" applyFont="1" applyFill="1" applyBorder="1" applyAlignment="1" applyProtection="1">
      <alignment horizontal="center" vertical="center" wrapText="1"/>
      <protection/>
    </xf>
    <xf numFmtId="1" fontId="14" fillId="0" borderId="57" xfId="284" applyNumberFormat="1" applyFont="1" applyFill="1" applyBorder="1" applyAlignment="1" applyProtection="1">
      <alignment horizontal="center" vertical="center" wrapText="1"/>
      <protection/>
    </xf>
    <xf numFmtId="1" fontId="14" fillId="0" borderId="0" xfId="284" applyNumberFormat="1" applyFont="1" applyFill="1" applyBorder="1" applyAlignment="1" applyProtection="1">
      <alignment horizontal="center" vertical="center" wrapText="1"/>
      <protection/>
    </xf>
    <xf numFmtId="1" fontId="14" fillId="0" borderId="58" xfId="284" applyNumberFormat="1" applyFont="1" applyFill="1" applyBorder="1" applyAlignment="1" applyProtection="1">
      <alignment horizontal="center" vertical="center" wrapText="1"/>
      <protection/>
    </xf>
    <xf numFmtId="1" fontId="14" fillId="0" borderId="22" xfId="284" applyNumberFormat="1" applyFont="1" applyFill="1" applyBorder="1" applyAlignment="1" applyProtection="1">
      <alignment horizontal="center" vertical="center" wrapText="1"/>
      <protection/>
    </xf>
    <xf numFmtId="1" fontId="14" fillId="0" borderId="19" xfId="284" applyNumberFormat="1" applyFont="1" applyFill="1" applyBorder="1" applyAlignment="1" applyProtection="1">
      <alignment horizontal="center" vertical="center" wrapText="1"/>
      <protection/>
    </xf>
    <xf numFmtId="1" fontId="14" fillId="0" borderId="52" xfId="284" applyNumberFormat="1" applyFont="1" applyFill="1" applyBorder="1" applyAlignment="1" applyProtection="1">
      <alignment horizontal="center" vertical="center" wrapText="1"/>
      <protection/>
    </xf>
    <xf numFmtId="1" fontId="16" fillId="0" borderId="41" xfId="284" applyNumberFormat="1" applyFont="1" applyFill="1" applyBorder="1" applyAlignment="1" applyProtection="1">
      <alignment horizontal="center" vertical="center" wrapText="1"/>
      <protection/>
    </xf>
    <xf numFmtId="1" fontId="16" fillId="0" borderId="53" xfId="284" applyNumberFormat="1" applyFont="1" applyFill="1" applyBorder="1" applyAlignment="1" applyProtection="1">
      <alignment horizontal="center" vertical="center" wrapText="1"/>
      <protection/>
    </xf>
    <xf numFmtId="1" fontId="35" fillId="0" borderId="0" xfId="284" applyNumberFormat="1" applyFont="1" applyFill="1" applyAlignment="1" applyProtection="1">
      <alignment horizontal="center"/>
      <protection locked="0"/>
    </xf>
    <xf numFmtId="1" fontId="35" fillId="0" borderId="19" xfId="284" applyNumberFormat="1" applyFont="1" applyFill="1" applyBorder="1" applyAlignment="1" applyProtection="1">
      <alignment horizontal="center"/>
      <protection locked="0"/>
    </xf>
    <xf numFmtId="1" fontId="14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54" xfId="284" applyNumberFormat="1" applyFont="1" applyFill="1" applyBorder="1" applyAlignment="1" applyProtection="1">
      <alignment horizontal="center" vertical="center" wrapText="1"/>
      <protection/>
    </xf>
    <xf numFmtId="1" fontId="16" fillId="0" borderId="21" xfId="284" applyNumberFormat="1" applyFont="1" applyFill="1" applyBorder="1" applyAlignment="1" applyProtection="1">
      <alignment horizontal="center" vertical="center" wrapText="1"/>
      <protection/>
    </xf>
    <xf numFmtId="1" fontId="2" fillId="0" borderId="54" xfId="284" applyNumberFormat="1" applyFont="1" applyFill="1" applyBorder="1" applyAlignment="1" applyProtection="1">
      <alignment horizontal="center"/>
      <protection/>
    </xf>
    <xf numFmtId="1" fontId="2" fillId="0" borderId="59" xfId="284" applyNumberFormat="1" applyFont="1" applyFill="1" applyBorder="1" applyAlignment="1" applyProtection="1">
      <alignment horizontal="center"/>
      <protection/>
    </xf>
    <xf numFmtId="1" fontId="2" fillId="0" borderId="21" xfId="284" applyNumberFormat="1" applyFont="1" applyFill="1" applyBorder="1" applyAlignment="1" applyProtection="1">
      <alignment horizontal="center"/>
      <protection/>
    </xf>
    <xf numFmtId="1" fontId="14" fillId="0" borderId="54" xfId="284" applyNumberFormat="1" applyFont="1" applyFill="1" applyBorder="1" applyAlignment="1" applyProtection="1">
      <alignment horizontal="center" vertical="center" wrapText="1"/>
      <protection/>
    </xf>
    <xf numFmtId="49" fontId="36" fillId="0" borderId="49" xfId="287" applyNumberFormat="1" applyFont="1" applyBorder="1" applyAlignment="1">
      <alignment horizontal="center" vertical="center" wrapText="1"/>
      <protection/>
    </xf>
  </cellXfs>
  <cellStyles count="305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 2" xfId="39"/>
    <cellStyle name="20% - Акцент1 3" xfId="40"/>
    <cellStyle name="20% - Акцент1 4" xfId="41"/>
    <cellStyle name="20% - Акцент2 2" xfId="42"/>
    <cellStyle name="20% - Акцент2 3" xfId="43"/>
    <cellStyle name="20% - Акцент2 4" xfId="44"/>
    <cellStyle name="20% - Акцент3 2" xfId="45"/>
    <cellStyle name="20% - Акцент3 3" xfId="46"/>
    <cellStyle name="20% - Акцент3 4" xfId="47"/>
    <cellStyle name="20% - Акцент4 2" xfId="48"/>
    <cellStyle name="20% - Акцент4 3" xfId="49"/>
    <cellStyle name="20% - Акцент4 4" xfId="50"/>
    <cellStyle name="20% - Акцент5 2" xfId="51"/>
    <cellStyle name="20% - Акцент5 3" xfId="52"/>
    <cellStyle name="20% - Акцент5 4" xfId="53"/>
    <cellStyle name="20% - Акцент6 2" xfId="54"/>
    <cellStyle name="20% - Акцент6 3" xfId="55"/>
    <cellStyle name="20% - Акцент6 4" xfId="56"/>
    <cellStyle name="20% – Акцентування1" xfId="57"/>
    <cellStyle name="20% – Акцентування1 2" xfId="58"/>
    <cellStyle name="20% – Акцентування1 3" xfId="59"/>
    <cellStyle name="20% – Акцентування1 4" xfId="60"/>
    <cellStyle name="20% – Акцентування2" xfId="61"/>
    <cellStyle name="20% – Акцентування2 2" xfId="62"/>
    <cellStyle name="20% – Акцентування2 3" xfId="63"/>
    <cellStyle name="20% – Акцентування2 4" xfId="64"/>
    <cellStyle name="20% – Акцентування3" xfId="65"/>
    <cellStyle name="20% – Акцентування3 2" xfId="66"/>
    <cellStyle name="20% – Акцентування3 3" xfId="67"/>
    <cellStyle name="20% – Акцентування3 4" xfId="68"/>
    <cellStyle name="20% – Акцентування4" xfId="69"/>
    <cellStyle name="20% – Акцентування4 2" xfId="70"/>
    <cellStyle name="20% – Акцентування4 3" xfId="71"/>
    <cellStyle name="20% – Акцентування4 4" xfId="72"/>
    <cellStyle name="20% – Акцентування5" xfId="73"/>
    <cellStyle name="20% – Акцентування5 2" xfId="74"/>
    <cellStyle name="20% – Акцентування5 3" xfId="75"/>
    <cellStyle name="20% – Акцентування5 4" xfId="76"/>
    <cellStyle name="20% – Акцентування6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- Акцент1 2" xfId="105"/>
    <cellStyle name="40% - Акцент1 3" xfId="106"/>
    <cellStyle name="40% - Акцент1 4" xfId="107"/>
    <cellStyle name="40% - Акцент2 2" xfId="108"/>
    <cellStyle name="40% - Акцент2 3" xfId="109"/>
    <cellStyle name="40% - Акцент2 4" xfId="110"/>
    <cellStyle name="40% - Акцент3 2" xfId="111"/>
    <cellStyle name="40% - Акцент3 3" xfId="112"/>
    <cellStyle name="40% - Акцент3 4" xfId="113"/>
    <cellStyle name="40% - Акцент4 2" xfId="114"/>
    <cellStyle name="40% - Акцент4 3" xfId="115"/>
    <cellStyle name="40% - Акцент4 4" xfId="116"/>
    <cellStyle name="40% - Акцент5 2" xfId="117"/>
    <cellStyle name="40% - Акцент5 3" xfId="118"/>
    <cellStyle name="40% - Акцент5 4" xfId="119"/>
    <cellStyle name="40% - Акцент6 2" xfId="120"/>
    <cellStyle name="40% - Акцент6 3" xfId="121"/>
    <cellStyle name="40% - Акцент6 4" xfId="122"/>
    <cellStyle name="40% – Акцентування1" xfId="123"/>
    <cellStyle name="40% – Акцентування1 2" xfId="124"/>
    <cellStyle name="40% – Акцентування1 3" xfId="125"/>
    <cellStyle name="40% – Акцентування1 4" xfId="126"/>
    <cellStyle name="40% – Акцентування2" xfId="127"/>
    <cellStyle name="40% – Акцентування2 2" xfId="128"/>
    <cellStyle name="40% – Акцентування2 3" xfId="129"/>
    <cellStyle name="40% – Акцентування2 4" xfId="130"/>
    <cellStyle name="40% – Акцентування3" xfId="131"/>
    <cellStyle name="40% – Акцентування3 2" xfId="132"/>
    <cellStyle name="40% – Акцентування3 3" xfId="133"/>
    <cellStyle name="40% – Акцентування3 4" xfId="134"/>
    <cellStyle name="40% – Акцентування4" xfId="135"/>
    <cellStyle name="40% – Акцентування4 2" xfId="136"/>
    <cellStyle name="40% – Акцентування4 3" xfId="137"/>
    <cellStyle name="40% – Акцентування4 4" xfId="138"/>
    <cellStyle name="40% – Акцентування5" xfId="139"/>
    <cellStyle name="40% – Акцентування5 2" xfId="140"/>
    <cellStyle name="40% – Акцентування5 3" xfId="141"/>
    <cellStyle name="40% – Акцентування5 4" xfId="142"/>
    <cellStyle name="40% – Акцентування6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- Акцент1 2" xfId="159"/>
    <cellStyle name="60% - Акцент1 3" xfId="160"/>
    <cellStyle name="60% - Акцент2 2" xfId="161"/>
    <cellStyle name="60% - Акцент2 3" xfId="162"/>
    <cellStyle name="60% - Акцент3 2" xfId="163"/>
    <cellStyle name="60% - Акцент3 3" xfId="164"/>
    <cellStyle name="60% - Акцент4 2" xfId="165"/>
    <cellStyle name="60% - Акцент4 3" xfId="166"/>
    <cellStyle name="60% - Акцент5 2" xfId="167"/>
    <cellStyle name="60% - Акцент5 3" xfId="168"/>
    <cellStyle name="60% - Акцент6 2" xfId="169"/>
    <cellStyle name="60% - Акцент6 3" xfId="170"/>
    <cellStyle name="60% – Акцентування1" xfId="171"/>
    <cellStyle name="60% – Акцентування1 2" xfId="172"/>
    <cellStyle name="60% – Акцентування2" xfId="173"/>
    <cellStyle name="60% – Акцентування2 2" xfId="174"/>
    <cellStyle name="60% – Акцентування3" xfId="175"/>
    <cellStyle name="60% – Акцентування3 2" xfId="176"/>
    <cellStyle name="60% – Акцентування4" xfId="177"/>
    <cellStyle name="60% – Акцентування4 2" xfId="178"/>
    <cellStyle name="60% – Акцентування5" xfId="179"/>
    <cellStyle name="60% – Акцентування5 2" xfId="180"/>
    <cellStyle name="60% – Акцентування6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 2" xfId="223"/>
    <cellStyle name="Акцент1 3" xfId="224"/>
    <cellStyle name="Акцент2 2" xfId="225"/>
    <cellStyle name="Акцент2 3" xfId="226"/>
    <cellStyle name="Акцент3 2" xfId="227"/>
    <cellStyle name="Акцент3 3" xfId="228"/>
    <cellStyle name="Акцент4 2" xfId="229"/>
    <cellStyle name="Акцент4 3" xfId="230"/>
    <cellStyle name="Акцент5 2" xfId="231"/>
    <cellStyle name="Акцент5 3" xfId="232"/>
    <cellStyle name="Акцент6 2" xfId="233"/>
    <cellStyle name="Акцент6 3" xfId="234"/>
    <cellStyle name="Акцентування1" xfId="235"/>
    <cellStyle name="Акцентування1 2" xfId="236"/>
    <cellStyle name="Акцентування2" xfId="237"/>
    <cellStyle name="Акцентування2 2" xfId="238"/>
    <cellStyle name="Акцентування3" xfId="239"/>
    <cellStyle name="Акцентування3 2" xfId="240"/>
    <cellStyle name="Акцентування4" xfId="241"/>
    <cellStyle name="Акцентування4 2" xfId="242"/>
    <cellStyle name="Акцентування5" xfId="243"/>
    <cellStyle name="Акцентування5 2" xfId="244"/>
    <cellStyle name="Акцентування6" xfId="245"/>
    <cellStyle name="Акцентування6 2" xfId="246"/>
    <cellStyle name="Ввід" xfId="247"/>
    <cellStyle name="Ввід 2" xfId="248"/>
    <cellStyle name="Ввод  2" xfId="249"/>
    <cellStyle name="Percent" xfId="250"/>
    <cellStyle name="Вывод 2" xfId="251"/>
    <cellStyle name="Вывод 3" xfId="252"/>
    <cellStyle name="Вычисление 2" xfId="253"/>
    <cellStyle name="Вычисление 3" xfId="254"/>
    <cellStyle name="Currency" xfId="255"/>
    <cellStyle name="Currency [0]" xfId="256"/>
    <cellStyle name="Добре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Зв'язана клітинка" xfId="266"/>
    <cellStyle name="Итог 2" xfId="267"/>
    <cellStyle name="Контрольна клітинка" xfId="268"/>
    <cellStyle name="Контрольна клітинка 2" xfId="269"/>
    <cellStyle name="Контрольная ячейка 2" xfId="270"/>
    <cellStyle name="Назва" xfId="271"/>
    <cellStyle name="Нейтральный 2" xfId="272"/>
    <cellStyle name="Нейтральный 3" xfId="273"/>
    <cellStyle name="Обчислення" xfId="274"/>
    <cellStyle name="Обчислення 2" xfId="275"/>
    <cellStyle name="Обычный 2" xfId="276"/>
    <cellStyle name="Обычный 2 2" xfId="277"/>
    <cellStyle name="Обычный 2 3" xfId="278"/>
    <cellStyle name="Обычный 3" xfId="279"/>
    <cellStyle name="Обычный 4" xfId="280"/>
    <cellStyle name="Обычный 5 2" xfId="281"/>
    <cellStyle name="Обычный 5 3" xfId="282"/>
    <cellStyle name="Обычный 6 3" xfId="283"/>
    <cellStyle name="Обычный_06" xfId="284"/>
    <cellStyle name="Обычный_09_Професійний склад" xfId="285"/>
    <cellStyle name="Обычный_12 Зинкевич" xfId="286"/>
    <cellStyle name="Обычный_27.08.2013" xfId="287"/>
    <cellStyle name="Обычный_TБЛ-12~1" xfId="288"/>
    <cellStyle name="Обычный_Кількість безробітних - 04.04" xfId="289"/>
    <cellStyle name="Обычный_Укомплектування_11_2013" xfId="290"/>
    <cellStyle name="Обычный_Форма7Н" xfId="291"/>
    <cellStyle name="Підсумок" xfId="292"/>
    <cellStyle name="Плохой 2" xfId="293"/>
    <cellStyle name="Плохой 3" xfId="294"/>
    <cellStyle name="Поганий" xfId="295"/>
    <cellStyle name="Поганий 2" xfId="296"/>
    <cellStyle name="Пояснение 2" xfId="297"/>
    <cellStyle name="Примечание 2" xfId="298"/>
    <cellStyle name="Примечание 3" xfId="299"/>
    <cellStyle name="Примечание 4" xfId="300"/>
    <cellStyle name="Примітка" xfId="301"/>
    <cellStyle name="Примітка 2" xfId="302"/>
    <cellStyle name="Примітка 3" xfId="303"/>
    <cellStyle name="Примітка 4" xfId="304"/>
    <cellStyle name="Результат" xfId="305"/>
    <cellStyle name="Результат 1" xfId="306"/>
    <cellStyle name="Середній" xfId="307"/>
    <cellStyle name="Середній 2" xfId="308"/>
    <cellStyle name="Стиль 1" xfId="309"/>
    <cellStyle name="Стиль 1 2" xfId="310"/>
    <cellStyle name="Текст попередження" xfId="311"/>
    <cellStyle name="Текст пояснення" xfId="312"/>
    <cellStyle name="Тысячи [0]_Анализ" xfId="313"/>
    <cellStyle name="Тысячи_Анализ" xfId="314"/>
    <cellStyle name="ФинᎰнсовый_Лист1 (3)_1" xfId="315"/>
    <cellStyle name="Comma" xfId="316"/>
    <cellStyle name="Comma [0]" xfId="317"/>
    <cellStyle name="Хороший 2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89;&#1110;&#1095;&#1077;&#1085;&#1100;-&#1082;&#1074;&#1110;&#1090;&#1077;&#1085;&#1100;2018\&#1040;&#1085;&#1072;&#1083;&#1110;&#1090;\dodatky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B4" sqref="B4"/>
    </sheetView>
  </sheetViews>
  <sheetFormatPr defaultColWidth="10.28125" defaultRowHeight="15"/>
  <cols>
    <col min="1" max="1" width="33.421875" style="71" customWidth="1"/>
    <col min="2" max="2" width="19.7109375" style="76" customWidth="1"/>
    <col min="3" max="3" width="19.57421875" style="76" customWidth="1"/>
    <col min="4" max="237" width="7.8515625" style="71" customWidth="1"/>
    <col min="238" max="238" width="39.28125" style="71" customWidth="1"/>
    <col min="239" max="16384" width="10.28125" style="71" customWidth="1"/>
  </cols>
  <sheetData>
    <row r="1" spans="1:3" ht="69" customHeight="1">
      <c r="A1" s="222" t="s">
        <v>152</v>
      </c>
      <c r="B1" s="222"/>
      <c r="C1" s="222"/>
    </row>
    <row r="2" spans="1:3" ht="17.25" customHeight="1" thickBot="1">
      <c r="A2" s="223" t="s">
        <v>91</v>
      </c>
      <c r="B2" s="223"/>
      <c r="C2" s="223"/>
    </row>
    <row r="3" spans="1:3" s="73" customFormat="1" ht="40.5" customHeight="1" thickBot="1" thickTop="1">
      <c r="A3" s="74"/>
      <c r="B3" s="116" t="s">
        <v>153</v>
      </c>
      <c r="C3" s="117" t="s">
        <v>154</v>
      </c>
    </row>
    <row r="4" spans="1:3" s="73" customFormat="1" ht="63" customHeight="1" thickTop="1">
      <c r="A4" s="110" t="s">
        <v>82</v>
      </c>
      <c r="B4" s="99">
        <v>810.7</v>
      </c>
      <c r="C4" s="100">
        <v>812.5</v>
      </c>
    </row>
    <row r="5" spans="1:3" s="73" customFormat="1" ht="48.75" customHeight="1">
      <c r="A5" s="111" t="s">
        <v>81</v>
      </c>
      <c r="B5" s="101">
        <v>62.1</v>
      </c>
      <c r="C5" s="102">
        <v>63</v>
      </c>
    </row>
    <row r="6" spans="1:3" s="73" customFormat="1" ht="57" customHeight="1">
      <c r="A6" s="112" t="s">
        <v>83</v>
      </c>
      <c r="B6" s="103">
        <v>724.3</v>
      </c>
      <c r="C6" s="104">
        <v>732.5</v>
      </c>
    </row>
    <row r="7" spans="1:3" s="73" customFormat="1" ht="54.75" customHeight="1">
      <c r="A7" s="113" t="s">
        <v>80</v>
      </c>
      <c r="B7" s="105">
        <v>55.5</v>
      </c>
      <c r="C7" s="106">
        <v>56.8</v>
      </c>
    </row>
    <row r="8" spans="1:3" s="73" customFormat="1" ht="70.5" customHeight="1">
      <c r="A8" s="114" t="s">
        <v>90</v>
      </c>
      <c r="B8" s="107">
        <v>86.4</v>
      </c>
      <c r="C8" s="108">
        <v>80</v>
      </c>
    </row>
    <row r="9" spans="1:3" s="73" customFormat="1" ht="60.75" customHeight="1">
      <c r="A9" s="115" t="s">
        <v>84</v>
      </c>
      <c r="B9" s="101">
        <v>10.7</v>
      </c>
      <c r="C9" s="109">
        <v>9.8</v>
      </c>
    </row>
    <row r="10" spans="1:3" s="77" customFormat="1" ht="15">
      <c r="A10" s="75"/>
      <c r="B10" s="75"/>
      <c r="C10" s="76"/>
    </row>
    <row r="11" spans="1:3" s="79" customFormat="1" ht="12" customHeight="1">
      <c r="A11" s="78"/>
      <c r="B11" s="78"/>
      <c r="C11" s="76"/>
    </row>
    <row r="12" ht="15">
      <c r="A12" s="80"/>
    </row>
    <row r="13" ht="15">
      <c r="A13" s="80"/>
    </row>
    <row r="14" ht="15">
      <c r="A14" s="80"/>
    </row>
    <row r="15" ht="15">
      <c r="A15" s="80"/>
    </row>
    <row r="16" ht="15">
      <c r="A16" s="80"/>
    </row>
    <row r="17" ht="15">
      <c r="A17" s="80"/>
    </row>
    <row r="18" ht="15">
      <c r="A18" s="80"/>
    </row>
    <row r="19" ht="15">
      <c r="A19" s="80"/>
    </row>
    <row r="20" ht="15">
      <c r="A20" s="80"/>
    </row>
    <row r="21" ht="15">
      <c r="A21" s="80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85" zoomScaleNormal="75" zoomScaleSheetLayoutView="85" zoomScalePageLayoutView="0" workbookViewId="0" topLeftCell="A1">
      <pane xSplit="1" ySplit="8" topLeftCell="B9" activePane="bottomRight" state="frozen"/>
      <selection pane="topLeft" activeCell="P5" sqref="P5"/>
      <selection pane="topRight" activeCell="P5" sqref="P5"/>
      <selection pane="bottomLeft" activeCell="P5" sqref="P5"/>
      <selection pane="bottomRight" activeCell="H21" sqref="H21"/>
    </sheetView>
  </sheetViews>
  <sheetFormatPr defaultColWidth="8.28125" defaultRowHeight="15"/>
  <cols>
    <col min="1" max="1" width="20.8515625" style="82" customWidth="1"/>
    <col min="2" max="2" width="16.421875" style="82" customWidth="1"/>
    <col min="3" max="3" width="14.421875" style="82" customWidth="1"/>
    <col min="4" max="4" width="14.00390625" style="82" customWidth="1"/>
    <col min="5" max="5" width="13.28125" style="82" customWidth="1"/>
    <col min="6" max="6" width="12.7109375" style="82" customWidth="1"/>
    <col min="7" max="7" width="12.00390625" style="82" customWidth="1"/>
    <col min="8" max="8" width="12.57421875" style="82" customWidth="1"/>
    <col min="9" max="9" width="13.7109375" style="82" customWidth="1"/>
    <col min="10" max="10" width="9.140625" style="83" customWidth="1"/>
    <col min="11" max="252" width="9.140625" style="82" customWidth="1"/>
    <col min="253" max="253" width="18.57421875" style="82" customWidth="1"/>
    <col min="254" max="254" width="11.57421875" style="82" customWidth="1"/>
    <col min="255" max="255" width="11.00390625" style="82" customWidth="1"/>
    <col min="256" max="16384" width="8.28125" style="82" customWidth="1"/>
  </cols>
  <sheetData>
    <row r="1" spans="1:9" s="81" customFormat="1" ht="18" customHeight="1">
      <c r="A1" s="224" t="s">
        <v>71</v>
      </c>
      <c r="B1" s="224"/>
      <c r="C1" s="224"/>
      <c r="D1" s="224"/>
      <c r="E1" s="224"/>
      <c r="F1" s="224"/>
      <c r="G1" s="224"/>
      <c r="H1" s="224"/>
      <c r="I1" s="224"/>
    </row>
    <row r="2" spans="1:9" s="81" customFormat="1" ht="18.75" customHeight="1">
      <c r="A2" s="224" t="s">
        <v>155</v>
      </c>
      <c r="B2" s="224"/>
      <c r="C2" s="224"/>
      <c r="D2" s="224"/>
      <c r="E2" s="224"/>
      <c r="F2" s="224"/>
      <c r="G2" s="224"/>
      <c r="H2" s="224"/>
      <c r="I2" s="224"/>
    </row>
    <row r="3" spans="1:9" s="81" customFormat="1" ht="14.25" customHeight="1">
      <c r="A3" s="225" t="s">
        <v>72</v>
      </c>
      <c r="B3" s="225"/>
      <c r="C3" s="225"/>
      <c r="D3" s="225"/>
      <c r="E3" s="225"/>
      <c r="F3" s="225"/>
      <c r="G3" s="225"/>
      <c r="H3" s="225"/>
      <c r="I3" s="225"/>
    </row>
    <row r="4" spans="1:9" s="81" customFormat="1" ht="9" customHeight="1" hidden="1">
      <c r="A4" s="225"/>
      <c r="B4" s="225"/>
      <c r="C4" s="225"/>
      <c r="D4" s="225"/>
      <c r="E4" s="225"/>
      <c r="F4" s="225"/>
      <c r="G4" s="225"/>
      <c r="H4" s="225"/>
      <c r="I4" s="225"/>
    </row>
    <row r="5" spans="1:9" ht="18" customHeight="1">
      <c r="A5" s="72" t="s">
        <v>70</v>
      </c>
      <c r="F5" s="226"/>
      <c r="G5" s="226"/>
      <c r="H5" s="226"/>
      <c r="I5" s="226"/>
    </row>
    <row r="6" spans="1:9" s="84" customFormat="1" ht="16.5" customHeight="1">
      <c r="A6" s="227"/>
      <c r="B6" s="228" t="s">
        <v>73</v>
      </c>
      <c r="C6" s="228"/>
      <c r="D6" s="228" t="s">
        <v>74</v>
      </c>
      <c r="E6" s="228"/>
      <c r="F6" s="228" t="s">
        <v>75</v>
      </c>
      <c r="G6" s="228"/>
      <c r="H6" s="228" t="s">
        <v>76</v>
      </c>
      <c r="I6" s="228"/>
    </row>
    <row r="7" spans="1:9" s="85" customFormat="1" ht="27.75" customHeight="1">
      <c r="A7" s="227"/>
      <c r="B7" s="98" t="s">
        <v>3</v>
      </c>
      <c r="C7" s="98" t="s">
        <v>115</v>
      </c>
      <c r="D7" s="98" t="s">
        <v>3</v>
      </c>
      <c r="E7" s="98" t="s">
        <v>115</v>
      </c>
      <c r="F7" s="98" t="s">
        <v>3</v>
      </c>
      <c r="G7" s="98" t="s">
        <v>115</v>
      </c>
      <c r="H7" s="98" t="s">
        <v>3</v>
      </c>
      <c r="I7" s="98" t="s">
        <v>115</v>
      </c>
    </row>
    <row r="8" spans="1:9" s="84" customFormat="1" ht="12.75" customHeight="1">
      <c r="A8" s="86"/>
      <c r="B8" s="229" t="s">
        <v>77</v>
      </c>
      <c r="C8" s="229"/>
      <c r="D8" s="229" t="s">
        <v>78</v>
      </c>
      <c r="E8" s="229"/>
      <c r="F8" s="229" t="s">
        <v>77</v>
      </c>
      <c r="G8" s="229"/>
      <c r="H8" s="229" t="s">
        <v>78</v>
      </c>
      <c r="I8" s="229"/>
    </row>
    <row r="9" spans="1:9" s="91" customFormat="1" ht="18" customHeight="1">
      <c r="A9" s="87" t="s">
        <v>14</v>
      </c>
      <c r="B9" s="88">
        <v>16120.9</v>
      </c>
      <c r="C9" s="89">
        <v>16283.2</v>
      </c>
      <c r="D9" s="90">
        <v>56</v>
      </c>
      <c r="E9" s="90">
        <v>56.8</v>
      </c>
      <c r="F9" s="89">
        <v>1709.6999999999998</v>
      </c>
      <c r="G9" s="89">
        <v>1600.4000000000003</v>
      </c>
      <c r="H9" s="90">
        <v>9.6</v>
      </c>
      <c r="I9" s="90">
        <v>8.9</v>
      </c>
    </row>
    <row r="10" spans="1:9" ht="15.75" customHeight="1">
      <c r="A10" s="92" t="s">
        <v>15</v>
      </c>
      <c r="B10" s="93">
        <v>647.7</v>
      </c>
      <c r="C10" s="93">
        <v>652.8</v>
      </c>
      <c r="D10" s="93">
        <v>55.9</v>
      </c>
      <c r="E10" s="93">
        <v>56.8</v>
      </c>
      <c r="F10" s="94">
        <v>79.1</v>
      </c>
      <c r="G10" s="94">
        <v>75.2</v>
      </c>
      <c r="H10" s="93">
        <v>10.9</v>
      </c>
      <c r="I10" s="93">
        <v>10.3</v>
      </c>
    </row>
    <row r="11" spans="1:9" ht="15.75" customHeight="1">
      <c r="A11" s="92" t="s">
        <v>16</v>
      </c>
      <c r="B11" s="93">
        <v>365.8</v>
      </c>
      <c r="C11" s="93">
        <v>369.3</v>
      </c>
      <c r="D11" s="93">
        <v>48.8</v>
      </c>
      <c r="E11" s="93">
        <v>49.3</v>
      </c>
      <c r="F11" s="94">
        <v>53</v>
      </c>
      <c r="G11" s="94">
        <v>51.2</v>
      </c>
      <c r="H11" s="93">
        <v>12.7</v>
      </c>
      <c r="I11" s="93">
        <v>12.2</v>
      </c>
    </row>
    <row r="12" spans="1:9" ht="15.75" customHeight="1">
      <c r="A12" s="92" t="s">
        <v>17</v>
      </c>
      <c r="B12" s="93">
        <v>1388.1</v>
      </c>
      <c r="C12" s="93">
        <v>1404.9</v>
      </c>
      <c r="D12" s="93">
        <v>57.9</v>
      </c>
      <c r="E12" s="93">
        <v>58.7</v>
      </c>
      <c r="F12" s="94">
        <v>128</v>
      </c>
      <c r="G12" s="94">
        <v>121.8</v>
      </c>
      <c r="H12" s="93">
        <v>8.4</v>
      </c>
      <c r="I12" s="93">
        <v>8</v>
      </c>
    </row>
    <row r="13" spans="1:9" ht="15.75" customHeight="1">
      <c r="A13" s="92" t="s">
        <v>18</v>
      </c>
      <c r="B13" s="93">
        <v>734.9</v>
      </c>
      <c r="C13" s="93">
        <v>739.8</v>
      </c>
      <c r="D13" s="93">
        <v>49.5</v>
      </c>
      <c r="E13" s="93">
        <v>49.9</v>
      </c>
      <c r="F13" s="94">
        <v>125</v>
      </c>
      <c r="G13" s="94">
        <v>121.8</v>
      </c>
      <c r="H13" s="93">
        <v>14.5</v>
      </c>
      <c r="I13" s="93">
        <v>14.1</v>
      </c>
    </row>
    <row r="14" spans="1:9" ht="15.75" customHeight="1">
      <c r="A14" s="92" t="s">
        <v>19</v>
      </c>
      <c r="B14" s="93">
        <v>499.9</v>
      </c>
      <c r="C14" s="93">
        <v>504.7</v>
      </c>
      <c r="D14" s="93">
        <v>55.3</v>
      </c>
      <c r="E14" s="93">
        <v>56.2</v>
      </c>
      <c r="F14" s="94">
        <v>63.5</v>
      </c>
      <c r="G14" s="94">
        <v>59.5</v>
      </c>
      <c r="H14" s="93">
        <v>11.3</v>
      </c>
      <c r="I14" s="93">
        <v>10.5</v>
      </c>
    </row>
    <row r="15" spans="1:9" ht="15.75" customHeight="1">
      <c r="A15" s="92" t="s">
        <v>20</v>
      </c>
      <c r="B15" s="93">
        <v>500</v>
      </c>
      <c r="C15" s="93">
        <v>502.7</v>
      </c>
      <c r="D15" s="93">
        <v>54.2</v>
      </c>
      <c r="E15" s="93">
        <v>54.6</v>
      </c>
      <c r="F15" s="94">
        <v>55.1</v>
      </c>
      <c r="G15" s="94">
        <v>53.5</v>
      </c>
      <c r="H15" s="93">
        <v>9.9</v>
      </c>
      <c r="I15" s="93">
        <v>9.6</v>
      </c>
    </row>
    <row r="16" spans="1:9" ht="15.75" customHeight="1">
      <c r="A16" s="198" t="s">
        <v>21</v>
      </c>
      <c r="B16" s="199">
        <v>724.3</v>
      </c>
      <c r="C16" s="199">
        <v>732.5</v>
      </c>
      <c r="D16" s="199">
        <v>55.5</v>
      </c>
      <c r="E16" s="199">
        <v>56.8</v>
      </c>
      <c r="F16" s="200">
        <v>86.4</v>
      </c>
      <c r="G16" s="200">
        <v>80</v>
      </c>
      <c r="H16" s="199">
        <v>10.7</v>
      </c>
      <c r="I16" s="199">
        <v>9.8</v>
      </c>
    </row>
    <row r="17" spans="1:9" ht="15.75" customHeight="1">
      <c r="A17" s="92" t="s">
        <v>22</v>
      </c>
      <c r="B17" s="93">
        <v>546.3</v>
      </c>
      <c r="C17" s="93">
        <v>555.5</v>
      </c>
      <c r="D17" s="93">
        <v>53.7</v>
      </c>
      <c r="E17" s="93">
        <v>54.6</v>
      </c>
      <c r="F17" s="94">
        <v>52.7</v>
      </c>
      <c r="G17" s="94">
        <v>49.4</v>
      </c>
      <c r="H17" s="93">
        <v>8.8</v>
      </c>
      <c r="I17" s="93">
        <v>8.2</v>
      </c>
    </row>
    <row r="18" spans="1:9" ht="15.75" customHeight="1">
      <c r="A18" s="92" t="s">
        <v>79</v>
      </c>
      <c r="B18" s="93">
        <v>744.5</v>
      </c>
      <c r="C18" s="93">
        <v>759.5</v>
      </c>
      <c r="D18" s="93">
        <v>58.3</v>
      </c>
      <c r="E18" s="93">
        <v>58.8</v>
      </c>
      <c r="F18" s="94">
        <v>51</v>
      </c>
      <c r="G18" s="94">
        <v>50</v>
      </c>
      <c r="H18" s="93">
        <v>6.4</v>
      </c>
      <c r="I18" s="93">
        <v>6.2</v>
      </c>
    </row>
    <row r="19" spans="1:9" ht="15.75" customHeight="1">
      <c r="A19" s="92" t="s">
        <v>23</v>
      </c>
      <c r="B19" s="93">
        <v>378.8</v>
      </c>
      <c r="C19" s="93">
        <v>380.5</v>
      </c>
      <c r="D19" s="93">
        <v>53.6</v>
      </c>
      <c r="E19" s="93">
        <v>54.5</v>
      </c>
      <c r="F19" s="94">
        <v>52.4</v>
      </c>
      <c r="G19" s="94">
        <v>51.1</v>
      </c>
      <c r="H19" s="93">
        <v>12.2</v>
      </c>
      <c r="I19" s="93">
        <v>11.8</v>
      </c>
    </row>
    <row r="20" spans="1:9" ht="15.75" customHeight="1">
      <c r="A20" s="92" t="s">
        <v>24</v>
      </c>
      <c r="B20" s="93">
        <v>292.5</v>
      </c>
      <c r="C20" s="93">
        <v>296.8</v>
      </c>
      <c r="D20" s="93">
        <v>54.7</v>
      </c>
      <c r="E20" s="93">
        <v>56.6</v>
      </c>
      <c r="F20" s="94">
        <v>58.3</v>
      </c>
      <c r="G20" s="94">
        <v>54.2</v>
      </c>
      <c r="H20" s="93">
        <v>16.6</v>
      </c>
      <c r="I20" s="93">
        <v>15.4</v>
      </c>
    </row>
    <row r="21" spans="1:9" ht="15.75" customHeight="1">
      <c r="A21" s="92" t="s">
        <v>25</v>
      </c>
      <c r="B21" s="93">
        <v>1041.1</v>
      </c>
      <c r="C21" s="93">
        <v>1053.6</v>
      </c>
      <c r="D21" s="93">
        <v>55.7</v>
      </c>
      <c r="E21" s="93">
        <v>56.4</v>
      </c>
      <c r="F21" s="94">
        <v>89.5</v>
      </c>
      <c r="G21" s="94">
        <v>80.4</v>
      </c>
      <c r="H21" s="93">
        <v>7.9</v>
      </c>
      <c r="I21" s="93">
        <v>7.1</v>
      </c>
    </row>
    <row r="22" spans="1:9" ht="15.75" customHeight="1">
      <c r="A22" s="92" t="s">
        <v>26</v>
      </c>
      <c r="B22" s="93">
        <v>494</v>
      </c>
      <c r="C22" s="93">
        <v>496.5</v>
      </c>
      <c r="D22" s="93">
        <v>57.3</v>
      </c>
      <c r="E22" s="93">
        <v>58.1</v>
      </c>
      <c r="F22" s="94">
        <v>57</v>
      </c>
      <c r="G22" s="94">
        <v>54.9</v>
      </c>
      <c r="H22" s="93">
        <v>10.3</v>
      </c>
      <c r="I22" s="93">
        <v>10</v>
      </c>
    </row>
    <row r="23" spans="1:9" ht="15.75" customHeight="1">
      <c r="A23" s="92" t="s">
        <v>27</v>
      </c>
      <c r="B23" s="93">
        <v>988.9</v>
      </c>
      <c r="C23" s="93">
        <v>993.6</v>
      </c>
      <c r="D23" s="93">
        <v>56.2</v>
      </c>
      <c r="E23" s="93">
        <v>56.7</v>
      </c>
      <c r="F23" s="94">
        <v>75.7</v>
      </c>
      <c r="G23" s="94">
        <v>71.7</v>
      </c>
      <c r="H23" s="93">
        <v>7.1</v>
      </c>
      <c r="I23" s="93">
        <v>6.7</v>
      </c>
    </row>
    <row r="24" spans="1:9" ht="15.75" customHeight="1">
      <c r="A24" s="92" t="s">
        <v>28</v>
      </c>
      <c r="B24" s="93">
        <v>571.9</v>
      </c>
      <c r="C24" s="93">
        <v>575.2</v>
      </c>
      <c r="D24" s="93">
        <v>53.7</v>
      </c>
      <c r="E24" s="93">
        <v>54.6</v>
      </c>
      <c r="F24" s="94">
        <v>77.8</v>
      </c>
      <c r="G24" s="94">
        <v>76.2</v>
      </c>
      <c r="H24" s="93">
        <v>12</v>
      </c>
      <c r="I24" s="93">
        <v>11.7</v>
      </c>
    </row>
    <row r="25" spans="1:9" ht="15.75" customHeight="1">
      <c r="A25" s="92" t="s">
        <v>29</v>
      </c>
      <c r="B25" s="93">
        <v>463.8</v>
      </c>
      <c r="C25" s="93">
        <v>472.3</v>
      </c>
      <c r="D25" s="93">
        <v>55.5</v>
      </c>
      <c r="E25" s="93">
        <v>56.6</v>
      </c>
      <c r="F25" s="94">
        <v>59.3</v>
      </c>
      <c r="G25" s="94">
        <v>49.7</v>
      </c>
      <c r="H25" s="93">
        <v>11.3</v>
      </c>
      <c r="I25" s="93">
        <v>9.5</v>
      </c>
    </row>
    <row r="26" spans="1:9" ht="15.75" customHeight="1">
      <c r="A26" s="92" t="s">
        <v>30</v>
      </c>
      <c r="B26" s="93">
        <v>470.9</v>
      </c>
      <c r="C26" s="93">
        <v>475</v>
      </c>
      <c r="D26" s="93">
        <v>56.1</v>
      </c>
      <c r="E26" s="93">
        <v>57.2</v>
      </c>
      <c r="F26" s="94">
        <v>48.5</v>
      </c>
      <c r="G26" s="94">
        <v>44.7</v>
      </c>
      <c r="H26" s="93">
        <v>9.3</v>
      </c>
      <c r="I26" s="93">
        <v>8.6</v>
      </c>
    </row>
    <row r="27" spans="1:9" ht="15.75" customHeight="1">
      <c r="A27" s="92" t="s">
        <v>31</v>
      </c>
      <c r="B27" s="93">
        <v>397.6</v>
      </c>
      <c r="C27" s="93">
        <v>405.3</v>
      </c>
      <c r="D27" s="93">
        <v>50.8</v>
      </c>
      <c r="E27" s="93">
        <v>52</v>
      </c>
      <c r="F27" s="94">
        <v>55.6</v>
      </c>
      <c r="G27" s="94">
        <v>50.2</v>
      </c>
      <c r="H27" s="93">
        <v>12.3</v>
      </c>
      <c r="I27" s="93">
        <v>11</v>
      </c>
    </row>
    <row r="28" spans="1:9" ht="15.75" customHeight="1">
      <c r="A28" s="92" t="s">
        <v>32</v>
      </c>
      <c r="B28" s="93">
        <v>1245</v>
      </c>
      <c r="C28" s="93">
        <v>1260</v>
      </c>
      <c r="D28" s="93">
        <v>60.5</v>
      </c>
      <c r="E28" s="93">
        <v>61.5</v>
      </c>
      <c r="F28" s="94">
        <v>81.3</v>
      </c>
      <c r="G28" s="94">
        <v>68</v>
      </c>
      <c r="H28" s="93">
        <v>6.1</v>
      </c>
      <c r="I28" s="93">
        <v>5.1</v>
      </c>
    </row>
    <row r="29" spans="1:9" ht="15.75" customHeight="1">
      <c r="A29" s="92" t="s">
        <v>33</v>
      </c>
      <c r="B29" s="93">
        <v>438.7</v>
      </c>
      <c r="C29" s="93">
        <v>443</v>
      </c>
      <c r="D29" s="93">
        <v>55.7</v>
      </c>
      <c r="E29" s="93">
        <v>56.8</v>
      </c>
      <c r="F29" s="94">
        <v>56.2</v>
      </c>
      <c r="G29" s="94">
        <v>53.7</v>
      </c>
      <c r="H29" s="93">
        <v>11.4</v>
      </c>
      <c r="I29" s="93">
        <v>10.8</v>
      </c>
    </row>
    <row r="30" spans="1:9" ht="15.75" customHeight="1">
      <c r="A30" s="92" t="s">
        <v>34</v>
      </c>
      <c r="B30" s="93">
        <v>515.9</v>
      </c>
      <c r="C30" s="93">
        <v>519</v>
      </c>
      <c r="D30" s="93">
        <v>54.7</v>
      </c>
      <c r="E30" s="93">
        <v>55.5</v>
      </c>
      <c r="F30" s="94">
        <v>53.5</v>
      </c>
      <c r="G30" s="94">
        <v>51.5</v>
      </c>
      <c r="H30" s="93">
        <v>9.4</v>
      </c>
      <c r="I30" s="93">
        <v>9</v>
      </c>
    </row>
    <row r="31" spans="1:9" ht="15.75" customHeight="1">
      <c r="A31" s="92" t="s">
        <v>35</v>
      </c>
      <c r="B31" s="93">
        <v>513.5</v>
      </c>
      <c r="C31" s="93">
        <v>519.8</v>
      </c>
      <c r="D31" s="93">
        <v>56.2</v>
      </c>
      <c r="E31" s="93">
        <v>57.4</v>
      </c>
      <c r="F31" s="94">
        <v>59.5</v>
      </c>
      <c r="G31" s="94">
        <v>52.6</v>
      </c>
      <c r="H31" s="93">
        <v>10.4</v>
      </c>
      <c r="I31" s="93">
        <v>9.2</v>
      </c>
    </row>
    <row r="32" spans="1:9" ht="15.75" customHeight="1">
      <c r="A32" s="92" t="s">
        <v>36</v>
      </c>
      <c r="B32" s="93">
        <v>380.5</v>
      </c>
      <c r="C32" s="93">
        <v>384.1</v>
      </c>
      <c r="D32" s="93">
        <v>56.8</v>
      </c>
      <c r="E32" s="93">
        <v>57.4</v>
      </c>
      <c r="F32" s="94">
        <v>35.3</v>
      </c>
      <c r="G32" s="94">
        <v>31.4</v>
      </c>
      <c r="H32" s="93">
        <v>8.5</v>
      </c>
      <c r="I32" s="93">
        <v>7.6</v>
      </c>
    </row>
    <row r="33" spans="1:9" ht="15.75" customHeight="1">
      <c r="A33" s="92" t="s">
        <v>37</v>
      </c>
      <c r="B33" s="93">
        <v>423.7</v>
      </c>
      <c r="C33" s="93">
        <v>426.1</v>
      </c>
      <c r="D33" s="93">
        <v>55.8</v>
      </c>
      <c r="E33" s="93">
        <v>56.8</v>
      </c>
      <c r="F33" s="94">
        <v>54.2</v>
      </c>
      <c r="G33" s="94">
        <v>52.3</v>
      </c>
      <c r="H33" s="93">
        <v>11.3</v>
      </c>
      <c r="I33" s="93">
        <v>10.9</v>
      </c>
    </row>
    <row r="34" spans="1:9" ht="15.75" customHeight="1">
      <c r="A34" s="92" t="s">
        <v>38</v>
      </c>
      <c r="B34" s="93">
        <v>1352.6</v>
      </c>
      <c r="C34" s="93">
        <v>1360.7</v>
      </c>
      <c r="D34" s="93">
        <v>61.6</v>
      </c>
      <c r="E34" s="93">
        <v>62.3</v>
      </c>
      <c r="F34" s="94">
        <v>101.8</v>
      </c>
      <c r="G34" s="94">
        <v>95.4</v>
      </c>
      <c r="H34" s="93">
        <v>7</v>
      </c>
      <c r="I34" s="93">
        <v>6.6</v>
      </c>
    </row>
    <row r="35" spans="1:9" ht="15.75">
      <c r="A35" s="95"/>
      <c r="B35" s="96"/>
      <c r="C35" s="97"/>
      <c r="D35" s="95"/>
      <c r="E35" s="95"/>
      <c r="F35" s="95"/>
      <c r="G35" s="95"/>
      <c r="H35" s="95"/>
      <c r="I35" s="95"/>
    </row>
    <row r="36" spans="1:9" ht="15">
      <c r="A36" s="95"/>
      <c r="C36" s="95"/>
      <c r="D36" s="95"/>
      <c r="E36" s="95"/>
      <c r="F36" s="95"/>
      <c r="G36" s="95"/>
      <c r="H36" s="95"/>
      <c r="I36" s="95"/>
    </row>
    <row r="37" spans="1:9" ht="12.75">
      <c r="A37" s="96"/>
      <c r="C37" s="96"/>
      <c r="D37" s="96"/>
      <c r="E37" s="96"/>
      <c r="F37" s="96"/>
      <c r="G37" s="96"/>
      <c r="H37" s="96"/>
      <c r="I37" s="96"/>
    </row>
    <row r="38" spans="1:9" ht="12.75">
      <c r="A38" s="96"/>
      <c r="C38" s="96"/>
      <c r="D38" s="96"/>
      <c r="E38" s="96"/>
      <c r="F38" s="96"/>
      <c r="G38" s="96"/>
      <c r="H38" s="96"/>
      <c r="I38" s="96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C15" sqref="C15"/>
    </sheetView>
  </sheetViews>
  <sheetFormatPr defaultColWidth="9.140625" defaultRowHeight="15"/>
  <cols>
    <col min="1" max="1" width="1.28515625" style="141" hidden="1" customWidth="1"/>
    <col min="2" max="2" width="25.421875" style="141" customWidth="1"/>
    <col min="3" max="4" width="17.8515625" style="141" customWidth="1"/>
    <col min="5" max="5" width="17.57421875" style="141" customWidth="1"/>
    <col min="6" max="6" width="16.7109375" style="141" customWidth="1"/>
    <col min="7" max="7" width="9.140625" style="141" customWidth="1"/>
    <col min="8" max="10" width="0" style="141" hidden="1" customWidth="1"/>
    <col min="11" max="16384" width="9.140625" style="141" customWidth="1"/>
  </cols>
  <sheetData>
    <row r="1" s="118" customFormat="1" ht="10.5" customHeight="1">
      <c r="F1" s="119"/>
    </row>
    <row r="2" spans="1:6" s="120" customFormat="1" ht="51" customHeight="1">
      <c r="A2" s="230" t="s">
        <v>85</v>
      </c>
      <c r="B2" s="230"/>
      <c r="C2" s="230"/>
      <c r="D2" s="230"/>
      <c r="E2" s="230"/>
      <c r="F2" s="230"/>
    </row>
    <row r="3" spans="1:6" s="120" customFormat="1" ht="20.25" customHeight="1">
      <c r="A3" s="121"/>
      <c r="B3" s="121"/>
      <c r="C3" s="121"/>
      <c r="D3" s="121"/>
      <c r="E3" s="121"/>
      <c r="F3" s="121"/>
    </row>
    <row r="4" spans="1:6" s="120" customFormat="1" ht="16.5" customHeight="1">
      <c r="A4" s="121"/>
      <c r="B4" s="121"/>
      <c r="C4" s="121"/>
      <c r="D4" s="121"/>
      <c r="E4" s="121"/>
      <c r="F4" s="122" t="s">
        <v>86</v>
      </c>
    </row>
    <row r="5" spans="1:6" s="120" customFormat="1" ht="24.75" customHeight="1">
      <c r="A5" s="121"/>
      <c r="B5" s="231"/>
      <c r="C5" s="232" t="s">
        <v>159</v>
      </c>
      <c r="D5" s="232" t="s">
        <v>160</v>
      </c>
      <c r="E5" s="233" t="s">
        <v>87</v>
      </c>
      <c r="F5" s="233"/>
    </row>
    <row r="6" spans="1:6" s="120" customFormat="1" ht="42" customHeight="1">
      <c r="A6" s="123"/>
      <c r="B6" s="231"/>
      <c r="C6" s="232"/>
      <c r="D6" s="232"/>
      <c r="E6" s="124" t="s">
        <v>2</v>
      </c>
      <c r="F6" s="125" t="s">
        <v>88</v>
      </c>
    </row>
    <row r="7" spans="2:6" s="126" customFormat="1" ht="19.5" customHeight="1">
      <c r="B7" s="127" t="s">
        <v>13</v>
      </c>
      <c r="C7" s="128">
        <v>1</v>
      </c>
      <c r="D7" s="129">
        <v>2</v>
      </c>
      <c r="E7" s="128">
        <v>3</v>
      </c>
      <c r="F7" s="129">
        <v>4</v>
      </c>
    </row>
    <row r="8" spans="2:10" s="130" customFormat="1" ht="27.75" customHeight="1">
      <c r="B8" s="187" t="s">
        <v>97</v>
      </c>
      <c r="C8" s="131">
        <f>SUM(C9:C28)</f>
        <v>7832</v>
      </c>
      <c r="D8" s="131">
        <f>SUM(D9:D28)</f>
        <v>6401</v>
      </c>
      <c r="E8" s="132">
        <f>ROUND(D8/C8*100,1)</f>
        <v>81.7</v>
      </c>
      <c r="F8" s="131">
        <f aca="true" t="shared" si="0" ref="F8:F26">D8-C8</f>
        <v>-1431</v>
      </c>
      <c r="I8" s="133"/>
      <c r="J8" s="133"/>
    </row>
    <row r="9" spans="2:10" s="130" customFormat="1" ht="22.5" customHeight="1">
      <c r="B9" s="32" t="s">
        <v>98</v>
      </c>
      <c r="C9" s="135">
        <v>4614</v>
      </c>
      <c r="D9" s="135">
        <v>2165</v>
      </c>
      <c r="E9" s="136">
        <f>ROUND(D9/C9*100,1)</f>
        <v>46.9</v>
      </c>
      <c r="F9" s="135">
        <f>D9-C9</f>
        <v>-2449</v>
      </c>
      <c r="I9" s="133"/>
      <c r="J9" s="133"/>
    </row>
    <row r="10" spans="2:10" s="134" customFormat="1" ht="23.25" customHeight="1">
      <c r="B10" s="32" t="s">
        <v>156</v>
      </c>
      <c r="C10" s="135">
        <v>368</v>
      </c>
      <c r="D10" s="135">
        <v>887</v>
      </c>
      <c r="E10" s="136">
        <f aca="true" t="shared" si="1" ref="E10:E28">ROUND(D10/C10*100,1)</f>
        <v>241</v>
      </c>
      <c r="F10" s="135">
        <f t="shared" si="0"/>
        <v>519</v>
      </c>
      <c r="H10" s="139">
        <f aca="true" t="shared" si="2" ref="H10:H26">ROUND(D10/$D$8*100,1)</f>
        <v>13.9</v>
      </c>
      <c r="I10" s="138">
        <f aca="true" t="shared" si="3" ref="I10:J26">ROUND(C10/1000,1)</f>
        <v>0.4</v>
      </c>
      <c r="J10" s="138">
        <f t="shared" si="3"/>
        <v>0.9</v>
      </c>
    </row>
    <row r="11" spans="2:10" s="134" customFormat="1" ht="23.25" customHeight="1">
      <c r="B11" s="32" t="s">
        <v>157</v>
      </c>
      <c r="C11" s="135">
        <v>269</v>
      </c>
      <c r="D11" s="135">
        <v>600</v>
      </c>
      <c r="E11" s="136">
        <f t="shared" si="1"/>
        <v>223</v>
      </c>
      <c r="F11" s="135">
        <f t="shared" si="0"/>
        <v>331</v>
      </c>
      <c r="H11" s="137">
        <f t="shared" si="2"/>
        <v>9.4</v>
      </c>
      <c r="I11" s="138">
        <f t="shared" si="3"/>
        <v>0.3</v>
      </c>
      <c r="J11" s="138">
        <f t="shared" si="3"/>
        <v>0.6</v>
      </c>
    </row>
    <row r="12" spans="2:10" s="134" customFormat="1" ht="23.25" customHeight="1">
      <c r="B12" s="32" t="s">
        <v>103</v>
      </c>
      <c r="C12" s="135">
        <v>737</v>
      </c>
      <c r="D12" s="135">
        <v>105</v>
      </c>
      <c r="E12" s="136">
        <f t="shared" si="1"/>
        <v>14.2</v>
      </c>
      <c r="F12" s="135">
        <f t="shared" si="0"/>
        <v>-632</v>
      </c>
      <c r="H12" s="137">
        <f t="shared" si="2"/>
        <v>1.6</v>
      </c>
      <c r="I12" s="138">
        <f t="shared" si="3"/>
        <v>0.7</v>
      </c>
      <c r="J12" s="138">
        <f t="shared" si="3"/>
        <v>0.1</v>
      </c>
    </row>
    <row r="13" spans="2:10" s="134" customFormat="1" ht="23.25" customHeight="1">
      <c r="B13" s="32" t="s">
        <v>112</v>
      </c>
      <c r="C13" s="135">
        <v>83</v>
      </c>
      <c r="D13" s="135">
        <v>115</v>
      </c>
      <c r="E13" s="136">
        <f t="shared" si="1"/>
        <v>138.6</v>
      </c>
      <c r="F13" s="135">
        <f t="shared" si="0"/>
        <v>32</v>
      </c>
      <c r="H13" s="137">
        <f t="shared" si="2"/>
        <v>1.8</v>
      </c>
      <c r="I13" s="138">
        <f t="shared" si="3"/>
        <v>0.1</v>
      </c>
      <c r="J13" s="138">
        <f t="shared" si="3"/>
        <v>0.1</v>
      </c>
    </row>
    <row r="14" spans="2:10" s="134" customFormat="1" ht="23.25" customHeight="1">
      <c r="B14" s="32" t="s">
        <v>109</v>
      </c>
      <c r="C14" s="135">
        <v>155</v>
      </c>
      <c r="D14" s="135">
        <v>264</v>
      </c>
      <c r="E14" s="136">
        <f t="shared" si="1"/>
        <v>170.3</v>
      </c>
      <c r="F14" s="135">
        <f t="shared" si="0"/>
        <v>109</v>
      </c>
      <c r="H14" s="137">
        <f t="shared" si="2"/>
        <v>4.1</v>
      </c>
      <c r="I14" s="138">
        <f t="shared" si="3"/>
        <v>0.2</v>
      </c>
      <c r="J14" s="138">
        <f t="shared" si="3"/>
        <v>0.3</v>
      </c>
    </row>
    <row r="15" spans="2:10" s="134" customFormat="1" ht="23.25" customHeight="1">
      <c r="B15" s="32" t="s">
        <v>143</v>
      </c>
      <c r="C15" s="135">
        <v>152</v>
      </c>
      <c r="D15" s="135">
        <v>167</v>
      </c>
      <c r="E15" s="136">
        <f t="shared" si="1"/>
        <v>109.9</v>
      </c>
      <c r="F15" s="135">
        <f t="shared" si="0"/>
        <v>15</v>
      </c>
      <c r="H15" s="139">
        <f t="shared" si="2"/>
        <v>2.6</v>
      </c>
      <c r="I15" s="138">
        <f t="shared" si="3"/>
        <v>0.2</v>
      </c>
      <c r="J15" s="138">
        <f t="shared" si="3"/>
        <v>0.2</v>
      </c>
    </row>
    <row r="16" spans="2:10" s="134" customFormat="1" ht="23.25" customHeight="1">
      <c r="B16" s="32" t="s">
        <v>110</v>
      </c>
      <c r="C16" s="135">
        <v>76</v>
      </c>
      <c r="D16" s="135">
        <v>43</v>
      </c>
      <c r="E16" s="136">
        <f t="shared" si="1"/>
        <v>56.6</v>
      </c>
      <c r="F16" s="135">
        <f t="shared" si="0"/>
        <v>-33</v>
      </c>
      <c r="H16" s="139">
        <f t="shared" si="2"/>
        <v>0.7</v>
      </c>
      <c r="I16" s="138">
        <f t="shared" si="3"/>
        <v>0.1</v>
      </c>
      <c r="J16" s="138">
        <f t="shared" si="3"/>
        <v>0</v>
      </c>
    </row>
    <row r="17" spans="2:10" s="134" customFormat="1" ht="23.25" customHeight="1">
      <c r="B17" s="32" t="s">
        <v>144</v>
      </c>
      <c r="C17" s="135">
        <v>172</v>
      </c>
      <c r="D17" s="135">
        <v>78</v>
      </c>
      <c r="E17" s="136">
        <f t="shared" si="1"/>
        <v>45.3</v>
      </c>
      <c r="F17" s="135">
        <f t="shared" si="0"/>
        <v>-94</v>
      </c>
      <c r="H17" s="139">
        <f t="shared" si="2"/>
        <v>1.2</v>
      </c>
      <c r="I17" s="138">
        <f t="shared" si="3"/>
        <v>0.2</v>
      </c>
      <c r="J17" s="138">
        <f t="shared" si="3"/>
        <v>0.1</v>
      </c>
    </row>
    <row r="18" spans="2:10" s="134" customFormat="1" ht="23.25" customHeight="1">
      <c r="B18" s="32" t="s">
        <v>145</v>
      </c>
      <c r="C18" s="135">
        <v>113</v>
      </c>
      <c r="D18" s="135">
        <v>259</v>
      </c>
      <c r="E18" s="136">
        <f t="shared" si="1"/>
        <v>229.2</v>
      </c>
      <c r="F18" s="135">
        <f t="shared" si="0"/>
        <v>146</v>
      </c>
      <c r="H18" s="137">
        <f t="shared" si="2"/>
        <v>4</v>
      </c>
      <c r="I18" s="138">
        <f t="shared" si="3"/>
        <v>0.1</v>
      </c>
      <c r="J18" s="138">
        <f t="shared" si="3"/>
        <v>0.3</v>
      </c>
    </row>
    <row r="19" spans="2:10" s="134" customFormat="1" ht="23.25" customHeight="1">
      <c r="B19" s="32" t="s">
        <v>102</v>
      </c>
      <c r="C19" s="140">
        <v>307</v>
      </c>
      <c r="D19" s="140">
        <v>332</v>
      </c>
      <c r="E19" s="136">
        <f t="shared" si="1"/>
        <v>108.1</v>
      </c>
      <c r="F19" s="135">
        <f t="shared" si="0"/>
        <v>25</v>
      </c>
      <c r="H19" s="137">
        <f t="shared" si="2"/>
        <v>5.2</v>
      </c>
      <c r="I19" s="138">
        <f t="shared" si="3"/>
        <v>0.3</v>
      </c>
      <c r="J19" s="138">
        <f t="shared" si="3"/>
        <v>0.3</v>
      </c>
    </row>
    <row r="20" spans="2:10" s="134" customFormat="1" ht="23.25" customHeight="1">
      <c r="B20" s="32" t="s">
        <v>146</v>
      </c>
      <c r="C20" s="135">
        <v>65</v>
      </c>
      <c r="D20" s="135">
        <v>168</v>
      </c>
      <c r="E20" s="136">
        <f t="shared" si="1"/>
        <v>258.5</v>
      </c>
      <c r="F20" s="135">
        <f t="shared" si="0"/>
        <v>103</v>
      </c>
      <c r="H20" s="137">
        <f t="shared" si="2"/>
        <v>2.6</v>
      </c>
      <c r="I20" s="138">
        <f t="shared" si="3"/>
        <v>0.1</v>
      </c>
      <c r="J20" s="138">
        <f t="shared" si="3"/>
        <v>0.2</v>
      </c>
    </row>
    <row r="21" spans="2:10" s="134" customFormat="1" ht="23.25" customHeight="1">
      <c r="B21" s="32" t="s">
        <v>113</v>
      </c>
      <c r="C21" s="135">
        <v>90</v>
      </c>
      <c r="D21" s="135">
        <v>55</v>
      </c>
      <c r="E21" s="136">
        <f t="shared" si="1"/>
        <v>61.1</v>
      </c>
      <c r="F21" s="135">
        <f t="shared" si="0"/>
        <v>-35</v>
      </c>
      <c r="H21" s="137">
        <f t="shared" si="2"/>
        <v>0.9</v>
      </c>
      <c r="I21" s="138">
        <f t="shared" si="3"/>
        <v>0.1</v>
      </c>
      <c r="J21" s="138">
        <f t="shared" si="3"/>
        <v>0.1</v>
      </c>
    </row>
    <row r="22" spans="2:10" s="134" customFormat="1" ht="23.25" customHeight="1">
      <c r="B22" s="32" t="s">
        <v>147</v>
      </c>
      <c r="C22" s="135">
        <v>35</v>
      </c>
      <c r="D22" s="135">
        <v>184</v>
      </c>
      <c r="E22" s="136">
        <f t="shared" si="1"/>
        <v>525.7</v>
      </c>
      <c r="F22" s="135">
        <f t="shared" si="0"/>
        <v>149</v>
      </c>
      <c r="H22" s="137">
        <f t="shared" si="2"/>
        <v>2.9</v>
      </c>
      <c r="I22" s="138">
        <f t="shared" si="3"/>
        <v>0</v>
      </c>
      <c r="J22" s="138">
        <f t="shared" si="3"/>
        <v>0.2</v>
      </c>
    </row>
    <row r="23" spans="2:10" s="134" customFormat="1" ht="23.25" customHeight="1">
      <c r="B23" s="32" t="s">
        <v>114</v>
      </c>
      <c r="C23" s="135">
        <v>197</v>
      </c>
      <c r="D23" s="135">
        <v>164</v>
      </c>
      <c r="E23" s="136">
        <f t="shared" si="1"/>
        <v>83.2</v>
      </c>
      <c r="F23" s="135">
        <f t="shared" si="0"/>
        <v>-33</v>
      </c>
      <c r="H23" s="137">
        <f t="shared" si="2"/>
        <v>2.6</v>
      </c>
      <c r="I23" s="138">
        <f t="shared" si="3"/>
        <v>0.2</v>
      </c>
      <c r="J23" s="138">
        <f t="shared" si="3"/>
        <v>0.2</v>
      </c>
    </row>
    <row r="24" spans="2:10" s="134" customFormat="1" ht="23.25" customHeight="1">
      <c r="B24" s="221" t="s">
        <v>104</v>
      </c>
      <c r="C24" s="135">
        <v>120</v>
      </c>
      <c r="D24" s="135">
        <v>299</v>
      </c>
      <c r="E24" s="136">
        <f t="shared" si="1"/>
        <v>249.2</v>
      </c>
      <c r="F24" s="135">
        <f t="shared" si="0"/>
        <v>179</v>
      </c>
      <c r="H24" s="137">
        <f t="shared" si="2"/>
        <v>4.7</v>
      </c>
      <c r="I24" s="138">
        <f t="shared" si="3"/>
        <v>0.1</v>
      </c>
      <c r="J24" s="138">
        <f t="shared" si="3"/>
        <v>0.3</v>
      </c>
    </row>
    <row r="25" spans="2:10" s="134" customFormat="1" ht="23.25" customHeight="1">
      <c r="B25" s="32" t="s">
        <v>148</v>
      </c>
      <c r="C25" s="135">
        <v>37</v>
      </c>
      <c r="D25" s="135">
        <v>156</v>
      </c>
      <c r="E25" s="136">
        <f t="shared" si="1"/>
        <v>421.6</v>
      </c>
      <c r="F25" s="135">
        <f t="shared" si="0"/>
        <v>119</v>
      </c>
      <c r="H25" s="137">
        <f t="shared" si="2"/>
        <v>2.4</v>
      </c>
      <c r="I25" s="138">
        <f t="shared" si="3"/>
        <v>0</v>
      </c>
      <c r="J25" s="138">
        <f t="shared" si="3"/>
        <v>0.2</v>
      </c>
    </row>
    <row r="26" spans="2:10" s="134" customFormat="1" ht="23.25" customHeight="1">
      <c r="B26" s="32" t="s">
        <v>149</v>
      </c>
      <c r="C26" s="135">
        <v>44</v>
      </c>
      <c r="D26" s="135">
        <v>79</v>
      </c>
      <c r="E26" s="136">
        <f t="shared" si="1"/>
        <v>179.5</v>
      </c>
      <c r="F26" s="135">
        <f t="shared" si="0"/>
        <v>35</v>
      </c>
      <c r="H26" s="137">
        <f t="shared" si="2"/>
        <v>1.2</v>
      </c>
      <c r="I26" s="138">
        <f t="shared" si="3"/>
        <v>0</v>
      </c>
      <c r="J26" s="138">
        <f t="shared" si="3"/>
        <v>0.1</v>
      </c>
    </row>
    <row r="27" spans="2:6" ht="22.5" customHeight="1">
      <c r="B27" s="32" t="s">
        <v>111</v>
      </c>
      <c r="C27" s="135">
        <v>52</v>
      </c>
      <c r="D27" s="135">
        <v>36</v>
      </c>
      <c r="E27" s="136">
        <f t="shared" si="1"/>
        <v>69.2</v>
      </c>
      <c r="F27" s="135">
        <f>D27-C27</f>
        <v>-16</v>
      </c>
    </row>
    <row r="28" spans="2:6" ht="24" customHeight="1">
      <c r="B28" s="32" t="s">
        <v>150</v>
      </c>
      <c r="C28" s="135">
        <v>146</v>
      </c>
      <c r="D28" s="135">
        <v>245</v>
      </c>
      <c r="E28" s="136">
        <f t="shared" si="1"/>
        <v>167.8</v>
      </c>
      <c r="F28" s="135">
        <f>D28-C28</f>
        <v>99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8.8515625" defaultRowHeight="15"/>
  <cols>
    <col min="1" max="1" width="45.57421875" style="47" customWidth="1"/>
    <col min="2" max="2" width="13.421875" style="47" customWidth="1"/>
    <col min="3" max="3" width="14.140625" style="47" customWidth="1"/>
    <col min="4" max="4" width="14.28125" style="47" customWidth="1"/>
    <col min="5" max="5" width="12.421875" style="47" customWidth="1"/>
    <col min="6" max="8" width="8.8515625" style="47" customWidth="1"/>
    <col min="9" max="9" width="14.28125" style="47" customWidth="1"/>
    <col min="10" max="16384" width="8.8515625" style="47" customWidth="1"/>
  </cols>
  <sheetData>
    <row r="1" spans="1:5" s="42" customFormat="1" ht="41.25" customHeight="1">
      <c r="A1" s="234" t="s">
        <v>161</v>
      </c>
      <c r="B1" s="234"/>
      <c r="C1" s="234"/>
      <c r="D1" s="234"/>
      <c r="E1" s="234"/>
    </row>
    <row r="2" spans="1:5" s="42" customFormat="1" ht="21.75" customHeight="1">
      <c r="A2" s="235" t="s">
        <v>39</v>
      </c>
      <c r="B2" s="235"/>
      <c r="C2" s="235"/>
      <c r="D2" s="235"/>
      <c r="E2" s="235"/>
    </row>
    <row r="3" spans="1:5" s="44" customFormat="1" ht="5.25" customHeight="1">
      <c r="A3" s="43"/>
      <c r="B3" s="43"/>
      <c r="C3" s="43"/>
      <c r="D3" s="43"/>
      <c r="E3" s="43"/>
    </row>
    <row r="4" spans="1:5" s="44" customFormat="1" ht="21" customHeight="1">
      <c r="A4" s="236"/>
      <c r="B4" s="232" t="s">
        <v>159</v>
      </c>
      <c r="C4" s="232" t="s">
        <v>160</v>
      </c>
      <c r="D4" s="237" t="s">
        <v>87</v>
      </c>
      <c r="E4" s="237"/>
    </row>
    <row r="5" spans="1:5" s="44" customFormat="1" ht="39" customHeight="1">
      <c r="A5" s="236"/>
      <c r="B5" s="232"/>
      <c r="C5" s="232"/>
      <c r="D5" s="143" t="s">
        <v>89</v>
      </c>
      <c r="E5" s="197" t="s">
        <v>2</v>
      </c>
    </row>
    <row r="6" spans="1:5" s="45" customFormat="1" ht="28.5" customHeight="1">
      <c r="A6" s="156" t="s">
        <v>40</v>
      </c>
      <c r="B6" s="157">
        <f>SUM(B7:B25)</f>
        <v>7832</v>
      </c>
      <c r="C6" s="158">
        <f>SUM(C7:C25)</f>
        <v>6401</v>
      </c>
      <c r="D6" s="159">
        <f>C6-B6</f>
        <v>-1431</v>
      </c>
      <c r="E6" s="160">
        <f>ROUND(C6/B6*100,1)</f>
        <v>81.7</v>
      </c>
    </row>
    <row r="7" spans="1:9" ht="39.75" customHeight="1">
      <c r="A7" s="161" t="s">
        <v>41</v>
      </c>
      <c r="B7" s="162">
        <v>8</v>
      </c>
      <c r="C7" s="162">
        <v>159</v>
      </c>
      <c r="D7" s="163">
        <f aca="true" t="shared" si="0" ref="D7:D25">C7-B7</f>
        <v>151</v>
      </c>
      <c r="E7" s="164">
        <f aca="true" t="shared" si="1" ref="E7:E25">ROUND(C7/B7*100,1)</f>
        <v>1987.5</v>
      </c>
      <c r="F7" s="45"/>
      <c r="G7" s="46"/>
      <c r="I7" s="48"/>
    </row>
    <row r="8" spans="1:9" ht="44.25" customHeight="1">
      <c r="A8" s="161" t="s">
        <v>42</v>
      </c>
      <c r="B8" s="162">
        <v>0</v>
      </c>
      <c r="C8" s="162">
        <v>0</v>
      </c>
      <c r="D8" s="163">
        <f t="shared" si="0"/>
        <v>0</v>
      </c>
      <c r="E8" s="194" t="e">
        <f t="shared" si="1"/>
        <v>#DIV/0!</v>
      </c>
      <c r="F8" s="45"/>
      <c r="G8" s="46"/>
      <c r="I8" s="48"/>
    </row>
    <row r="9" spans="1:9" s="49" customFormat="1" ht="27" customHeight="1">
      <c r="A9" s="161" t="s">
        <v>43</v>
      </c>
      <c r="B9" s="162">
        <v>520</v>
      </c>
      <c r="C9" s="162">
        <v>828</v>
      </c>
      <c r="D9" s="163">
        <f t="shared" si="0"/>
        <v>308</v>
      </c>
      <c r="E9" s="164">
        <f t="shared" si="1"/>
        <v>159.2</v>
      </c>
      <c r="F9" s="45"/>
      <c r="G9" s="46"/>
      <c r="H9" s="47"/>
      <c r="I9" s="48"/>
    </row>
    <row r="10" spans="1:11" ht="43.5" customHeight="1">
      <c r="A10" s="161" t="s">
        <v>44</v>
      </c>
      <c r="B10" s="162">
        <v>52</v>
      </c>
      <c r="C10" s="162">
        <v>40</v>
      </c>
      <c r="D10" s="163">
        <f t="shared" si="0"/>
        <v>-12</v>
      </c>
      <c r="E10" s="164">
        <f t="shared" si="1"/>
        <v>76.9</v>
      </c>
      <c r="F10" s="45"/>
      <c r="G10" s="46"/>
      <c r="I10" s="48"/>
      <c r="K10" s="50"/>
    </row>
    <row r="11" spans="1:9" ht="42" customHeight="1">
      <c r="A11" s="161" t="s">
        <v>45</v>
      </c>
      <c r="B11" s="162">
        <v>1133</v>
      </c>
      <c r="C11" s="162">
        <v>88</v>
      </c>
      <c r="D11" s="163">
        <f t="shared" si="0"/>
        <v>-1045</v>
      </c>
      <c r="E11" s="164">
        <f t="shared" si="1"/>
        <v>7.8</v>
      </c>
      <c r="F11" s="45"/>
      <c r="G11" s="46"/>
      <c r="I11" s="48"/>
    </row>
    <row r="12" spans="1:9" ht="19.5" customHeight="1">
      <c r="A12" s="161" t="s">
        <v>46</v>
      </c>
      <c r="B12" s="162">
        <v>46</v>
      </c>
      <c r="C12" s="162">
        <v>4</v>
      </c>
      <c r="D12" s="163">
        <f t="shared" si="0"/>
        <v>-42</v>
      </c>
      <c r="E12" s="164">
        <f t="shared" si="1"/>
        <v>8.7</v>
      </c>
      <c r="F12" s="45"/>
      <c r="G12" s="46"/>
      <c r="I12" s="144"/>
    </row>
    <row r="13" spans="1:9" ht="41.25" customHeight="1">
      <c r="A13" s="161" t="s">
        <v>47</v>
      </c>
      <c r="B13" s="162">
        <v>23</v>
      </c>
      <c r="C13" s="162">
        <v>3</v>
      </c>
      <c r="D13" s="163">
        <f t="shared" si="0"/>
        <v>-20</v>
      </c>
      <c r="E13" s="164">
        <f t="shared" si="1"/>
        <v>13</v>
      </c>
      <c r="F13" s="45"/>
      <c r="G13" s="46"/>
      <c r="I13" s="48"/>
    </row>
    <row r="14" spans="1:9" ht="41.25" customHeight="1">
      <c r="A14" s="161" t="s">
        <v>48</v>
      </c>
      <c r="B14" s="162">
        <v>70</v>
      </c>
      <c r="C14" s="162">
        <v>197</v>
      </c>
      <c r="D14" s="163">
        <f t="shared" si="0"/>
        <v>127</v>
      </c>
      <c r="E14" s="164">
        <f t="shared" si="1"/>
        <v>281.4</v>
      </c>
      <c r="F14" s="45"/>
      <c r="G14" s="46"/>
      <c r="I14" s="48"/>
    </row>
    <row r="15" spans="1:9" ht="42" customHeight="1">
      <c r="A15" s="161" t="s">
        <v>49</v>
      </c>
      <c r="B15" s="162">
        <v>0</v>
      </c>
      <c r="C15" s="162">
        <v>2</v>
      </c>
      <c r="D15" s="163">
        <f t="shared" si="0"/>
        <v>2</v>
      </c>
      <c r="E15" s="194" t="e">
        <f t="shared" si="1"/>
        <v>#DIV/0!</v>
      </c>
      <c r="F15" s="45"/>
      <c r="G15" s="46"/>
      <c r="I15" s="48"/>
    </row>
    <row r="16" spans="1:9" ht="23.25" customHeight="1">
      <c r="A16" s="161" t="s">
        <v>50</v>
      </c>
      <c r="B16" s="162">
        <v>9</v>
      </c>
      <c r="C16" s="162">
        <v>181</v>
      </c>
      <c r="D16" s="163">
        <f t="shared" si="0"/>
        <v>172</v>
      </c>
      <c r="E16" s="164">
        <f t="shared" si="1"/>
        <v>2011.1</v>
      </c>
      <c r="F16" s="45"/>
      <c r="G16" s="46"/>
      <c r="I16" s="48"/>
    </row>
    <row r="17" spans="1:9" ht="22.5" customHeight="1">
      <c r="A17" s="161" t="s">
        <v>51</v>
      </c>
      <c r="B17" s="162">
        <v>320</v>
      </c>
      <c r="C17" s="162">
        <v>115</v>
      </c>
      <c r="D17" s="163">
        <f t="shared" si="0"/>
        <v>-205</v>
      </c>
      <c r="E17" s="164">
        <f t="shared" si="1"/>
        <v>35.9</v>
      </c>
      <c r="F17" s="45"/>
      <c r="G17" s="46"/>
      <c r="I17" s="48"/>
    </row>
    <row r="18" spans="1:9" ht="22.5" customHeight="1">
      <c r="A18" s="161" t="s">
        <v>52</v>
      </c>
      <c r="B18" s="162">
        <v>48</v>
      </c>
      <c r="C18" s="162">
        <v>132</v>
      </c>
      <c r="D18" s="163">
        <f t="shared" si="0"/>
        <v>84</v>
      </c>
      <c r="E18" s="164">
        <f t="shared" si="1"/>
        <v>275</v>
      </c>
      <c r="F18" s="45"/>
      <c r="G18" s="46"/>
      <c r="I18" s="48"/>
    </row>
    <row r="19" spans="1:9" ht="38.25" customHeight="1">
      <c r="A19" s="161" t="s">
        <v>53</v>
      </c>
      <c r="B19" s="162">
        <v>171</v>
      </c>
      <c r="C19" s="162">
        <v>242</v>
      </c>
      <c r="D19" s="163">
        <f t="shared" si="0"/>
        <v>71</v>
      </c>
      <c r="E19" s="164">
        <f t="shared" si="1"/>
        <v>141.5</v>
      </c>
      <c r="F19" s="45"/>
      <c r="G19" s="46"/>
      <c r="I19" s="145"/>
    </row>
    <row r="20" spans="1:9" ht="35.25" customHeight="1">
      <c r="A20" s="161" t="s">
        <v>54</v>
      </c>
      <c r="B20" s="162">
        <v>505</v>
      </c>
      <c r="C20" s="162">
        <v>101</v>
      </c>
      <c r="D20" s="163">
        <f t="shared" si="0"/>
        <v>-404</v>
      </c>
      <c r="E20" s="164">
        <f t="shared" si="1"/>
        <v>20</v>
      </c>
      <c r="F20" s="45"/>
      <c r="G20" s="46"/>
      <c r="I20" s="48"/>
    </row>
    <row r="21" spans="1:9" ht="41.25" customHeight="1">
      <c r="A21" s="161" t="s">
        <v>55</v>
      </c>
      <c r="B21" s="162">
        <v>3101</v>
      </c>
      <c r="C21" s="162">
        <v>2716</v>
      </c>
      <c r="D21" s="163">
        <f t="shared" si="0"/>
        <v>-385</v>
      </c>
      <c r="E21" s="164">
        <f t="shared" si="1"/>
        <v>87.6</v>
      </c>
      <c r="F21" s="45"/>
      <c r="G21" s="46"/>
      <c r="I21" s="48"/>
    </row>
    <row r="22" spans="1:9" ht="19.5" customHeight="1">
      <c r="A22" s="161" t="s">
        <v>56</v>
      </c>
      <c r="B22" s="162">
        <v>608</v>
      </c>
      <c r="C22" s="162">
        <v>434</v>
      </c>
      <c r="D22" s="163">
        <f t="shared" si="0"/>
        <v>-174</v>
      </c>
      <c r="E22" s="164">
        <f t="shared" si="1"/>
        <v>71.4</v>
      </c>
      <c r="F22" s="45"/>
      <c r="G22" s="46"/>
      <c r="I22" s="48"/>
    </row>
    <row r="23" spans="1:9" ht="39" customHeight="1">
      <c r="A23" s="161" t="s">
        <v>57</v>
      </c>
      <c r="B23" s="162">
        <v>1218</v>
      </c>
      <c r="C23" s="162">
        <v>1134</v>
      </c>
      <c r="D23" s="163">
        <f t="shared" si="0"/>
        <v>-84</v>
      </c>
      <c r="E23" s="164">
        <f t="shared" si="1"/>
        <v>93.1</v>
      </c>
      <c r="F23" s="45"/>
      <c r="G23" s="46"/>
      <c r="I23" s="48"/>
    </row>
    <row r="24" spans="1:9" ht="38.25" customHeight="1">
      <c r="A24" s="161" t="s">
        <v>58</v>
      </c>
      <c r="B24" s="162">
        <v>0</v>
      </c>
      <c r="C24" s="162">
        <v>25</v>
      </c>
      <c r="D24" s="163">
        <f t="shared" si="0"/>
        <v>25</v>
      </c>
      <c r="E24" s="194" t="e">
        <f t="shared" si="1"/>
        <v>#DIV/0!</v>
      </c>
      <c r="F24" s="45"/>
      <c r="G24" s="46"/>
      <c r="I24" s="48"/>
    </row>
    <row r="25" spans="1:9" ht="22.5" customHeight="1" thickBot="1">
      <c r="A25" s="165" t="s">
        <v>59</v>
      </c>
      <c r="B25" s="166">
        <v>0</v>
      </c>
      <c r="C25" s="166">
        <v>0</v>
      </c>
      <c r="D25" s="167">
        <f t="shared" si="0"/>
        <v>0</v>
      </c>
      <c r="E25" s="195" t="e">
        <f t="shared" si="1"/>
        <v>#DIV/0!</v>
      </c>
      <c r="F25" s="45"/>
      <c r="G25" s="46"/>
      <c r="I25" s="48"/>
    </row>
    <row r="26" spans="1:9" ht="15.75">
      <c r="A26" s="51"/>
      <c r="B26" s="51"/>
      <c r="C26" s="51"/>
      <c r="D26" s="51"/>
      <c r="E26" s="51"/>
      <c r="I26" s="48"/>
    </row>
    <row r="27" spans="1:5" ht="12.75">
      <c r="A27" s="51"/>
      <c r="B27" s="51"/>
      <c r="C27" s="51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11" sqref="A11"/>
    </sheetView>
  </sheetViews>
  <sheetFormatPr defaultColWidth="8.8515625" defaultRowHeight="15"/>
  <cols>
    <col min="1" max="1" width="52.8515625" style="47" customWidth="1"/>
    <col min="2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38" t="s">
        <v>162</v>
      </c>
      <c r="B1" s="238"/>
      <c r="C1" s="238"/>
      <c r="D1" s="238"/>
      <c r="E1" s="238"/>
    </row>
    <row r="2" spans="1:5" s="42" customFormat="1" ht="20.25" customHeight="1">
      <c r="A2" s="239" t="s">
        <v>60</v>
      </c>
      <c r="B2" s="239"/>
      <c r="C2" s="239"/>
      <c r="D2" s="239"/>
      <c r="E2" s="239"/>
    </row>
    <row r="3" spans="1:5" s="42" customFormat="1" ht="17.25" customHeight="1" thickBot="1">
      <c r="A3" s="142"/>
      <c r="B3" s="142"/>
      <c r="C3" s="142"/>
      <c r="D3" s="142"/>
      <c r="E3" s="142"/>
    </row>
    <row r="4" spans="1:5" s="44" customFormat="1" ht="25.5" customHeight="1">
      <c r="A4" s="240"/>
      <c r="B4" s="296" t="s">
        <v>159</v>
      </c>
      <c r="C4" s="296" t="s">
        <v>160</v>
      </c>
      <c r="D4" s="242" t="s">
        <v>87</v>
      </c>
      <c r="E4" s="243"/>
    </row>
    <row r="5" spans="1:5" s="44" customFormat="1" ht="37.5" customHeight="1">
      <c r="A5" s="241"/>
      <c r="B5" s="232"/>
      <c r="C5" s="232"/>
      <c r="D5" s="146" t="s">
        <v>89</v>
      </c>
      <c r="E5" s="147" t="s">
        <v>2</v>
      </c>
    </row>
    <row r="6" spans="1:7" s="53" customFormat="1" ht="34.5" customHeight="1">
      <c r="A6" s="148" t="s">
        <v>40</v>
      </c>
      <c r="B6" s="52">
        <f>SUM(B7:B15)</f>
        <v>7832</v>
      </c>
      <c r="C6" s="52">
        <f>SUM(C7:C15)</f>
        <v>6401</v>
      </c>
      <c r="D6" s="52">
        <f>C6-B6</f>
        <v>-1431</v>
      </c>
      <c r="E6" s="149">
        <f>ROUND(C6/B6*100,1)</f>
        <v>81.7</v>
      </c>
      <c r="G6" s="54"/>
    </row>
    <row r="7" spans="1:11" ht="51" customHeight="1">
      <c r="A7" s="150" t="s">
        <v>61</v>
      </c>
      <c r="B7" s="55">
        <v>2179</v>
      </c>
      <c r="C7" s="55">
        <v>1614</v>
      </c>
      <c r="D7" s="56">
        <f aca="true" t="shared" si="0" ref="D7:D15">C7-B7</f>
        <v>-565</v>
      </c>
      <c r="E7" s="151">
        <f aca="true" t="shared" si="1" ref="E7:E15">ROUND(C7/B7*100,1)</f>
        <v>74.1</v>
      </c>
      <c r="G7" s="54"/>
      <c r="H7" s="57"/>
      <c r="K7" s="57"/>
    </row>
    <row r="8" spans="1:11" ht="35.25" customHeight="1">
      <c r="A8" s="150" t="s">
        <v>62</v>
      </c>
      <c r="B8" s="55">
        <v>1762</v>
      </c>
      <c r="C8" s="55">
        <v>1360</v>
      </c>
      <c r="D8" s="56">
        <f t="shared" si="0"/>
        <v>-402</v>
      </c>
      <c r="E8" s="151">
        <f t="shared" si="1"/>
        <v>77.2</v>
      </c>
      <c r="G8" s="54"/>
      <c r="H8" s="57"/>
      <c r="K8" s="57"/>
    </row>
    <row r="9" spans="1:11" s="49" customFormat="1" ht="25.5" customHeight="1">
      <c r="A9" s="150" t="s">
        <v>63</v>
      </c>
      <c r="B9" s="55">
        <v>1234</v>
      </c>
      <c r="C9" s="55">
        <v>1394</v>
      </c>
      <c r="D9" s="56">
        <f t="shared" si="0"/>
        <v>160</v>
      </c>
      <c r="E9" s="151">
        <f t="shared" si="1"/>
        <v>113</v>
      </c>
      <c r="F9" s="47"/>
      <c r="G9" s="54"/>
      <c r="H9" s="57"/>
      <c r="I9" s="47"/>
      <c r="K9" s="57"/>
    </row>
    <row r="10" spans="1:11" ht="36.75" customHeight="1">
      <c r="A10" s="150" t="s">
        <v>64</v>
      </c>
      <c r="B10" s="55">
        <v>163</v>
      </c>
      <c r="C10" s="55">
        <v>143</v>
      </c>
      <c r="D10" s="56">
        <f t="shared" si="0"/>
        <v>-20</v>
      </c>
      <c r="E10" s="151">
        <f t="shared" si="1"/>
        <v>87.7</v>
      </c>
      <c r="G10" s="54"/>
      <c r="H10" s="57"/>
      <c r="K10" s="57"/>
    </row>
    <row r="11" spans="1:11" ht="28.5" customHeight="1">
      <c r="A11" s="150" t="s">
        <v>65</v>
      </c>
      <c r="B11" s="55">
        <v>424</v>
      </c>
      <c r="C11" s="55">
        <v>410</v>
      </c>
      <c r="D11" s="56">
        <f t="shared" si="0"/>
        <v>-14</v>
      </c>
      <c r="E11" s="151">
        <f t="shared" si="1"/>
        <v>96.7</v>
      </c>
      <c r="G11" s="54"/>
      <c r="H11" s="57"/>
      <c r="K11" s="57"/>
    </row>
    <row r="12" spans="1:11" ht="59.25" customHeight="1">
      <c r="A12" s="150" t="s">
        <v>66</v>
      </c>
      <c r="B12" s="55">
        <v>49</v>
      </c>
      <c r="C12" s="55">
        <v>52</v>
      </c>
      <c r="D12" s="56">
        <f t="shared" si="0"/>
        <v>3</v>
      </c>
      <c r="E12" s="151">
        <f t="shared" si="1"/>
        <v>106.1</v>
      </c>
      <c r="G12" s="54"/>
      <c r="H12" s="57"/>
      <c r="K12" s="57"/>
    </row>
    <row r="13" spans="1:18" ht="30.75" customHeight="1">
      <c r="A13" s="150" t="s">
        <v>67</v>
      </c>
      <c r="B13" s="55">
        <v>234</v>
      </c>
      <c r="C13" s="55">
        <v>357</v>
      </c>
      <c r="D13" s="56">
        <f t="shared" si="0"/>
        <v>123</v>
      </c>
      <c r="E13" s="151">
        <f t="shared" si="1"/>
        <v>152.6</v>
      </c>
      <c r="G13" s="54"/>
      <c r="H13" s="57"/>
      <c r="K13" s="57"/>
      <c r="R13" s="58"/>
    </row>
    <row r="14" spans="1:18" ht="75" customHeight="1">
      <c r="A14" s="150" t="s">
        <v>68</v>
      </c>
      <c r="B14" s="55">
        <v>457</v>
      </c>
      <c r="C14" s="55">
        <v>489</v>
      </c>
      <c r="D14" s="56">
        <f t="shared" si="0"/>
        <v>32</v>
      </c>
      <c r="E14" s="151">
        <f t="shared" si="1"/>
        <v>107</v>
      </c>
      <c r="G14" s="54"/>
      <c r="H14" s="57"/>
      <c r="K14" s="57"/>
      <c r="R14" s="58"/>
    </row>
    <row r="15" spans="1:18" ht="33" customHeight="1" thickBot="1">
      <c r="A15" s="152" t="s">
        <v>69</v>
      </c>
      <c r="B15" s="153">
        <v>1330</v>
      </c>
      <c r="C15" s="153">
        <v>582</v>
      </c>
      <c r="D15" s="154">
        <f t="shared" si="0"/>
        <v>-748</v>
      </c>
      <c r="E15" s="155">
        <f t="shared" si="1"/>
        <v>43.8</v>
      </c>
      <c r="G15" s="54"/>
      <c r="H15" s="57"/>
      <c r="K15" s="57"/>
      <c r="R15" s="58"/>
    </row>
    <row r="16" spans="1:18" ht="12.75">
      <c r="A16" s="51"/>
      <c r="B16" s="51"/>
      <c r="C16" s="51"/>
      <c r="D16" s="51"/>
      <c r="R16" s="58"/>
    </row>
    <row r="17" spans="1:18" ht="12.75">
      <c r="A17" s="51"/>
      <c r="B17" s="51"/>
      <c r="C17" s="51"/>
      <c r="D17" s="51"/>
      <c r="R17" s="58"/>
    </row>
    <row r="18" ht="12.75">
      <c r="R18" s="58"/>
    </row>
    <row r="19" ht="12.75">
      <c r="R19" s="58"/>
    </row>
    <row r="20" ht="12.75">
      <c r="R20" s="58"/>
    </row>
    <row r="21" ht="12.75">
      <c r="R21" s="5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17" sqref="B17"/>
    </sheetView>
  </sheetViews>
  <sheetFormatPr defaultColWidth="9.140625" defaultRowHeight="15"/>
  <cols>
    <col min="1" max="1" width="68.57421875" style="1" customWidth="1"/>
    <col min="2" max="2" width="12.421875" style="1" customWidth="1"/>
    <col min="3" max="3" width="12.57421875" style="1" customWidth="1"/>
    <col min="4" max="4" width="9.28125" style="1" customWidth="1"/>
    <col min="5" max="5" width="12.421875" style="1" customWidth="1"/>
    <col min="6" max="7" width="11.7109375" style="1" bestFit="1" customWidth="1"/>
    <col min="8" max="16384" width="9.140625" style="1" customWidth="1"/>
  </cols>
  <sheetData>
    <row r="1" spans="1:5" ht="26.25" customHeight="1">
      <c r="A1" s="255" t="s">
        <v>101</v>
      </c>
      <c r="B1" s="255"/>
      <c r="C1" s="255"/>
      <c r="D1" s="255"/>
      <c r="E1" s="255"/>
    </row>
    <row r="2" spans="1:5" ht="27" customHeight="1">
      <c r="A2" s="256" t="s">
        <v>163</v>
      </c>
      <c r="B2" s="256"/>
      <c r="C2" s="256"/>
      <c r="D2" s="256"/>
      <c r="E2" s="256"/>
    </row>
    <row r="3" spans="1:5" ht="18" customHeight="1">
      <c r="A3" s="251" t="s">
        <v>0</v>
      </c>
      <c r="B3" s="257" t="s">
        <v>159</v>
      </c>
      <c r="C3" s="257" t="s">
        <v>160</v>
      </c>
      <c r="D3" s="258" t="s">
        <v>1</v>
      </c>
      <c r="E3" s="258"/>
    </row>
    <row r="4" spans="1:5" ht="50.25" customHeight="1">
      <c r="A4" s="251"/>
      <c r="B4" s="257"/>
      <c r="C4" s="257"/>
      <c r="D4" s="41" t="s">
        <v>2</v>
      </c>
      <c r="E4" s="70" t="s">
        <v>99</v>
      </c>
    </row>
    <row r="5" spans="1:5" ht="21" customHeight="1">
      <c r="A5" s="204" t="s">
        <v>128</v>
      </c>
      <c r="B5" s="62">
        <v>63906</v>
      </c>
      <c r="C5" s="62">
        <v>61849</v>
      </c>
      <c r="D5" s="60">
        <f aca="true" t="shared" si="0" ref="D5:D21">ROUND(C5/B5*100,1)</f>
        <v>96.8</v>
      </c>
      <c r="E5" s="191">
        <f aca="true" t="shared" si="1" ref="E5:E21">C5-B5</f>
        <v>-2057</v>
      </c>
    </row>
    <row r="6" spans="1:5" ht="18.75">
      <c r="A6" s="205" t="s">
        <v>119</v>
      </c>
      <c r="B6" s="219">
        <v>40574</v>
      </c>
      <c r="C6" s="219">
        <v>40092</v>
      </c>
      <c r="D6" s="65">
        <f t="shared" si="0"/>
        <v>98.8</v>
      </c>
      <c r="E6" s="192">
        <f t="shared" si="1"/>
        <v>-482</v>
      </c>
    </row>
    <row r="7" spans="1:6" ht="38.25" customHeight="1">
      <c r="A7" s="206" t="s">
        <v>129</v>
      </c>
      <c r="B7" s="62">
        <v>40357</v>
      </c>
      <c r="C7" s="69">
        <v>41885</v>
      </c>
      <c r="D7" s="60">
        <f t="shared" si="0"/>
        <v>103.8</v>
      </c>
      <c r="E7" s="191">
        <f t="shared" si="1"/>
        <v>1528</v>
      </c>
      <c r="F7" s="2"/>
    </row>
    <row r="8" spans="1:6" ht="23.25" customHeight="1">
      <c r="A8" s="207" t="s">
        <v>130</v>
      </c>
      <c r="B8" s="188">
        <v>16714</v>
      </c>
      <c r="C8" s="189">
        <v>20103</v>
      </c>
      <c r="D8" s="60">
        <f t="shared" si="0"/>
        <v>120.3</v>
      </c>
      <c r="E8" s="191">
        <f t="shared" si="1"/>
        <v>3389</v>
      </c>
      <c r="F8" s="2"/>
    </row>
    <row r="9" spans="1:6" ht="42.75" customHeight="1">
      <c r="A9" s="207" t="s">
        <v>120</v>
      </c>
      <c r="B9" s="66">
        <v>41.4</v>
      </c>
      <c r="C9" s="66">
        <v>48</v>
      </c>
      <c r="D9" s="247" t="s">
        <v>166</v>
      </c>
      <c r="E9" s="248"/>
      <c r="F9" s="2"/>
    </row>
    <row r="10" spans="1:6" ht="41.25" customHeight="1">
      <c r="A10" s="208" t="s">
        <v>121</v>
      </c>
      <c r="B10" s="188">
        <v>22718</v>
      </c>
      <c r="C10" s="188">
        <v>20775</v>
      </c>
      <c r="D10" s="67">
        <f>ROUND(C10/B10*100,1)</f>
        <v>91.4</v>
      </c>
      <c r="E10" s="193">
        <f>C10-B10</f>
        <v>-1943</v>
      </c>
      <c r="F10" s="2"/>
    </row>
    <row r="11" spans="1:6" ht="39" customHeight="1">
      <c r="A11" s="209" t="s">
        <v>122</v>
      </c>
      <c r="B11" s="188">
        <v>88</v>
      </c>
      <c r="C11" s="188">
        <v>100</v>
      </c>
      <c r="D11" s="67">
        <f>ROUND(C11/B11*100,1)</f>
        <v>113.6</v>
      </c>
      <c r="E11" s="193">
        <f>C11-B11</f>
        <v>12</v>
      </c>
      <c r="F11" s="2"/>
    </row>
    <row r="12" spans="1:5" ht="39.75" customHeight="1">
      <c r="A12" s="210" t="s">
        <v>131</v>
      </c>
      <c r="B12" s="188">
        <v>549</v>
      </c>
      <c r="C12" s="188">
        <v>596</v>
      </c>
      <c r="D12" s="67">
        <f>ROUND(C12/B12*100,1)</f>
        <v>108.6</v>
      </c>
      <c r="E12" s="193">
        <f>C12-B12</f>
        <v>47</v>
      </c>
    </row>
    <row r="13" spans="1:5" ht="25.5" customHeight="1">
      <c r="A13" s="210" t="s">
        <v>132</v>
      </c>
      <c r="B13" s="189">
        <v>7955</v>
      </c>
      <c r="C13" s="188">
        <v>3377</v>
      </c>
      <c r="D13" s="65">
        <f t="shared" si="0"/>
        <v>42.5</v>
      </c>
      <c r="E13" s="192">
        <f t="shared" si="1"/>
        <v>-4578</v>
      </c>
    </row>
    <row r="14" spans="1:5" ht="17.25" customHeight="1">
      <c r="A14" s="211" t="s">
        <v>133</v>
      </c>
      <c r="B14" s="189">
        <v>558</v>
      </c>
      <c r="C14" s="188">
        <v>204</v>
      </c>
      <c r="D14" s="65">
        <f>ROUND(C14/B14*100,1)</f>
        <v>36.6</v>
      </c>
      <c r="E14" s="192">
        <f>C14-B14</f>
        <v>-354</v>
      </c>
    </row>
    <row r="15" spans="1:5" ht="21.75" customHeight="1">
      <c r="A15" s="212" t="s">
        <v>123</v>
      </c>
      <c r="B15" s="189">
        <v>14</v>
      </c>
      <c r="C15" s="188">
        <v>38</v>
      </c>
      <c r="D15" s="65">
        <f>ROUND(C15/B15*100,1)</f>
        <v>271.4</v>
      </c>
      <c r="E15" s="192">
        <f>C15-B15</f>
        <v>24</v>
      </c>
    </row>
    <row r="16" spans="1:5" ht="38.25" customHeight="1">
      <c r="A16" s="213" t="s">
        <v>134</v>
      </c>
      <c r="B16" s="69">
        <v>11385</v>
      </c>
      <c r="C16" s="190">
        <v>11691</v>
      </c>
      <c r="D16" s="60">
        <f t="shared" si="0"/>
        <v>102.7</v>
      </c>
      <c r="E16" s="191">
        <f t="shared" si="1"/>
        <v>306</v>
      </c>
    </row>
    <row r="17" spans="1:10" ht="39" customHeight="1">
      <c r="A17" s="210" t="s">
        <v>135</v>
      </c>
      <c r="B17" s="189">
        <v>155579</v>
      </c>
      <c r="C17" s="216">
        <v>172828</v>
      </c>
      <c r="D17" s="60">
        <f>ROUND(C17/B17*100,1)</f>
        <v>111.1</v>
      </c>
      <c r="E17" s="191">
        <f>C17-B17</f>
        <v>17249</v>
      </c>
      <c r="J17" s="4"/>
    </row>
    <row r="18" spans="1:5" ht="24.75" customHeight="1">
      <c r="A18" s="210" t="s">
        <v>136</v>
      </c>
      <c r="B18" s="189">
        <v>44901</v>
      </c>
      <c r="C18" s="216">
        <v>43317</v>
      </c>
      <c r="D18" s="60">
        <f>ROUND(C18/B18*100,1)</f>
        <v>96.5</v>
      </c>
      <c r="E18" s="191">
        <f>C18-B18</f>
        <v>-1584</v>
      </c>
    </row>
    <row r="19" spans="1:5" ht="36.75" customHeight="1">
      <c r="A19" s="214" t="s">
        <v>142</v>
      </c>
      <c r="B19" s="188">
        <v>8156</v>
      </c>
      <c r="C19" s="188">
        <v>9013</v>
      </c>
      <c r="D19" s="68">
        <f t="shared" si="0"/>
        <v>110.5</v>
      </c>
      <c r="E19" s="192">
        <f t="shared" si="1"/>
        <v>857</v>
      </c>
    </row>
    <row r="20" spans="1:5" ht="24" customHeight="1">
      <c r="A20" s="213" t="s">
        <v>141</v>
      </c>
      <c r="B20" s="69">
        <v>41962</v>
      </c>
      <c r="C20" s="69">
        <v>45161</v>
      </c>
      <c r="D20" s="60">
        <f t="shared" si="0"/>
        <v>107.6</v>
      </c>
      <c r="E20" s="191">
        <f t="shared" si="1"/>
        <v>3199</v>
      </c>
    </row>
    <row r="21" spans="1:5" ht="24.75" customHeight="1">
      <c r="A21" s="215" t="s">
        <v>124</v>
      </c>
      <c r="B21" s="220">
        <v>41454</v>
      </c>
      <c r="C21" s="220">
        <v>44310</v>
      </c>
      <c r="D21" s="65">
        <f t="shared" si="0"/>
        <v>106.9</v>
      </c>
      <c r="E21" s="192">
        <f t="shared" si="1"/>
        <v>2856</v>
      </c>
    </row>
    <row r="22" spans="1:5" ht="18" customHeight="1">
      <c r="A22" s="249" t="s">
        <v>127</v>
      </c>
      <c r="B22" s="249"/>
      <c r="C22" s="249"/>
      <c r="D22" s="249"/>
      <c r="E22" s="249"/>
    </row>
    <row r="23" spans="1:7" ht="21" customHeight="1">
      <c r="A23" s="250"/>
      <c r="B23" s="250"/>
      <c r="C23" s="250"/>
      <c r="D23" s="250"/>
      <c r="E23" s="250"/>
      <c r="F23" s="5"/>
      <c r="G23" s="5"/>
    </row>
    <row r="24" spans="1:5" ht="15.75" customHeight="1">
      <c r="A24" s="251" t="s">
        <v>0</v>
      </c>
      <c r="B24" s="252" t="s">
        <v>164</v>
      </c>
      <c r="C24" s="252" t="s">
        <v>165</v>
      </c>
      <c r="D24" s="253" t="s">
        <v>1</v>
      </c>
      <c r="E24" s="254"/>
    </row>
    <row r="25" spans="1:5" ht="34.5" customHeight="1">
      <c r="A25" s="251"/>
      <c r="B25" s="252"/>
      <c r="C25" s="252"/>
      <c r="D25" s="41" t="s">
        <v>2</v>
      </c>
      <c r="E25" s="59" t="s">
        <v>100</v>
      </c>
    </row>
    <row r="26" spans="1:5" ht="23.25" customHeight="1">
      <c r="A26" s="206" t="s">
        <v>137</v>
      </c>
      <c r="B26" s="69">
        <v>19627</v>
      </c>
      <c r="C26" s="62">
        <v>20587</v>
      </c>
      <c r="D26" s="60">
        <f aca="true" t="shared" si="2" ref="D26:D31">ROUND(C26/B26*100,1)</f>
        <v>104.9</v>
      </c>
      <c r="E26" s="191">
        <f>C26-B26</f>
        <v>960</v>
      </c>
    </row>
    <row r="27" spans="1:9" ht="24" customHeight="1">
      <c r="A27" s="206" t="s">
        <v>138</v>
      </c>
      <c r="B27" s="69">
        <v>14219</v>
      </c>
      <c r="C27" s="62">
        <v>15034</v>
      </c>
      <c r="D27" s="60">
        <f t="shared" si="2"/>
        <v>105.7</v>
      </c>
      <c r="E27" s="191">
        <f>C27-B27</f>
        <v>815</v>
      </c>
      <c r="F27" s="3"/>
      <c r="H27" s="3"/>
      <c r="I27" s="6"/>
    </row>
    <row r="28" spans="1:5" ht="24" customHeight="1">
      <c r="A28" s="206" t="s">
        <v>171</v>
      </c>
      <c r="B28" s="69">
        <v>1999</v>
      </c>
      <c r="C28" s="62">
        <v>2498</v>
      </c>
      <c r="D28" s="65">
        <f t="shared" si="2"/>
        <v>125</v>
      </c>
      <c r="E28" s="59" t="s">
        <v>167</v>
      </c>
    </row>
    <row r="29" spans="1:5" ht="24.75" customHeight="1">
      <c r="A29" s="217" t="s">
        <v>139</v>
      </c>
      <c r="B29" s="62">
        <v>1425</v>
      </c>
      <c r="C29" s="62">
        <v>1661</v>
      </c>
      <c r="D29" s="60">
        <f t="shared" si="2"/>
        <v>116.6</v>
      </c>
      <c r="E29" s="41">
        <f>C29-B29</f>
        <v>236</v>
      </c>
    </row>
    <row r="30" spans="1:5" ht="37.5">
      <c r="A30" s="217" t="s">
        <v>140</v>
      </c>
      <c r="B30" s="62">
        <v>860</v>
      </c>
      <c r="C30" s="62">
        <v>1493</v>
      </c>
      <c r="D30" s="60">
        <f t="shared" si="2"/>
        <v>173.6</v>
      </c>
      <c r="E30" s="41">
        <f>C30-B30</f>
        <v>633</v>
      </c>
    </row>
    <row r="31" spans="1:5" ht="19.5" customHeight="1">
      <c r="A31" s="218" t="s">
        <v>125</v>
      </c>
      <c r="B31" s="62">
        <v>4253</v>
      </c>
      <c r="C31" s="62">
        <v>5067</v>
      </c>
      <c r="D31" s="61">
        <f t="shared" si="2"/>
        <v>119.1</v>
      </c>
      <c r="E31" s="63" t="s">
        <v>168</v>
      </c>
    </row>
    <row r="32" spans="1:5" ht="18.75">
      <c r="A32" s="206" t="s">
        <v>126</v>
      </c>
      <c r="B32" s="64">
        <f>B26/B29</f>
        <v>13.773333333333333</v>
      </c>
      <c r="C32" s="64">
        <f>C26/C29</f>
        <v>12.394340758579169</v>
      </c>
      <c r="D32" s="245" t="s">
        <v>158</v>
      </c>
      <c r="E32" s="246"/>
    </row>
    <row r="33" spans="1:5" ht="15.75">
      <c r="A33" s="244"/>
      <c r="B33" s="244"/>
      <c r="C33" s="244"/>
      <c r="D33" s="244"/>
      <c r="E33" s="244"/>
    </row>
  </sheetData>
  <sheetProtection/>
  <mergeCells count="14">
    <mergeCell ref="A1:E1"/>
    <mergeCell ref="A2:E2"/>
    <mergeCell ref="A3:A4"/>
    <mergeCell ref="B3:B4"/>
    <mergeCell ref="C3:C4"/>
    <mergeCell ref="D3:E3"/>
    <mergeCell ref="A33:E33"/>
    <mergeCell ref="D32:E32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L139"/>
  <sheetViews>
    <sheetView tabSelected="1" view="pageBreakPreview" zoomScaleNormal="75" zoomScaleSheetLayoutView="100" zoomScalePageLayoutView="0" workbookViewId="0" topLeftCell="A1">
      <pane xSplit="1" ySplit="9" topLeftCell="B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E10" sqref="AE10"/>
    </sheetView>
  </sheetViews>
  <sheetFormatPr defaultColWidth="9.140625" defaultRowHeight="15"/>
  <cols>
    <col min="1" max="1" width="22.57421875" style="10" customWidth="1"/>
    <col min="2" max="2" width="7.7109375" style="10" customWidth="1"/>
    <col min="3" max="3" width="8.421875" style="10" customWidth="1"/>
    <col min="4" max="4" width="5.57421875" style="10" customWidth="1"/>
    <col min="5" max="5" width="6.8515625" style="10" customWidth="1"/>
    <col min="6" max="7" width="7.8515625" style="10" customWidth="1"/>
    <col min="8" max="8" width="5.8515625" style="10" customWidth="1"/>
    <col min="9" max="9" width="7.7109375" style="10" customWidth="1"/>
    <col min="10" max="11" width="8.140625" style="10" customWidth="1"/>
    <col min="12" max="12" width="6.28125" style="10" customWidth="1"/>
    <col min="13" max="13" width="7.421875" style="10" customWidth="1"/>
    <col min="14" max="14" width="6.7109375" style="10" customWidth="1"/>
    <col min="15" max="15" width="6.57421875" style="10" customWidth="1"/>
    <col min="16" max="16" width="6.140625" style="10" customWidth="1"/>
    <col min="17" max="17" width="5.140625" style="10" customWidth="1"/>
    <col min="18" max="18" width="6.140625" style="10" customWidth="1"/>
    <col min="19" max="19" width="5.7109375" style="10" customWidth="1"/>
    <col min="20" max="20" width="6.140625" style="10" customWidth="1"/>
    <col min="21" max="21" width="6.8515625" style="10" customWidth="1"/>
    <col min="22" max="22" width="8.28125" style="10" customWidth="1"/>
    <col min="23" max="23" width="7.8515625" style="10" customWidth="1"/>
    <col min="24" max="24" width="6.421875" style="10" customWidth="1"/>
    <col min="25" max="25" width="6.7109375" style="10" customWidth="1"/>
    <col min="26" max="26" width="7.57421875" style="10" customWidth="1"/>
    <col min="27" max="27" width="7.140625" style="10" customWidth="1"/>
    <col min="28" max="28" width="6.7109375" style="10" customWidth="1"/>
    <col min="29" max="29" width="7.00390625" style="10" customWidth="1"/>
    <col min="30" max="30" width="6.7109375" style="10" customWidth="1"/>
    <col min="31" max="31" width="6.8515625" style="10" customWidth="1"/>
    <col min="32" max="32" width="6.7109375" style="10" customWidth="1"/>
    <col min="33" max="33" width="7.28125" style="10" customWidth="1"/>
    <col min="34" max="34" width="6.8515625" style="10" customWidth="1"/>
    <col min="35" max="35" width="6.28125" style="10" customWidth="1"/>
    <col min="36" max="36" width="6.421875" style="10" customWidth="1"/>
    <col min="37" max="37" width="6.8515625" style="10" customWidth="1"/>
    <col min="38" max="38" width="6.421875" style="10" customWidth="1"/>
    <col min="39" max="39" width="7.28125" style="10" customWidth="1"/>
    <col min="40" max="40" width="7.421875" style="10" customWidth="1"/>
    <col min="41" max="41" width="7.7109375" style="10" customWidth="1"/>
    <col min="42" max="42" width="7.8515625" style="10" customWidth="1"/>
    <col min="43" max="43" width="8.28125" style="10" customWidth="1"/>
    <col min="44" max="44" width="6.7109375" style="10" customWidth="1"/>
    <col min="45" max="45" width="8.140625" style="10" customWidth="1"/>
    <col min="46" max="46" width="7.8515625" style="10" customWidth="1"/>
    <col min="47" max="47" width="7.421875" style="10" customWidth="1"/>
    <col min="48" max="48" width="6.140625" style="10" bestFit="1" customWidth="1"/>
    <col min="49" max="49" width="7.28125" style="10" customWidth="1"/>
    <col min="50" max="51" width="6.8515625" style="10" customWidth="1"/>
    <col min="52" max="52" width="6.00390625" style="10" customWidth="1"/>
    <col min="53" max="53" width="6.57421875" style="10" customWidth="1"/>
    <col min="54" max="54" width="6.8515625" style="10" customWidth="1"/>
    <col min="55" max="55" width="5.8515625" style="10" customWidth="1"/>
    <col min="56" max="56" width="6.8515625" style="10" customWidth="1"/>
    <col min="57" max="57" width="6.140625" style="10" customWidth="1"/>
    <col min="58" max="58" width="5.8515625" style="10" customWidth="1"/>
    <col min="59" max="60" width="5.7109375" style="10" customWidth="1"/>
    <col min="61" max="61" width="5.57421875" style="10" customWidth="1"/>
    <col min="62" max="62" width="5.8515625" style="10" customWidth="1"/>
    <col min="63" max="63" width="5.57421875" style="10" customWidth="1"/>
    <col min="64" max="64" width="4.7109375" style="10" customWidth="1"/>
    <col min="65" max="16384" width="9.140625" style="10" customWidth="1"/>
  </cols>
  <sheetData>
    <row r="1" spans="14:57" ht="20.25" customHeight="1" hidden="1">
      <c r="N1" s="169"/>
      <c r="O1" s="169"/>
      <c r="P1" s="169"/>
      <c r="Q1" s="16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L1" s="9"/>
      <c r="AM1" s="9"/>
      <c r="AN1" s="9"/>
      <c r="AO1" s="9"/>
      <c r="AP1" s="9"/>
      <c r="AQ1" s="9"/>
      <c r="AR1" s="9"/>
      <c r="BD1" s="12"/>
      <c r="BE1" s="12"/>
    </row>
    <row r="2" spans="1:57" ht="21.75" customHeight="1">
      <c r="A2" s="7"/>
      <c r="B2" s="287" t="s">
        <v>92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P2" s="170"/>
      <c r="Q2" s="171"/>
      <c r="R2" s="9"/>
      <c r="S2" s="9"/>
      <c r="T2" s="9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9"/>
      <c r="AL2" s="9"/>
      <c r="AM2" s="9"/>
      <c r="AN2" s="9"/>
      <c r="AO2" s="9"/>
      <c r="AP2" s="9"/>
      <c r="AQ2" s="9"/>
      <c r="AR2" s="9"/>
      <c r="AV2" s="11"/>
      <c r="AW2" s="11"/>
      <c r="AX2" s="12"/>
      <c r="AY2" s="12"/>
      <c r="BD2" s="12"/>
      <c r="BE2" s="12"/>
    </row>
    <row r="3" spans="1:54" ht="21.75" customHeight="1">
      <c r="A3" s="13"/>
      <c r="B3" s="288" t="s">
        <v>169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172"/>
      <c r="O3" s="172"/>
      <c r="P3" s="172"/>
      <c r="Q3" s="172"/>
      <c r="R3" s="173"/>
      <c r="S3" s="173"/>
      <c r="T3" s="15"/>
      <c r="U3" s="15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6"/>
      <c r="AV3" s="16"/>
      <c r="AW3" s="16"/>
      <c r="AX3" s="16"/>
      <c r="AY3" s="16"/>
      <c r="BB3" s="12"/>
    </row>
    <row r="4" spans="1:64" ht="15.75" customHeight="1">
      <c r="A4" s="292"/>
      <c r="B4" s="289" t="s">
        <v>93</v>
      </c>
      <c r="C4" s="289"/>
      <c r="D4" s="289"/>
      <c r="E4" s="289"/>
      <c r="F4" s="276" t="s">
        <v>94</v>
      </c>
      <c r="G4" s="277"/>
      <c r="H4" s="277"/>
      <c r="I4" s="278"/>
      <c r="J4" s="276" t="s">
        <v>95</v>
      </c>
      <c r="K4" s="277"/>
      <c r="L4" s="277"/>
      <c r="M4" s="278"/>
      <c r="N4" s="276" t="s">
        <v>105</v>
      </c>
      <c r="O4" s="277"/>
      <c r="P4" s="277"/>
      <c r="Q4" s="278"/>
      <c r="R4" s="276" t="s">
        <v>4</v>
      </c>
      <c r="S4" s="277"/>
      <c r="T4" s="277"/>
      <c r="U4" s="278"/>
      <c r="V4" s="264" t="s">
        <v>5</v>
      </c>
      <c r="W4" s="265"/>
      <c r="X4" s="265"/>
      <c r="Y4" s="266"/>
      <c r="Z4" s="264" t="s">
        <v>108</v>
      </c>
      <c r="AA4" s="265"/>
      <c r="AB4" s="265"/>
      <c r="AC4" s="265"/>
      <c r="AD4" s="265"/>
      <c r="AE4" s="265"/>
      <c r="AF4" s="265"/>
      <c r="AG4" s="266"/>
      <c r="AH4" s="276" t="s">
        <v>96</v>
      </c>
      <c r="AI4" s="277"/>
      <c r="AJ4" s="277"/>
      <c r="AK4" s="278"/>
      <c r="AL4" s="275" t="s">
        <v>6</v>
      </c>
      <c r="AM4" s="275"/>
      <c r="AN4" s="275"/>
      <c r="AO4" s="275"/>
      <c r="AP4" s="273" t="s">
        <v>7</v>
      </c>
      <c r="AQ4" s="273"/>
      <c r="AR4" s="273"/>
      <c r="AS4" s="273"/>
      <c r="AT4" s="276" t="s">
        <v>8</v>
      </c>
      <c r="AU4" s="277"/>
      <c r="AV4" s="277"/>
      <c r="AW4" s="278"/>
      <c r="AX4" s="289" t="s">
        <v>9</v>
      </c>
      <c r="AY4" s="289"/>
      <c r="AZ4" s="289"/>
      <c r="BA4" s="289"/>
      <c r="BB4" s="276" t="s">
        <v>170</v>
      </c>
      <c r="BC4" s="277"/>
      <c r="BD4" s="278"/>
      <c r="BE4" s="273" t="s">
        <v>117</v>
      </c>
      <c r="BF4" s="273"/>
      <c r="BG4" s="273"/>
      <c r="BH4" s="273"/>
      <c r="BI4" s="273"/>
      <c r="BJ4" s="273"/>
      <c r="BK4" s="273"/>
      <c r="BL4" s="273"/>
    </row>
    <row r="5" spans="1:64" ht="20.25" customHeight="1">
      <c r="A5" s="293"/>
      <c r="B5" s="289"/>
      <c r="C5" s="289"/>
      <c r="D5" s="289"/>
      <c r="E5" s="289"/>
      <c r="F5" s="279"/>
      <c r="G5" s="280"/>
      <c r="H5" s="280"/>
      <c r="I5" s="281"/>
      <c r="J5" s="279"/>
      <c r="K5" s="280"/>
      <c r="L5" s="280"/>
      <c r="M5" s="281"/>
      <c r="N5" s="279"/>
      <c r="O5" s="280"/>
      <c r="P5" s="280"/>
      <c r="Q5" s="281"/>
      <c r="R5" s="279"/>
      <c r="S5" s="280"/>
      <c r="T5" s="280"/>
      <c r="U5" s="281"/>
      <c r="V5" s="267"/>
      <c r="W5" s="268"/>
      <c r="X5" s="268"/>
      <c r="Y5" s="269"/>
      <c r="Z5" s="273" t="s">
        <v>106</v>
      </c>
      <c r="AA5" s="273"/>
      <c r="AB5" s="273"/>
      <c r="AC5" s="273"/>
      <c r="AD5" s="273" t="s">
        <v>107</v>
      </c>
      <c r="AE5" s="273"/>
      <c r="AF5" s="273"/>
      <c r="AG5" s="273"/>
      <c r="AH5" s="279"/>
      <c r="AI5" s="280"/>
      <c r="AJ5" s="280"/>
      <c r="AK5" s="281"/>
      <c r="AL5" s="275"/>
      <c r="AM5" s="275"/>
      <c r="AN5" s="275"/>
      <c r="AO5" s="275"/>
      <c r="AP5" s="273"/>
      <c r="AQ5" s="273"/>
      <c r="AR5" s="273"/>
      <c r="AS5" s="273"/>
      <c r="AT5" s="279"/>
      <c r="AU5" s="280"/>
      <c r="AV5" s="280"/>
      <c r="AW5" s="281"/>
      <c r="AX5" s="289"/>
      <c r="AY5" s="289"/>
      <c r="AZ5" s="289"/>
      <c r="BA5" s="289"/>
      <c r="BB5" s="279"/>
      <c r="BC5" s="280"/>
      <c r="BD5" s="281"/>
      <c r="BE5" s="273"/>
      <c r="BF5" s="273"/>
      <c r="BG5" s="273"/>
      <c r="BH5" s="273"/>
      <c r="BI5" s="273"/>
      <c r="BJ5" s="273"/>
      <c r="BK5" s="273"/>
      <c r="BL5" s="273"/>
    </row>
    <row r="6" spans="1:64" ht="39.75" customHeight="1">
      <c r="A6" s="293"/>
      <c r="B6" s="295"/>
      <c r="C6" s="295"/>
      <c r="D6" s="295"/>
      <c r="E6" s="295"/>
      <c r="F6" s="279"/>
      <c r="G6" s="280"/>
      <c r="H6" s="280"/>
      <c r="I6" s="281"/>
      <c r="J6" s="282"/>
      <c r="K6" s="283"/>
      <c r="L6" s="283"/>
      <c r="M6" s="284"/>
      <c r="N6" s="282"/>
      <c r="O6" s="283"/>
      <c r="P6" s="283"/>
      <c r="Q6" s="284"/>
      <c r="R6" s="282"/>
      <c r="S6" s="283"/>
      <c r="T6" s="283"/>
      <c r="U6" s="284"/>
      <c r="V6" s="270"/>
      <c r="W6" s="271"/>
      <c r="X6" s="271"/>
      <c r="Y6" s="272"/>
      <c r="Z6" s="273"/>
      <c r="AA6" s="273"/>
      <c r="AB6" s="273"/>
      <c r="AC6" s="273"/>
      <c r="AD6" s="273"/>
      <c r="AE6" s="273"/>
      <c r="AF6" s="273"/>
      <c r="AG6" s="273"/>
      <c r="AH6" s="282"/>
      <c r="AI6" s="283"/>
      <c r="AJ6" s="283"/>
      <c r="AK6" s="284"/>
      <c r="AL6" s="275"/>
      <c r="AM6" s="275"/>
      <c r="AN6" s="275"/>
      <c r="AO6" s="275"/>
      <c r="AP6" s="273"/>
      <c r="AQ6" s="273"/>
      <c r="AR6" s="273"/>
      <c r="AS6" s="273"/>
      <c r="AT6" s="282"/>
      <c r="AU6" s="283"/>
      <c r="AV6" s="283"/>
      <c r="AW6" s="284"/>
      <c r="AX6" s="289"/>
      <c r="AY6" s="289"/>
      <c r="AZ6" s="289"/>
      <c r="BA6" s="289"/>
      <c r="BB6" s="282"/>
      <c r="BC6" s="283"/>
      <c r="BD6" s="284"/>
      <c r="BE6" s="273" t="s">
        <v>118</v>
      </c>
      <c r="BF6" s="273"/>
      <c r="BG6" s="273"/>
      <c r="BH6" s="273"/>
      <c r="BI6" s="273" t="s">
        <v>116</v>
      </c>
      <c r="BJ6" s="273"/>
      <c r="BK6" s="273"/>
      <c r="BL6" s="273"/>
    </row>
    <row r="7" spans="1:64" ht="43.5" customHeight="1">
      <c r="A7" s="293"/>
      <c r="B7" s="260">
        <v>2017</v>
      </c>
      <c r="C7" s="260">
        <v>2018</v>
      </c>
      <c r="D7" s="274" t="s">
        <v>10</v>
      </c>
      <c r="E7" s="274"/>
      <c r="F7" s="260">
        <v>2017</v>
      </c>
      <c r="G7" s="260">
        <v>2018</v>
      </c>
      <c r="H7" s="274" t="s">
        <v>10</v>
      </c>
      <c r="I7" s="274"/>
      <c r="J7" s="260">
        <v>2017</v>
      </c>
      <c r="K7" s="260">
        <v>2018</v>
      </c>
      <c r="L7" s="285" t="s">
        <v>10</v>
      </c>
      <c r="M7" s="286"/>
      <c r="N7" s="260">
        <v>2017</v>
      </c>
      <c r="O7" s="260">
        <v>2018</v>
      </c>
      <c r="P7" s="274" t="s">
        <v>10</v>
      </c>
      <c r="Q7" s="274"/>
      <c r="R7" s="260">
        <v>2017</v>
      </c>
      <c r="S7" s="260">
        <v>2018</v>
      </c>
      <c r="T7" s="274" t="s">
        <v>10</v>
      </c>
      <c r="U7" s="274"/>
      <c r="V7" s="260">
        <v>2017</v>
      </c>
      <c r="W7" s="260">
        <v>2018</v>
      </c>
      <c r="X7" s="274" t="s">
        <v>10</v>
      </c>
      <c r="Y7" s="274"/>
      <c r="Z7" s="260">
        <v>2017</v>
      </c>
      <c r="AA7" s="260">
        <v>2018</v>
      </c>
      <c r="AB7" s="274" t="s">
        <v>10</v>
      </c>
      <c r="AC7" s="274"/>
      <c r="AD7" s="260">
        <v>2017</v>
      </c>
      <c r="AE7" s="260">
        <v>2018</v>
      </c>
      <c r="AF7" s="274" t="s">
        <v>10</v>
      </c>
      <c r="AG7" s="274"/>
      <c r="AH7" s="260">
        <v>2017</v>
      </c>
      <c r="AI7" s="260">
        <v>2018</v>
      </c>
      <c r="AJ7" s="274" t="s">
        <v>10</v>
      </c>
      <c r="AK7" s="274"/>
      <c r="AL7" s="260">
        <v>2017</v>
      </c>
      <c r="AM7" s="260">
        <v>2018</v>
      </c>
      <c r="AN7" s="274" t="s">
        <v>10</v>
      </c>
      <c r="AO7" s="274"/>
      <c r="AP7" s="274" t="s">
        <v>11</v>
      </c>
      <c r="AQ7" s="274"/>
      <c r="AR7" s="274" t="s">
        <v>10</v>
      </c>
      <c r="AS7" s="274"/>
      <c r="AT7" s="260">
        <v>2017</v>
      </c>
      <c r="AU7" s="260">
        <v>2018</v>
      </c>
      <c r="AV7" s="274" t="s">
        <v>10</v>
      </c>
      <c r="AW7" s="274"/>
      <c r="AX7" s="260">
        <v>2017</v>
      </c>
      <c r="AY7" s="260">
        <v>2018</v>
      </c>
      <c r="AZ7" s="274" t="s">
        <v>10</v>
      </c>
      <c r="BA7" s="274"/>
      <c r="BB7" s="260">
        <v>2017</v>
      </c>
      <c r="BC7" s="260">
        <v>2018</v>
      </c>
      <c r="BD7" s="290" t="s">
        <v>12</v>
      </c>
      <c r="BE7" s="260">
        <v>2017</v>
      </c>
      <c r="BF7" s="260">
        <v>2018</v>
      </c>
      <c r="BG7" s="274" t="s">
        <v>10</v>
      </c>
      <c r="BH7" s="274"/>
      <c r="BI7" s="259">
        <v>2017</v>
      </c>
      <c r="BJ7" s="260">
        <v>2018</v>
      </c>
      <c r="BK7" s="262" t="s">
        <v>10</v>
      </c>
      <c r="BL7" s="263"/>
    </row>
    <row r="8" spans="1:64" s="19" customFormat="1" ht="23.25" customHeight="1">
      <c r="A8" s="294"/>
      <c r="B8" s="261"/>
      <c r="C8" s="261"/>
      <c r="D8" s="17" t="s">
        <v>2</v>
      </c>
      <c r="E8" s="17" t="s">
        <v>12</v>
      </c>
      <c r="F8" s="261"/>
      <c r="G8" s="261"/>
      <c r="H8" s="17" t="s">
        <v>2</v>
      </c>
      <c r="I8" s="17" t="s">
        <v>12</v>
      </c>
      <c r="J8" s="261"/>
      <c r="K8" s="261"/>
      <c r="L8" s="17" t="s">
        <v>2</v>
      </c>
      <c r="M8" s="17" t="s">
        <v>12</v>
      </c>
      <c r="N8" s="261"/>
      <c r="O8" s="261"/>
      <c r="P8" s="17" t="s">
        <v>2</v>
      </c>
      <c r="Q8" s="17" t="s">
        <v>12</v>
      </c>
      <c r="R8" s="261"/>
      <c r="S8" s="261"/>
      <c r="T8" s="17" t="s">
        <v>2</v>
      </c>
      <c r="U8" s="17" t="s">
        <v>12</v>
      </c>
      <c r="V8" s="261"/>
      <c r="W8" s="261"/>
      <c r="X8" s="17" t="s">
        <v>2</v>
      </c>
      <c r="Y8" s="17" t="s">
        <v>12</v>
      </c>
      <c r="Z8" s="261"/>
      <c r="AA8" s="261"/>
      <c r="AB8" s="17" t="s">
        <v>2</v>
      </c>
      <c r="AC8" s="17" t="s">
        <v>12</v>
      </c>
      <c r="AD8" s="261"/>
      <c r="AE8" s="261"/>
      <c r="AF8" s="17" t="s">
        <v>2</v>
      </c>
      <c r="AG8" s="17" t="s">
        <v>12</v>
      </c>
      <c r="AH8" s="261"/>
      <c r="AI8" s="261"/>
      <c r="AJ8" s="17" t="s">
        <v>2</v>
      </c>
      <c r="AK8" s="17" t="s">
        <v>12</v>
      </c>
      <c r="AL8" s="261"/>
      <c r="AM8" s="261"/>
      <c r="AN8" s="17" t="s">
        <v>2</v>
      </c>
      <c r="AO8" s="17" t="s">
        <v>12</v>
      </c>
      <c r="AP8" s="18">
        <v>2017</v>
      </c>
      <c r="AQ8" s="18">
        <v>2018</v>
      </c>
      <c r="AR8" s="17" t="s">
        <v>2</v>
      </c>
      <c r="AS8" s="17" t="s">
        <v>12</v>
      </c>
      <c r="AT8" s="261"/>
      <c r="AU8" s="261"/>
      <c r="AV8" s="17" t="s">
        <v>2</v>
      </c>
      <c r="AW8" s="17" t="s">
        <v>12</v>
      </c>
      <c r="AX8" s="261"/>
      <c r="AY8" s="261"/>
      <c r="AZ8" s="17" t="s">
        <v>2</v>
      </c>
      <c r="BA8" s="17" t="s">
        <v>12</v>
      </c>
      <c r="BB8" s="261"/>
      <c r="BC8" s="261"/>
      <c r="BD8" s="291"/>
      <c r="BE8" s="261"/>
      <c r="BF8" s="261"/>
      <c r="BG8" s="17" t="s">
        <v>2</v>
      </c>
      <c r="BH8" s="17" t="s">
        <v>12</v>
      </c>
      <c r="BI8" s="259"/>
      <c r="BJ8" s="261"/>
      <c r="BK8" s="18" t="s">
        <v>2</v>
      </c>
      <c r="BL8" s="18" t="s">
        <v>12</v>
      </c>
    </row>
    <row r="9" spans="1:64" ht="12.75" customHeight="1">
      <c r="A9" s="20" t="s">
        <v>13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0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0">
        <v>59</v>
      </c>
      <c r="BI9" s="20">
        <v>60</v>
      </c>
      <c r="BJ9" s="20">
        <v>61</v>
      </c>
      <c r="BK9" s="20">
        <v>62</v>
      </c>
      <c r="BL9" s="20">
        <v>63</v>
      </c>
    </row>
    <row r="10" spans="1:64" s="30" customFormat="1" ht="20.25" customHeight="1">
      <c r="A10" s="21" t="s">
        <v>97</v>
      </c>
      <c r="B10" s="26">
        <f>SUM(B11:B30)</f>
        <v>63906</v>
      </c>
      <c r="C10" s="22">
        <f>SUM(C11:C30)</f>
        <v>61849</v>
      </c>
      <c r="D10" s="23">
        <f aca="true" t="shared" si="0" ref="D10:D30">C10/B10*100</f>
        <v>96.78120990204363</v>
      </c>
      <c r="E10" s="22">
        <f aca="true" t="shared" si="1" ref="E10:E30">C10-B10</f>
        <v>-2057</v>
      </c>
      <c r="F10" s="26">
        <f>SUM(F11:F30)</f>
        <v>40574</v>
      </c>
      <c r="G10" s="22">
        <f>SUM(G11:G30)</f>
        <v>40092</v>
      </c>
      <c r="H10" s="23">
        <f aca="true" t="shared" si="2" ref="H10:H30">G10/F10*100</f>
        <v>98.81204712377385</v>
      </c>
      <c r="I10" s="22">
        <f aca="true" t="shared" si="3" ref="I10:I30">G10-F10</f>
        <v>-482</v>
      </c>
      <c r="J10" s="26">
        <f>SUM(J11:J30)</f>
        <v>40357</v>
      </c>
      <c r="K10" s="22">
        <f>SUM(K11:K30)</f>
        <v>41885</v>
      </c>
      <c r="L10" s="23">
        <f aca="true" t="shared" si="4" ref="L10:L30">K10/J10*100</f>
        <v>103.78620809277201</v>
      </c>
      <c r="M10" s="22">
        <f aca="true" t="shared" si="5" ref="M10:M30">K10-J10</f>
        <v>1528</v>
      </c>
      <c r="N10" s="26">
        <f>SUM(N11:N30)</f>
        <v>16714</v>
      </c>
      <c r="O10" s="22">
        <f>SUM(O11:O30)</f>
        <v>20103</v>
      </c>
      <c r="P10" s="24">
        <f aca="true" t="shared" si="6" ref="P10:P30">O10/N10*100</f>
        <v>120.27641498145267</v>
      </c>
      <c r="Q10" s="25">
        <f aca="true" t="shared" si="7" ref="Q10:Q30">O10-N10</f>
        <v>3389</v>
      </c>
      <c r="R10" s="26">
        <f>SUM(R11:R30)</f>
        <v>7955</v>
      </c>
      <c r="S10" s="22">
        <f>SUM(S11:S30)</f>
        <v>3377</v>
      </c>
      <c r="T10" s="176">
        <f aca="true" t="shared" si="8" ref="T10:T30">S10/R10*100</f>
        <v>42.45128849780013</v>
      </c>
      <c r="U10" s="174">
        <f aca="true" t="shared" si="9" ref="U10:U30">S10-R10</f>
        <v>-4578</v>
      </c>
      <c r="V10" s="26">
        <f>SUM(V11:V30)</f>
        <v>155579</v>
      </c>
      <c r="W10" s="22">
        <f>SUM(W11:W30)</f>
        <v>172828</v>
      </c>
      <c r="X10" s="23">
        <f aca="true" t="shared" si="10" ref="X10:X27">W10/V10*100</f>
        <v>111.0869718920934</v>
      </c>
      <c r="Y10" s="22">
        <f aca="true" t="shared" si="11" ref="Y10:Y27">W10-V10</f>
        <v>17249</v>
      </c>
      <c r="Z10" s="26">
        <f>SUM(Z11:Z30)</f>
        <v>62725</v>
      </c>
      <c r="AA10" s="22">
        <f>SUM(AA11:AA30)</f>
        <v>60863</v>
      </c>
      <c r="AB10" s="23">
        <f aca="true" t="shared" si="12" ref="AB10:AB27">AA10/Z10*100</f>
        <v>97.03148664806696</v>
      </c>
      <c r="AC10" s="22">
        <f aca="true" t="shared" si="13" ref="AC10:AC27">AA10-Z10</f>
        <v>-1862</v>
      </c>
      <c r="AD10" s="26">
        <f>SUM(AD11:AD30)</f>
        <v>48267</v>
      </c>
      <c r="AE10" s="22">
        <f>SUM(AE11:AE30)</f>
        <v>54000</v>
      </c>
      <c r="AF10" s="23">
        <f aca="true" t="shared" si="14" ref="AF10:AF30">AE10/AD10*100</f>
        <v>111.87768040275965</v>
      </c>
      <c r="AG10" s="22">
        <f aca="true" t="shared" si="15" ref="AG10:AG27">AE10-AD10</f>
        <v>5733</v>
      </c>
      <c r="AH10" s="26">
        <f>SUM(AH11:AH30)</f>
        <v>11385</v>
      </c>
      <c r="AI10" s="22">
        <f>SUM(AI11:AI30)</f>
        <v>11691</v>
      </c>
      <c r="AJ10" s="175">
        <f>AI10/AH10*100</f>
        <v>102.68774703557312</v>
      </c>
      <c r="AK10" s="18">
        <f aca="true" t="shared" si="16" ref="AK10:AK30">AI10-AH10</f>
        <v>306</v>
      </c>
      <c r="AL10" s="26">
        <f>SUM(AL11:AL30)</f>
        <v>8156</v>
      </c>
      <c r="AM10" s="22">
        <f>SUM(AM11:AM30)</f>
        <v>9013</v>
      </c>
      <c r="AN10" s="29">
        <f>ROUND(AM10/AL10*100,1)</f>
        <v>110.5</v>
      </c>
      <c r="AO10" s="28">
        <f aca="true" t="shared" si="17" ref="AO10:AO29">AM10-AL10</f>
        <v>857</v>
      </c>
      <c r="AP10" s="26">
        <f>SUM(AP11:AP30)</f>
        <v>41962</v>
      </c>
      <c r="AQ10" s="22">
        <f>SUM(AQ11:AQ30)</f>
        <v>45161</v>
      </c>
      <c r="AR10" s="24">
        <f aca="true" t="shared" si="18" ref="AR10:AR29">ROUND(AQ10/AP10*100,1)</f>
        <v>107.6</v>
      </c>
      <c r="AS10" s="26">
        <f aca="true" t="shared" si="19" ref="AS10:AS29">AQ10-AP10</f>
        <v>3199</v>
      </c>
      <c r="AT10" s="26">
        <f>SUM(AT11:AT30)</f>
        <v>19627</v>
      </c>
      <c r="AU10" s="22">
        <f>SUM(AU11:AU30)</f>
        <v>20587</v>
      </c>
      <c r="AV10" s="176">
        <f aca="true" t="shared" si="20" ref="AV10:AV30">AU10/AT10*100</f>
        <v>104.89122127681256</v>
      </c>
      <c r="AW10" s="174">
        <f aca="true" t="shared" si="21" ref="AW10:AW30">AU10-AT10</f>
        <v>960</v>
      </c>
      <c r="AX10" s="26">
        <f>SUM(AX11:AX30)</f>
        <v>14219</v>
      </c>
      <c r="AY10" s="22">
        <f>SUM(AY11:AY30)</f>
        <v>15034</v>
      </c>
      <c r="AZ10" s="176">
        <f aca="true" t="shared" si="22" ref="AZ10:AZ30">AY10/AX10*100</f>
        <v>105.73176735354104</v>
      </c>
      <c r="BA10" s="174">
        <f aca="true" t="shared" si="23" ref="BA10:BA30">AY10-AX10</f>
        <v>815</v>
      </c>
      <c r="BB10" s="26">
        <v>1998.9829129373475</v>
      </c>
      <c r="BC10" s="174">
        <v>2498.317142201484</v>
      </c>
      <c r="BD10" s="22">
        <f aca="true" t="shared" si="24" ref="BD10:BD29">BC10-BB10</f>
        <v>499.3342292641364</v>
      </c>
      <c r="BE10" s="26">
        <f>SUM(BE11:BE30)</f>
        <v>1425</v>
      </c>
      <c r="BF10" s="22">
        <f>SUM(BF11:BF30)</f>
        <v>1661</v>
      </c>
      <c r="BG10" s="24">
        <f aca="true" t="shared" si="25" ref="BG10:BG30">ROUND(BF10/BE10*100,1)</f>
        <v>116.6</v>
      </c>
      <c r="BH10" s="22">
        <f>SUM(BH11:BH30)</f>
        <v>236</v>
      </c>
      <c r="BI10" s="22">
        <f>SUM(BI11:BI30)</f>
        <v>860</v>
      </c>
      <c r="BJ10" s="22">
        <f>SUM(BJ11:BJ30)</f>
        <v>1493</v>
      </c>
      <c r="BK10" s="23">
        <f>ROUND(BJ10/BI10*100,1)</f>
        <v>173.6</v>
      </c>
      <c r="BL10" s="22">
        <f>BJ10-BI10</f>
        <v>633</v>
      </c>
    </row>
    <row r="11" spans="1:64" ht="17.25" customHeight="1">
      <c r="A11" s="31" t="s">
        <v>98</v>
      </c>
      <c r="B11" s="178">
        <v>15579</v>
      </c>
      <c r="C11" s="178">
        <v>14863</v>
      </c>
      <c r="D11" s="27">
        <f t="shared" si="0"/>
        <v>95.40406958084601</v>
      </c>
      <c r="E11" s="26">
        <f t="shared" si="1"/>
        <v>-716</v>
      </c>
      <c r="F11" s="178">
        <v>10319</v>
      </c>
      <c r="G11" s="178">
        <v>10526</v>
      </c>
      <c r="H11" s="27">
        <f t="shared" si="2"/>
        <v>102.0060083341409</v>
      </c>
      <c r="I11" s="26">
        <f t="shared" si="3"/>
        <v>207</v>
      </c>
      <c r="J11" s="178">
        <v>11488</v>
      </c>
      <c r="K11" s="178">
        <v>11590</v>
      </c>
      <c r="L11" s="27">
        <f t="shared" si="4"/>
        <v>100.88788300835654</v>
      </c>
      <c r="M11" s="26">
        <f t="shared" si="5"/>
        <v>102</v>
      </c>
      <c r="N11" s="178">
        <v>6128</v>
      </c>
      <c r="O11" s="178">
        <v>6317</v>
      </c>
      <c r="P11" s="168">
        <f t="shared" si="6"/>
        <v>103.0842036553525</v>
      </c>
      <c r="Q11" s="177">
        <f t="shared" si="7"/>
        <v>189</v>
      </c>
      <c r="R11" s="179">
        <v>1023</v>
      </c>
      <c r="S11" s="179">
        <v>637</v>
      </c>
      <c r="T11" s="168">
        <f t="shared" si="8"/>
        <v>62.267839687194524</v>
      </c>
      <c r="U11" s="26">
        <f t="shared" si="9"/>
        <v>-386</v>
      </c>
      <c r="V11" s="178">
        <v>46844</v>
      </c>
      <c r="W11" s="178">
        <v>48625</v>
      </c>
      <c r="X11" s="23">
        <f t="shared" si="10"/>
        <v>103.80198104346341</v>
      </c>
      <c r="Y11" s="22">
        <f t="shared" si="11"/>
        <v>1781</v>
      </c>
      <c r="Z11" s="178">
        <v>15004</v>
      </c>
      <c r="AA11" s="178">
        <v>14564</v>
      </c>
      <c r="AB11" s="23">
        <f t="shared" si="12"/>
        <v>97.0674486803519</v>
      </c>
      <c r="AC11" s="22">
        <f t="shared" si="13"/>
        <v>-440</v>
      </c>
      <c r="AD11" s="178">
        <v>14810</v>
      </c>
      <c r="AE11" s="196">
        <v>15059</v>
      </c>
      <c r="AF11" s="23">
        <f t="shared" si="14"/>
        <v>101.68129642133694</v>
      </c>
      <c r="AG11" s="22">
        <f t="shared" si="15"/>
        <v>249</v>
      </c>
      <c r="AH11" s="178">
        <v>1065</v>
      </c>
      <c r="AI11" s="178">
        <v>1100</v>
      </c>
      <c r="AJ11" s="27">
        <f>AI11/AH11*100</f>
        <v>103.28638497652582</v>
      </c>
      <c r="AK11" s="26">
        <f t="shared" si="16"/>
        <v>35</v>
      </c>
      <c r="AL11" s="180">
        <v>2544</v>
      </c>
      <c r="AM11" s="178">
        <v>2962</v>
      </c>
      <c r="AN11" s="29">
        <f aca="true" t="shared" si="26" ref="AN11:AN29">ROUND(AM11/AL11*100,1)</f>
        <v>116.4</v>
      </c>
      <c r="AO11" s="28">
        <f t="shared" si="17"/>
        <v>418</v>
      </c>
      <c r="AP11" s="178">
        <v>12752</v>
      </c>
      <c r="AQ11" s="181">
        <v>14351</v>
      </c>
      <c r="AR11" s="24">
        <f t="shared" si="18"/>
        <v>112.5</v>
      </c>
      <c r="AS11" s="22">
        <f t="shared" si="19"/>
        <v>1599</v>
      </c>
      <c r="AT11" s="178">
        <v>4246</v>
      </c>
      <c r="AU11" s="178">
        <v>4465</v>
      </c>
      <c r="AV11" s="168">
        <f t="shared" si="20"/>
        <v>105.15779557230334</v>
      </c>
      <c r="AW11" s="26">
        <f t="shared" si="21"/>
        <v>219</v>
      </c>
      <c r="AX11" s="178">
        <v>3259</v>
      </c>
      <c r="AY11" s="178">
        <v>3308</v>
      </c>
      <c r="AZ11" s="168">
        <f t="shared" si="22"/>
        <v>101.50352868978214</v>
      </c>
      <c r="BA11" s="26">
        <f t="shared" si="23"/>
        <v>49</v>
      </c>
      <c r="BB11" s="178">
        <v>2688.058748403576</v>
      </c>
      <c r="BC11" s="178">
        <v>3437.7730420884395</v>
      </c>
      <c r="BD11" s="22">
        <f t="shared" si="24"/>
        <v>749.7142936848636</v>
      </c>
      <c r="BE11" s="182">
        <v>883</v>
      </c>
      <c r="BF11" s="178">
        <v>939</v>
      </c>
      <c r="BG11" s="24">
        <f t="shared" si="25"/>
        <v>106.3</v>
      </c>
      <c r="BH11" s="22">
        <f aca="true" t="shared" si="27" ref="BH11:BH29">BF11-BE11</f>
        <v>56</v>
      </c>
      <c r="BI11" s="201">
        <v>379</v>
      </c>
      <c r="BJ11" s="183">
        <v>810</v>
      </c>
      <c r="BK11" s="202">
        <f aca="true" t="shared" si="28" ref="BK11:BK30">ROUND(BJ11/BI11*100,1)</f>
        <v>213.7</v>
      </c>
      <c r="BL11" s="203">
        <f aca="true" t="shared" si="29" ref="BL11:BL30">BJ11-BI11</f>
        <v>431</v>
      </c>
    </row>
    <row r="12" spans="1:64" s="16" customFormat="1" ht="17.25" customHeight="1">
      <c r="A12" s="31" t="s">
        <v>156</v>
      </c>
      <c r="B12" s="178">
        <v>6258</v>
      </c>
      <c r="C12" s="178">
        <v>5750</v>
      </c>
      <c r="D12" s="27">
        <f t="shared" si="0"/>
        <v>91.88239054010866</v>
      </c>
      <c r="E12" s="26">
        <f t="shared" si="1"/>
        <v>-508</v>
      </c>
      <c r="F12" s="178">
        <v>4046</v>
      </c>
      <c r="G12" s="178">
        <v>3796</v>
      </c>
      <c r="H12" s="27">
        <f t="shared" si="2"/>
        <v>93.82105783489867</v>
      </c>
      <c r="I12" s="26">
        <f t="shared" si="3"/>
        <v>-250</v>
      </c>
      <c r="J12" s="178">
        <v>4461</v>
      </c>
      <c r="K12" s="178">
        <v>4499</v>
      </c>
      <c r="L12" s="27">
        <f t="shared" si="4"/>
        <v>100.85182694463124</v>
      </c>
      <c r="M12" s="26">
        <f t="shared" si="5"/>
        <v>38</v>
      </c>
      <c r="N12" s="178">
        <v>1856</v>
      </c>
      <c r="O12" s="178">
        <v>2439</v>
      </c>
      <c r="P12" s="168">
        <f t="shared" si="6"/>
        <v>131.41163793103448</v>
      </c>
      <c r="Q12" s="177">
        <f t="shared" si="7"/>
        <v>583</v>
      </c>
      <c r="R12" s="179">
        <v>1028</v>
      </c>
      <c r="S12" s="179">
        <v>406</v>
      </c>
      <c r="T12" s="168">
        <f t="shared" si="8"/>
        <v>39.494163424124515</v>
      </c>
      <c r="U12" s="26">
        <f t="shared" si="9"/>
        <v>-622</v>
      </c>
      <c r="V12" s="178">
        <v>13868</v>
      </c>
      <c r="W12" s="178">
        <v>14719</v>
      </c>
      <c r="X12" s="23">
        <f t="shared" si="10"/>
        <v>106.13642918950102</v>
      </c>
      <c r="Y12" s="22">
        <f t="shared" si="11"/>
        <v>851</v>
      </c>
      <c r="Z12" s="178">
        <v>6184</v>
      </c>
      <c r="AA12" s="178">
        <v>5678</v>
      </c>
      <c r="AB12" s="23">
        <f t="shared" si="12"/>
        <v>91.81759379042691</v>
      </c>
      <c r="AC12" s="22">
        <f t="shared" si="13"/>
        <v>-506</v>
      </c>
      <c r="AD12" s="178">
        <v>3699</v>
      </c>
      <c r="AE12" s="196">
        <v>2938</v>
      </c>
      <c r="AF12" s="23">
        <f t="shared" si="14"/>
        <v>79.42687212760205</v>
      </c>
      <c r="AG12" s="22">
        <f t="shared" si="15"/>
        <v>-761</v>
      </c>
      <c r="AH12" s="178">
        <v>1647</v>
      </c>
      <c r="AI12" s="178">
        <v>1658</v>
      </c>
      <c r="AJ12" s="27">
        <f aca="true" t="shared" si="30" ref="AJ12:AJ30">AI12/AH12*100</f>
        <v>100.66788099574985</v>
      </c>
      <c r="AK12" s="26">
        <f t="shared" si="16"/>
        <v>11</v>
      </c>
      <c r="AL12" s="180">
        <v>933</v>
      </c>
      <c r="AM12" s="178">
        <v>1080</v>
      </c>
      <c r="AN12" s="29">
        <f t="shared" si="26"/>
        <v>115.8</v>
      </c>
      <c r="AO12" s="28">
        <f t="shared" si="17"/>
        <v>147</v>
      </c>
      <c r="AP12" s="178">
        <v>4575</v>
      </c>
      <c r="AQ12" s="181">
        <v>4651</v>
      </c>
      <c r="AR12" s="24">
        <f t="shared" si="18"/>
        <v>101.7</v>
      </c>
      <c r="AS12" s="22">
        <f t="shared" si="19"/>
        <v>76</v>
      </c>
      <c r="AT12" s="178">
        <v>1738</v>
      </c>
      <c r="AU12" s="178">
        <v>1890</v>
      </c>
      <c r="AV12" s="168">
        <f t="shared" si="20"/>
        <v>108.74568469505179</v>
      </c>
      <c r="AW12" s="26">
        <f t="shared" si="21"/>
        <v>152</v>
      </c>
      <c r="AX12" s="178">
        <v>1334</v>
      </c>
      <c r="AY12" s="178">
        <v>1534</v>
      </c>
      <c r="AZ12" s="168">
        <f t="shared" si="22"/>
        <v>114.99250374812593</v>
      </c>
      <c r="BA12" s="26">
        <f t="shared" si="23"/>
        <v>200</v>
      </c>
      <c r="BB12" s="178">
        <v>1808.5</v>
      </c>
      <c r="BC12" s="178">
        <v>2118</v>
      </c>
      <c r="BD12" s="22">
        <f t="shared" si="24"/>
        <v>309.5</v>
      </c>
      <c r="BE12" s="182">
        <v>124</v>
      </c>
      <c r="BF12" s="178">
        <v>73</v>
      </c>
      <c r="BG12" s="24">
        <f t="shared" si="25"/>
        <v>58.9</v>
      </c>
      <c r="BH12" s="22">
        <f t="shared" si="27"/>
        <v>-51</v>
      </c>
      <c r="BI12" s="201">
        <v>95</v>
      </c>
      <c r="BJ12" s="183">
        <v>98</v>
      </c>
      <c r="BK12" s="202">
        <f t="shared" si="28"/>
        <v>103.2</v>
      </c>
      <c r="BL12" s="203">
        <f t="shared" si="29"/>
        <v>3</v>
      </c>
    </row>
    <row r="13" spans="1:64" s="16" customFormat="1" ht="17.25" customHeight="1">
      <c r="A13" s="31" t="s">
        <v>157</v>
      </c>
      <c r="B13" s="178">
        <v>4458</v>
      </c>
      <c r="C13" s="178">
        <v>4613</v>
      </c>
      <c r="D13" s="27">
        <f t="shared" si="0"/>
        <v>103.4768954688201</v>
      </c>
      <c r="E13" s="26">
        <f t="shared" si="1"/>
        <v>155</v>
      </c>
      <c r="F13" s="178">
        <v>3185</v>
      </c>
      <c r="G13" s="178">
        <v>3495</v>
      </c>
      <c r="H13" s="27">
        <f t="shared" si="2"/>
        <v>109.7331240188383</v>
      </c>
      <c r="I13" s="26">
        <f t="shared" si="3"/>
        <v>310</v>
      </c>
      <c r="J13" s="178">
        <v>3596</v>
      </c>
      <c r="K13" s="178">
        <v>3850</v>
      </c>
      <c r="L13" s="27">
        <f t="shared" si="4"/>
        <v>107.06340378197999</v>
      </c>
      <c r="M13" s="26">
        <f t="shared" si="5"/>
        <v>254</v>
      </c>
      <c r="N13" s="178">
        <v>1628</v>
      </c>
      <c r="O13" s="178">
        <v>1931</v>
      </c>
      <c r="P13" s="168">
        <f t="shared" si="6"/>
        <v>118.61179361179362</v>
      </c>
      <c r="Q13" s="177">
        <f t="shared" si="7"/>
        <v>303</v>
      </c>
      <c r="R13" s="179">
        <v>726</v>
      </c>
      <c r="S13" s="179">
        <v>222</v>
      </c>
      <c r="T13" s="168">
        <f t="shared" si="8"/>
        <v>30.57851239669421</v>
      </c>
      <c r="U13" s="26">
        <f t="shared" si="9"/>
        <v>-504</v>
      </c>
      <c r="V13" s="178">
        <v>12756</v>
      </c>
      <c r="W13" s="178">
        <v>14232</v>
      </c>
      <c r="X13" s="23">
        <f t="shared" si="10"/>
        <v>111.57102539981184</v>
      </c>
      <c r="Y13" s="22">
        <f t="shared" si="11"/>
        <v>1476</v>
      </c>
      <c r="Z13" s="178">
        <v>4403</v>
      </c>
      <c r="AA13" s="178">
        <v>4530</v>
      </c>
      <c r="AB13" s="23">
        <f t="shared" si="12"/>
        <v>102.88439700204405</v>
      </c>
      <c r="AC13" s="22">
        <f t="shared" si="13"/>
        <v>127</v>
      </c>
      <c r="AD13" s="178">
        <v>4280</v>
      </c>
      <c r="AE13" s="196">
        <v>4946</v>
      </c>
      <c r="AF13" s="23">
        <f t="shared" si="14"/>
        <v>115.5607476635514</v>
      </c>
      <c r="AG13" s="22">
        <f t="shared" si="15"/>
        <v>666</v>
      </c>
      <c r="AH13" s="178">
        <v>647</v>
      </c>
      <c r="AI13" s="178">
        <v>697</v>
      </c>
      <c r="AJ13" s="27">
        <f t="shared" si="30"/>
        <v>107.72797527047912</v>
      </c>
      <c r="AK13" s="26">
        <f t="shared" si="16"/>
        <v>50</v>
      </c>
      <c r="AL13" s="180">
        <v>690</v>
      </c>
      <c r="AM13" s="178">
        <v>766</v>
      </c>
      <c r="AN13" s="29">
        <f t="shared" si="26"/>
        <v>111</v>
      </c>
      <c r="AO13" s="28">
        <f t="shared" si="17"/>
        <v>76</v>
      </c>
      <c r="AP13" s="178">
        <v>3775</v>
      </c>
      <c r="AQ13" s="184">
        <v>4096</v>
      </c>
      <c r="AR13" s="24">
        <f t="shared" si="18"/>
        <v>108.5</v>
      </c>
      <c r="AS13" s="22">
        <f t="shared" si="19"/>
        <v>321</v>
      </c>
      <c r="AT13" s="178">
        <v>1070</v>
      </c>
      <c r="AU13" s="178">
        <v>1348</v>
      </c>
      <c r="AV13" s="168">
        <f t="shared" si="20"/>
        <v>125.98130841121495</v>
      </c>
      <c r="AW13" s="26">
        <f t="shared" si="21"/>
        <v>278</v>
      </c>
      <c r="AX13" s="178">
        <v>851</v>
      </c>
      <c r="AY13" s="178">
        <v>1091</v>
      </c>
      <c r="AZ13" s="168">
        <f t="shared" si="22"/>
        <v>128.2021151586369</v>
      </c>
      <c r="BA13" s="26">
        <f t="shared" si="23"/>
        <v>240</v>
      </c>
      <c r="BB13" s="178">
        <v>2134.7</v>
      </c>
      <c r="BC13" s="178">
        <v>2386.7</v>
      </c>
      <c r="BD13" s="22">
        <f t="shared" si="24"/>
        <v>252</v>
      </c>
      <c r="BE13" s="182">
        <v>85</v>
      </c>
      <c r="BF13" s="178">
        <v>159</v>
      </c>
      <c r="BG13" s="24">
        <f t="shared" si="25"/>
        <v>187.1</v>
      </c>
      <c r="BH13" s="22">
        <f t="shared" si="27"/>
        <v>74</v>
      </c>
      <c r="BI13" s="201">
        <v>82</v>
      </c>
      <c r="BJ13" s="183">
        <v>70</v>
      </c>
      <c r="BK13" s="202">
        <f t="shared" si="28"/>
        <v>85.4</v>
      </c>
      <c r="BL13" s="203">
        <f t="shared" si="29"/>
        <v>-12</v>
      </c>
    </row>
    <row r="14" spans="1:64" s="16" customFormat="1" ht="17.25" customHeight="1">
      <c r="A14" s="31" t="s">
        <v>103</v>
      </c>
      <c r="B14" s="178">
        <v>5368</v>
      </c>
      <c r="C14" s="178">
        <v>4526</v>
      </c>
      <c r="D14" s="27">
        <f t="shared" si="0"/>
        <v>84.31445603576752</v>
      </c>
      <c r="E14" s="26">
        <f t="shared" si="1"/>
        <v>-842</v>
      </c>
      <c r="F14" s="178">
        <v>2908</v>
      </c>
      <c r="G14" s="178">
        <v>2426</v>
      </c>
      <c r="H14" s="27">
        <f t="shared" si="2"/>
        <v>83.42503438789547</v>
      </c>
      <c r="I14" s="26">
        <f t="shared" si="3"/>
        <v>-482</v>
      </c>
      <c r="J14" s="178">
        <v>1854</v>
      </c>
      <c r="K14" s="178">
        <v>1867</v>
      </c>
      <c r="L14" s="27">
        <f t="shared" si="4"/>
        <v>100.70118662351672</v>
      </c>
      <c r="M14" s="26">
        <f t="shared" si="5"/>
        <v>13</v>
      </c>
      <c r="N14" s="178">
        <v>458</v>
      </c>
      <c r="O14" s="178">
        <v>917</v>
      </c>
      <c r="P14" s="168">
        <f t="shared" si="6"/>
        <v>200.2183406113537</v>
      </c>
      <c r="Q14" s="177">
        <f t="shared" si="7"/>
        <v>459</v>
      </c>
      <c r="R14" s="179">
        <v>549</v>
      </c>
      <c r="S14" s="179">
        <v>86</v>
      </c>
      <c r="T14" s="168">
        <f t="shared" si="8"/>
        <v>15.664845173041893</v>
      </c>
      <c r="U14" s="26">
        <f t="shared" si="9"/>
        <v>-463</v>
      </c>
      <c r="V14" s="178">
        <v>7362</v>
      </c>
      <c r="W14" s="178">
        <v>7676</v>
      </c>
      <c r="X14" s="23">
        <f t="shared" si="10"/>
        <v>104.26514534093995</v>
      </c>
      <c r="Y14" s="22">
        <f t="shared" si="11"/>
        <v>314</v>
      </c>
      <c r="Z14" s="178">
        <v>5327</v>
      </c>
      <c r="AA14" s="178">
        <v>4391</v>
      </c>
      <c r="AB14" s="23">
        <f t="shared" si="12"/>
        <v>82.42913459733433</v>
      </c>
      <c r="AC14" s="22">
        <f t="shared" si="13"/>
        <v>-936</v>
      </c>
      <c r="AD14" s="178">
        <v>1174</v>
      </c>
      <c r="AE14" s="196">
        <v>1779</v>
      </c>
      <c r="AF14" s="23">
        <f t="shared" si="14"/>
        <v>151.53321976149914</v>
      </c>
      <c r="AG14" s="22">
        <f t="shared" si="15"/>
        <v>605</v>
      </c>
      <c r="AH14" s="178">
        <v>934</v>
      </c>
      <c r="AI14" s="178">
        <v>906</v>
      </c>
      <c r="AJ14" s="27">
        <f t="shared" si="30"/>
        <v>97.00214132762312</v>
      </c>
      <c r="AK14" s="26">
        <f t="shared" si="16"/>
        <v>-28</v>
      </c>
      <c r="AL14" s="180">
        <v>415</v>
      </c>
      <c r="AM14" s="178">
        <v>384</v>
      </c>
      <c r="AN14" s="29">
        <f t="shared" si="26"/>
        <v>92.5</v>
      </c>
      <c r="AO14" s="28">
        <f t="shared" si="17"/>
        <v>-31</v>
      </c>
      <c r="AP14" s="178">
        <v>1899</v>
      </c>
      <c r="AQ14" s="181">
        <v>1975</v>
      </c>
      <c r="AR14" s="24">
        <f t="shared" si="18"/>
        <v>104</v>
      </c>
      <c r="AS14" s="22">
        <f t="shared" si="19"/>
        <v>76</v>
      </c>
      <c r="AT14" s="178">
        <v>1984</v>
      </c>
      <c r="AU14" s="178">
        <v>1678</v>
      </c>
      <c r="AV14" s="168">
        <f t="shared" si="20"/>
        <v>84.57661290322581</v>
      </c>
      <c r="AW14" s="26">
        <f t="shared" si="21"/>
        <v>-306</v>
      </c>
      <c r="AX14" s="178">
        <v>1513</v>
      </c>
      <c r="AY14" s="178">
        <v>1289</v>
      </c>
      <c r="AZ14" s="168">
        <f t="shared" si="22"/>
        <v>85.19497686715135</v>
      </c>
      <c r="BA14" s="26">
        <f t="shared" si="23"/>
        <v>-224</v>
      </c>
      <c r="BB14" s="178">
        <v>1572.0309205903022</v>
      </c>
      <c r="BC14" s="178">
        <v>1774.4471744471743</v>
      </c>
      <c r="BD14" s="22">
        <f t="shared" si="24"/>
        <v>202.41625385687212</v>
      </c>
      <c r="BE14" s="182">
        <v>25</v>
      </c>
      <c r="BF14" s="178">
        <v>75</v>
      </c>
      <c r="BG14" s="24">
        <f t="shared" si="25"/>
        <v>300</v>
      </c>
      <c r="BH14" s="22">
        <f t="shared" si="27"/>
        <v>50</v>
      </c>
      <c r="BI14" s="201">
        <v>18</v>
      </c>
      <c r="BJ14" s="183">
        <v>57</v>
      </c>
      <c r="BK14" s="202">
        <f t="shared" si="28"/>
        <v>316.7</v>
      </c>
      <c r="BL14" s="203">
        <f t="shared" si="29"/>
        <v>39</v>
      </c>
    </row>
    <row r="15" spans="1:64" s="16" customFormat="1" ht="17.25" customHeight="1">
      <c r="A15" s="31" t="s">
        <v>112</v>
      </c>
      <c r="B15" s="178">
        <v>1469</v>
      </c>
      <c r="C15" s="178">
        <v>1504</v>
      </c>
      <c r="D15" s="27">
        <f t="shared" si="0"/>
        <v>102.38257317903336</v>
      </c>
      <c r="E15" s="26">
        <f t="shared" si="1"/>
        <v>35</v>
      </c>
      <c r="F15" s="178">
        <v>1051</v>
      </c>
      <c r="G15" s="178">
        <v>1110</v>
      </c>
      <c r="H15" s="27">
        <f t="shared" si="2"/>
        <v>105.61370123691722</v>
      </c>
      <c r="I15" s="26">
        <f t="shared" si="3"/>
        <v>59</v>
      </c>
      <c r="J15" s="178">
        <v>1323</v>
      </c>
      <c r="K15" s="178">
        <v>1407</v>
      </c>
      <c r="L15" s="27">
        <f t="shared" si="4"/>
        <v>106.34920634920636</v>
      </c>
      <c r="M15" s="26">
        <f t="shared" si="5"/>
        <v>84</v>
      </c>
      <c r="N15" s="178">
        <v>773</v>
      </c>
      <c r="O15" s="178">
        <v>788</v>
      </c>
      <c r="P15" s="168">
        <f t="shared" si="6"/>
        <v>101.94049159120311</v>
      </c>
      <c r="Q15" s="177">
        <f t="shared" si="7"/>
        <v>15</v>
      </c>
      <c r="R15" s="179">
        <v>254</v>
      </c>
      <c r="S15" s="179">
        <v>112</v>
      </c>
      <c r="T15" s="168">
        <f t="shared" si="8"/>
        <v>44.09448818897638</v>
      </c>
      <c r="U15" s="26">
        <f t="shared" si="9"/>
        <v>-142</v>
      </c>
      <c r="V15" s="178">
        <v>7535</v>
      </c>
      <c r="W15" s="178">
        <v>8022</v>
      </c>
      <c r="X15" s="23">
        <f t="shared" si="10"/>
        <v>106.46317186463172</v>
      </c>
      <c r="Y15" s="22">
        <f t="shared" si="11"/>
        <v>487</v>
      </c>
      <c r="Z15" s="178">
        <v>1431</v>
      </c>
      <c r="AA15" s="178">
        <v>1439</v>
      </c>
      <c r="AB15" s="23">
        <f t="shared" si="12"/>
        <v>100.55904961565338</v>
      </c>
      <c r="AC15" s="22">
        <f t="shared" si="13"/>
        <v>8</v>
      </c>
      <c r="AD15" s="178">
        <v>3683</v>
      </c>
      <c r="AE15" s="196">
        <v>2238</v>
      </c>
      <c r="AF15" s="23">
        <f t="shared" si="14"/>
        <v>60.76568015204996</v>
      </c>
      <c r="AG15" s="22">
        <f t="shared" si="15"/>
        <v>-1445</v>
      </c>
      <c r="AH15" s="178">
        <v>118</v>
      </c>
      <c r="AI15" s="178">
        <v>122</v>
      </c>
      <c r="AJ15" s="27">
        <f t="shared" si="30"/>
        <v>103.38983050847457</v>
      </c>
      <c r="AK15" s="26">
        <f t="shared" si="16"/>
        <v>4</v>
      </c>
      <c r="AL15" s="180">
        <v>175</v>
      </c>
      <c r="AM15" s="178">
        <v>166</v>
      </c>
      <c r="AN15" s="29">
        <f t="shared" si="26"/>
        <v>94.9</v>
      </c>
      <c r="AO15" s="28">
        <f t="shared" si="17"/>
        <v>-9</v>
      </c>
      <c r="AP15" s="178">
        <v>1446</v>
      </c>
      <c r="AQ15" s="181">
        <v>1526</v>
      </c>
      <c r="AR15" s="24">
        <f t="shared" si="18"/>
        <v>105.5</v>
      </c>
      <c r="AS15" s="22">
        <f t="shared" si="19"/>
        <v>80</v>
      </c>
      <c r="AT15" s="178">
        <v>412</v>
      </c>
      <c r="AU15" s="178">
        <v>440</v>
      </c>
      <c r="AV15" s="168">
        <f t="shared" si="20"/>
        <v>106.79611650485437</v>
      </c>
      <c r="AW15" s="26">
        <f t="shared" si="21"/>
        <v>28</v>
      </c>
      <c r="AX15" s="178">
        <v>263</v>
      </c>
      <c r="AY15" s="178">
        <v>293</v>
      </c>
      <c r="AZ15" s="168">
        <f t="shared" si="22"/>
        <v>111.4068441064639</v>
      </c>
      <c r="BA15" s="26">
        <f t="shared" si="23"/>
        <v>30</v>
      </c>
      <c r="BB15" s="178">
        <v>2411.654135338346</v>
      </c>
      <c r="BC15" s="178">
        <v>3055.555555555555</v>
      </c>
      <c r="BD15" s="22">
        <f t="shared" si="24"/>
        <v>643.9014202172093</v>
      </c>
      <c r="BE15" s="182">
        <v>112</v>
      </c>
      <c r="BF15" s="178">
        <v>114</v>
      </c>
      <c r="BG15" s="24">
        <f t="shared" si="25"/>
        <v>101.8</v>
      </c>
      <c r="BH15" s="22">
        <f t="shared" si="27"/>
        <v>2</v>
      </c>
      <c r="BI15" s="201">
        <v>13</v>
      </c>
      <c r="BJ15" s="183">
        <v>61</v>
      </c>
      <c r="BK15" s="202">
        <f t="shared" si="28"/>
        <v>469.2</v>
      </c>
      <c r="BL15" s="203">
        <f t="shared" si="29"/>
        <v>48</v>
      </c>
    </row>
    <row r="16" spans="1:64" s="33" customFormat="1" ht="17.25" customHeight="1">
      <c r="A16" s="32" t="s">
        <v>109</v>
      </c>
      <c r="B16" s="178">
        <v>2473</v>
      </c>
      <c r="C16" s="178">
        <v>2253</v>
      </c>
      <c r="D16" s="27">
        <f t="shared" si="0"/>
        <v>91.10392236150425</v>
      </c>
      <c r="E16" s="26">
        <f t="shared" si="1"/>
        <v>-220</v>
      </c>
      <c r="F16" s="178">
        <v>1527</v>
      </c>
      <c r="G16" s="178">
        <v>1479</v>
      </c>
      <c r="H16" s="27">
        <f t="shared" si="2"/>
        <v>96.85658153241651</v>
      </c>
      <c r="I16" s="26">
        <f t="shared" si="3"/>
        <v>-48</v>
      </c>
      <c r="J16" s="178">
        <v>2186</v>
      </c>
      <c r="K16" s="178">
        <v>2201</v>
      </c>
      <c r="L16" s="27">
        <f t="shared" si="4"/>
        <v>100.68618481244283</v>
      </c>
      <c r="M16" s="26">
        <f t="shared" si="5"/>
        <v>15</v>
      </c>
      <c r="N16" s="178">
        <v>1188</v>
      </c>
      <c r="O16" s="178">
        <v>1335</v>
      </c>
      <c r="P16" s="168">
        <f t="shared" si="6"/>
        <v>112.37373737373737</v>
      </c>
      <c r="Q16" s="177">
        <f t="shared" si="7"/>
        <v>147</v>
      </c>
      <c r="R16" s="179">
        <v>384</v>
      </c>
      <c r="S16" s="179">
        <v>159</v>
      </c>
      <c r="T16" s="168">
        <f t="shared" si="8"/>
        <v>41.40625</v>
      </c>
      <c r="U16" s="26">
        <f t="shared" si="9"/>
        <v>-225</v>
      </c>
      <c r="V16" s="178">
        <v>6303</v>
      </c>
      <c r="W16" s="178">
        <v>7912</v>
      </c>
      <c r="X16" s="23">
        <f t="shared" si="10"/>
        <v>125.52752657464698</v>
      </c>
      <c r="Y16" s="22">
        <f t="shared" si="11"/>
        <v>1609</v>
      </c>
      <c r="Z16" s="178">
        <v>2434</v>
      </c>
      <c r="AA16" s="178">
        <v>2218</v>
      </c>
      <c r="AB16" s="23">
        <f t="shared" si="12"/>
        <v>91.12571898110107</v>
      </c>
      <c r="AC16" s="22">
        <f t="shared" si="13"/>
        <v>-216</v>
      </c>
      <c r="AD16" s="178">
        <v>1779</v>
      </c>
      <c r="AE16" s="196">
        <v>3463</v>
      </c>
      <c r="AF16" s="23">
        <f t="shared" si="14"/>
        <v>194.65992130410342</v>
      </c>
      <c r="AG16" s="22">
        <f t="shared" si="15"/>
        <v>1684</v>
      </c>
      <c r="AH16" s="178">
        <v>588</v>
      </c>
      <c r="AI16" s="178">
        <v>596</v>
      </c>
      <c r="AJ16" s="27">
        <f t="shared" si="30"/>
        <v>101.36054421768708</v>
      </c>
      <c r="AK16" s="26">
        <f t="shared" si="16"/>
        <v>8</v>
      </c>
      <c r="AL16" s="180">
        <v>339</v>
      </c>
      <c r="AM16" s="178">
        <v>396</v>
      </c>
      <c r="AN16" s="29">
        <f t="shared" si="26"/>
        <v>116.8</v>
      </c>
      <c r="AO16" s="28">
        <f t="shared" si="17"/>
        <v>57</v>
      </c>
      <c r="AP16" s="178">
        <v>2155</v>
      </c>
      <c r="AQ16" s="185">
        <v>2196</v>
      </c>
      <c r="AR16" s="24">
        <f t="shared" si="18"/>
        <v>101.9</v>
      </c>
      <c r="AS16" s="22">
        <f t="shared" si="19"/>
        <v>41</v>
      </c>
      <c r="AT16" s="178">
        <v>684</v>
      </c>
      <c r="AU16" s="178">
        <v>706</v>
      </c>
      <c r="AV16" s="168">
        <f t="shared" si="20"/>
        <v>103.21637426900585</v>
      </c>
      <c r="AW16" s="26">
        <f t="shared" si="21"/>
        <v>22</v>
      </c>
      <c r="AX16" s="178">
        <v>460</v>
      </c>
      <c r="AY16" s="178">
        <v>522</v>
      </c>
      <c r="AZ16" s="168">
        <f t="shared" si="22"/>
        <v>113.47826086956523</v>
      </c>
      <c r="BA16" s="26">
        <f t="shared" si="23"/>
        <v>62</v>
      </c>
      <c r="BB16" s="178">
        <v>1526.1410788381745</v>
      </c>
      <c r="BC16" s="178">
        <v>2168.5328185328185</v>
      </c>
      <c r="BD16" s="22">
        <f t="shared" si="24"/>
        <v>642.391739694644</v>
      </c>
      <c r="BE16" s="182">
        <v>48</v>
      </c>
      <c r="BF16" s="178">
        <v>139</v>
      </c>
      <c r="BG16" s="24">
        <f t="shared" si="25"/>
        <v>289.6</v>
      </c>
      <c r="BH16" s="22">
        <f t="shared" si="27"/>
        <v>91</v>
      </c>
      <c r="BI16" s="201">
        <v>19</v>
      </c>
      <c r="BJ16" s="183">
        <v>59</v>
      </c>
      <c r="BK16" s="202">
        <f t="shared" si="28"/>
        <v>310.5</v>
      </c>
      <c r="BL16" s="203">
        <f t="shared" si="29"/>
        <v>40</v>
      </c>
    </row>
    <row r="17" spans="1:64" s="16" customFormat="1" ht="17.25" customHeight="1">
      <c r="A17" s="31" t="s">
        <v>143</v>
      </c>
      <c r="B17" s="178">
        <v>1187</v>
      </c>
      <c r="C17" s="178">
        <v>1243</v>
      </c>
      <c r="D17" s="27">
        <f t="shared" si="0"/>
        <v>104.71777590564449</v>
      </c>
      <c r="E17" s="26">
        <f t="shared" si="1"/>
        <v>56</v>
      </c>
      <c r="F17" s="178">
        <v>742</v>
      </c>
      <c r="G17" s="178">
        <v>758</v>
      </c>
      <c r="H17" s="27">
        <f t="shared" si="2"/>
        <v>102.15633423180593</v>
      </c>
      <c r="I17" s="26">
        <f t="shared" si="3"/>
        <v>16</v>
      </c>
      <c r="J17" s="178">
        <v>734</v>
      </c>
      <c r="K17" s="178">
        <v>857</v>
      </c>
      <c r="L17" s="27">
        <f t="shared" si="4"/>
        <v>116.7574931880109</v>
      </c>
      <c r="M17" s="26">
        <f t="shared" si="5"/>
        <v>123</v>
      </c>
      <c r="N17" s="178">
        <v>222</v>
      </c>
      <c r="O17" s="178">
        <v>319</v>
      </c>
      <c r="P17" s="168">
        <f t="shared" si="6"/>
        <v>143.6936936936937</v>
      </c>
      <c r="Q17" s="177">
        <f t="shared" si="7"/>
        <v>97</v>
      </c>
      <c r="R17" s="179">
        <v>178</v>
      </c>
      <c r="S17" s="179">
        <v>118</v>
      </c>
      <c r="T17" s="168">
        <f t="shared" si="8"/>
        <v>66.29213483146067</v>
      </c>
      <c r="U17" s="26">
        <f t="shared" si="9"/>
        <v>-60</v>
      </c>
      <c r="V17" s="178">
        <v>2823</v>
      </c>
      <c r="W17" s="178">
        <v>3156</v>
      </c>
      <c r="X17" s="23">
        <f t="shared" si="10"/>
        <v>111.79596174282678</v>
      </c>
      <c r="Y17" s="22">
        <f t="shared" si="11"/>
        <v>333</v>
      </c>
      <c r="Z17" s="178">
        <v>1174</v>
      </c>
      <c r="AA17" s="178">
        <v>1238</v>
      </c>
      <c r="AB17" s="23">
        <f t="shared" si="12"/>
        <v>105.45144804088586</v>
      </c>
      <c r="AC17" s="22">
        <f t="shared" si="13"/>
        <v>64</v>
      </c>
      <c r="AD17" s="178">
        <v>690</v>
      </c>
      <c r="AE17" s="196">
        <v>820</v>
      </c>
      <c r="AF17" s="23">
        <f t="shared" si="14"/>
        <v>118.84057971014492</v>
      </c>
      <c r="AG17" s="22">
        <f t="shared" si="15"/>
        <v>130</v>
      </c>
      <c r="AH17" s="178">
        <v>512</v>
      </c>
      <c r="AI17" s="178">
        <v>441</v>
      </c>
      <c r="AJ17" s="27">
        <f t="shared" si="30"/>
        <v>86.1328125</v>
      </c>
      <c r="AK17" s="26">
        <f t="shared" si="16"/>
        <v>-71</v>
      </c>
      <c r="AL17" s="180">
        <v>159</v>
      </c>
      <c r="AM17" s="178">
        <v>191</v>
      </c>
      <c r="AN17" s="29">
        <f t="shared" si="26"/>
        <v>120.1</v>
      </c>
      <c r="AO17" s="28">
        <f t="shared" si="17"/>
        <v>32</v>
      </c>
      <c r="AP17" s="178">
        <v>734</v>
      </c>
      <c r="AQ17" s="181">
        <v>778</v>
      </c>
      <c r="AR17" s="24">
        <f t="shared" si="18"/>
        <v>106</v>
      </c>
      <c r="AS17" s="22">
        <f t="shared" si="19"/>
        <v>44</v>
      </c>
      <c r="AT17" s="178">
        <v>406</v>
      </c>
      <c r="AU17" s="178">
        <v>388</v>
      </c>
      <c r="AV17" s="168">
        <f t="shared" si="20"/>
        <v>95.56650246305419</v>
      </c>
      <c r="AW17" s="26">
        <f t="shared" si="21"/>
        <v>-18</v>
      </c>
      <c r="AX17" s="178">
        <v>332</v>
      </c>
      <c r="AY17" s="178">
        <v>301</v>
      </c>
      <c r="AZ17" s="168">
        <f t="shared" si="22"/>
        <v>90.66265060240963</v>
      </c>
      <c r="BA17" s="26">
        <f t="shared" si="23"/>
        <v>-31</v>
      </c>
      <c r="BB17" s="178">
        <v>1381.2977099236641</v>
      </c>
      <c r="BC17" s="178">
        <v>2008</v>
      </c>
      <c r="BD17" s="22">
        <f t="shared" si="24"/>
        <v>626.7022900763359</v>
      </c>
      <c r="BE17" s="182">
        <v>2</v>
      </c>
      <c r="BF17" s="178">
        <v>3</v>
      </c>
      <c r="BG17" s="24">
        <f t="shared" si="25"/>
        <v>150</v>
      </c>
      <c r="BH17" s="22">
        <f t="shared" si="27"/>
        <v>1</v>
      </c>
      <c r="BI17" s="201">
        <v>11</v>
      </c>
      <c r="BJ17" s="183">
        <v>21</v>
      </c>
      <c r="BK17" s="202">
        <f t="shared" si="28"/>
        <v>190.9</v>
      </c>
      <c r="BL17" s="203">
        <f t="shared" si="29"/>
        <v>10</v>
      </c>
    </row>
    <row r="18" spans="1:64" s="16" customFormat="1" ht="17.25" customHeight="1">
      <c r="A18" s="31" t="s">
        <v>110</v>
      </c>
      <c r="B18" s="178">
        <v>1354</v>
      </c>
      <c r="C18" s="178">
        <v>1362</v>
      </c>
      <c r="D18" s="27">
        <f t="shared" si="0"/>
        <v>100.59084194977844</v>
      </c>
      <c r="E18" s="26">
        <f t="shared" si="1"/>
        <v>8</v>
      </c>
      <c r="F18" s="178">
        <v>855</v>
      </c>
      <c r="G18" s="178">
        <v>845</v>
      </c>
      <c r="H18" s="27">
        <f t="shared" si="2"/>
        <v>98.83040935672514</v>
      </c>
      <c r="I18" s="26">
        <f t="shared" si="3"/>
        <v>-10</v>
      </c>
      <c r="J18" s="178">
        <v>861</v>
      </c>
      <c r="K18" s="178">
        <v>890</v>
      </c>
      <c r="L18" s="27">
        <f t="shared" si="4"/>
        <v>103.36817653890824</v>
      </c>
      <c r="M18" s="26">
        <f t="shared" si="5"/>
        <v>29</v>
      </c>
      <c r="N18" s="178">
        <v>253</v>
      </c>
      <c r="O18" s="178">
        <v>321</v>
      </c>
      <c r="P18" s="168">
        <f t="shared" si="6"/>
        <v>126.87747035573122</v>
      </c>
      <c r="Q18" s="177">
        <f t="shared" si="7"/>
        <v>68</v>
      </c>
      <c r="R18" s="179">
        <v>234</v>
      </c>
      <c r="S18" s="179">
        <v>72</v>
      </c>
      <c r="T18" s="168">
        <f t="shared" si="8"/>
        <v>30.76923076923077</v>
      </c>
      <c r="U18" s="26">
        <f t="shared" si="9"/>
        <v>-162</v>
      </c>
      <c r="V18" s="178">
        <v>3298</v>
      </c>
      <c r="W18" s="178">
        <v>3988</v>
      </c>
      <c r="X18" s="23">
        <f t="shared" si="10"/>
        <v>120.92177077016373</v>
      </c>
      <c r="Y18" s="22">
        <f t="shared" si="11"/>
        <v>690</v>
      </c>
      <c r="Z18" s="178">
        <v>1326</v>
      </c>
      <c r="AA18" s="178">
        <v>1347</v>
      </c>
      <c r="AB18" s="23">
        <f t="shared" si="12"/>
        <v>101.5837104072398</v>
      </c>
      <c r="AC18" s="22">
        <f t="shared" si="13"/>
        <v>21</v>
      </c>
      <c r="AD18" s="178">
        <v>867</v>
      </c>
      <c r="AE18" s="196">
        <v>926</v>
      </c>
      <c r="AF18" s="23">
        <f t="shared" si="14"/>
        <v>106.80507497116494</v>
      </c>
      <c r="AG18" s="22">
        <f t="shared" si="15"/>
        <v>59</v>
      </c>
      <c r="AH18" s="178">
        <v>406</v>
      </c>
      <c r="AI18" s="178">
        <v>441</v>
      </c>
      <c r="AJ18" s="27">
        <f t="shared" si="30"/>
        <v>108.62068965517241</v>
      </c>
      <c r="AK18" s="26">
        <f t="shared" si="16"/>
        <v>35</v>
      </c>
      <c r="AL18" s="180">
        <v>220</v>
      </c>
      <c r="AM18" s="178">
        <v>253</v>
      </c>
      <c r="AN18" s="29">
        <f t="shared" si="26"/>
        <v>115</v>
      </c>
      <c r="AO18" s="28">
        <f t="shared" si="17"/>
        <v>33</v>
      </c>
      <c r="AP18" s="178">
        <v>872</v>
      </c>
      <c r="AQ18" s="181">
        <v>909</v>
      </c>
      <c r="AR18" s="24">
        <f t="shared" si="18"/>
        <v>104.2</v>
      </c>
      <c r="AS18" s="22">
        <f t="shared" si="19"/>
        <v>37</v>
      </c>
      <c r="AT18" s="178">
        <v>425</v>
      </c>
      <c r="AU18" s="178">
        <v>439</v>
      </c>
      <c r="AV18" s="168">
        <f t="shared" si="20"/>
        <v>103.29411764705883</v>
      </c>
      <c r="AW18" s="26">
        <f t="shared" si="21"/>
        <v>14</v>
      </c>
      <c r="AX18" s="178">
        <v>304</v>
      </c>
      <c r="AY18" s="178">
        <v>342</v>
      </c>
      <c r="AZ18" s="168">
        <f t="shared" si="22"/>
        <v>112.5</v>
      </c>
      <c r="BA18" s="26">
        <f t="shared" si="23"/>
        <v>38</v>
      </c>
      <c r="BB18" s="178">
        <v>2436.3636363636365</v>
      </c>
      <c r="BC18" s="178">
        <v>2413.3858267716537</v>
      </c>
      <c r="BD18" s="22">
        <f t="shared" si="24"/>
        <v>-22.977809591982805</v>
      </c>
      <c r="BE18" s="182">
        <v>11</v>
      </c>
      <c r="BF18" s="178">
        <v>15</v>
      </c>
      <c r="BG18" s="24">
        <f t="shared" si="25"/>
        <v>136.4</v>
      </c>
      <c r="BH18" s="22">
        <f t="shared" si="27"/>
        <v>4</v>
      </c>
      <c r="BI18" s="201">
        <v>21</v>
      </c>
      <c r="BJ18" s="183">
        <v>20</v>
      </c>
      <c r="BK18" s="202">
        <f t="shared" si="28"/>
        <v>95.2</v>
      </c>
      <c r="BL18" s="203">
        <f t="shared" si="29"/>
        <v>-1</v>
      </c>
    </row>
    <row r="19" spans="1:64" s="16" customFormat="1" ht="17.25" customHeight="1">
      <c r="A19" s="31" t="s">
        <v>144</v>
      </c>
      <c r="B19" s="178">
        <v>2225</v>
      </c>
      <c r="C19" s="178">
        <v>2220</v>
      </c>
      <c r="D19" s="27">
        <f t="shared" si="0"/>
        <v>99.7752808988764</v>
      </c>
      <c r="E19" s="26">
        <f t="shared" si="1"/>
        <v>-5</v>
      </c>
      <c r="F19" s="178">
        <v>1407</v>
      </c>
      <c r="G19" s="178">
        <v>1393</v>
      </c>
      <c r="H19" s="27">
        <f t="shared" si="2"/>
        <v>99.00497512437812</v>
      </c>
      <c r="I19" s="26">
        <f t="shared" si="3"/>
        <v>-14</v>
      </c>
      <c r="J19" s="178">
        <v>970</v>
      </c>
      <c r="K19" s="178">
        <v>1150</v>
      </c>
      <c r="L19" s="27">
        <f t="shared" si="4"/>
        <v>118.55670103092784</v>
      </c>
      <c r="M19" s="26">
        <f t="shared" si="5"/>
        <v>180</v>
      </c>
      <c r="N19" s="178">
        <v>224</v>
      </c>
      <c r="O19" s="178">
        <v>440</v>
      </c>
      <c r="P19" s="168">
        <f t="shared" si="6"/>
        <v>196.42857142857142</v>
      </c>
      <c r="Q19" s="177">
        <f t="shared" si="7"/>
        <v>216</v>
      </c>
      <c r="R19" s="179">
        <v>346</v>
      </c>
      <c r="S19" s="179">
        <v>135</v>
      </c>
      <c r="T19" s="168">
        <f t="shared" si="8"/>
        <v>39.017341040462426</v>
      </c>
      <c r="U19" s="26">
        <f t="shared" si="9"/>
        <v>-211</v>
      </c>
      <c r="V19" s="178">
        <v>4032</v>
      </c>
      <c r="W19" s="178">
        <v>4793</v>
      </c>
      <c r="X19" s="23">
        <f t="shared" si="10"/>
        <v>118.87400793650794</v>
      </c>
      <c r="Y19" s="22">
        <f t="shared" si="11"/>
        <v>761</v>
      </c>
      <c r="Z19" s="178">
        <v>2183</v>
      </c>
      <c r="AA19" s="178">
        <v>2201</v>
      </c>
      <c r="AB19" s="23">
        <f t="shared" si="12"/>
        <v>100.82455336692624</v>
      </c>
      <c r="AC19" s="22">
        <f t="shared" si="13"/>
        <v>18</v>
      </c>
      <c r="AD19" s="178">
        <v>1210</v>
      </c>
      <c r="AE19" s="196">
        <v>1264</v>
      </c>
      <c r="AF19" s="23">
        <f t="shared" si="14"/>
        <v>104.46280991735537</v>
      </c>
      <c r="AG19" s="22">
        <f t="shared" si="15"/>
        <v>54</v>
      </c>
      <c r="AH19" s="178">
        <v>557</v>
      </c>
      <c r="AI19" s="178">
        <v>561</v>
      </c>
      <c r="AJ19" s="27">
        <f t="shared" si="30"/>
        <v>100.71813285457809</v>
      </c>
      <c r="AK19" s="26">
        <f t="shared" si="16"/>
        <v>4</v>
      </c>
      <c r="AL19" s="180">
        <v>168</v>
      </c>
      <c r="AM19" s="178">
        <v>180</v>
      </c>
      <c r="AN19" s="29">
        <f t="shared" si="26"/>
        <v>107.1</v>
      </c>
      <c r="AO19" s="28">
        <f t="shared" si="17"/>
        <v>12</v>
      </c>
      <c r="AP19" s="178">
        <v>855</v>
      </c>
      <c r="AQ19" s="181">
        <v>1059</v>
      </c>
      <c r="AR19" s="24">
        <f t="shared" si="18"/>
        <v>123.9</v>
      </c>
      <c r="AS19" s="22">
        <f t="shared" si="19"/>
        <v>204</v>
      </c>
      <c r="AT19" s="178">
        <v>722</v>
      </c>
      <c r="AU19" s="178">
        <v>745</v>
      </c>
      <c r="AV19" s="168">
        <f t="shared" si="20"/>
        <v>103.18559556786704</v>
      </c>
      <c r="AW19" s="26">
        <f t="shared" si="21"/>
        <v>23</v>
      </c>
      <c r="AX19" s="178">
        <v>372</v>
      </c>
      <c r="AY19" s="178">
        <v>441</v>
      </c>
      <c r="AZ19" s="168">
        <f t="shared" si="22"/>
        <v>118.5483870967742</v>
      </c>
      <c r="BA19" s="26">
        <f t="shared" si="23"/>
        <v>69</v>
      </c>
      <c r="BB19" s="178">
        <v>1823.3552631578946</v>
      </c>
      <c r="BC19" s="178">
        <v>2232.278481012658</v>
      </c>
      <c r="BD19" s="22">
        <f t="shared" si="24"/>
        <v>408.9232178547636</v>
      </c>
      <c r="BE19" s="182">
        <v>17</v>
      </c>
      <c r="BF19" s="178">
        <v>10</v>
      </c>
      <c r="BG19" s="24">
        <f t="shared" si="25"/>
        <v>58.8</v>
      </c>
      <c r="BH19" s="22">
        <f t="shared" si="27"/>
        <v>-7</v>
      </c>
      <c r="BI19" s="201">
        <v>2</v>
      </c>
      <c r="BJ19" s="183">
        <v>15</v>
      </c>
      <c r="BK19" s="202">
        <f t="shared" si="28"/>
        <v>750</v>
      </c>
      <c r="BL19" s="203">
        <f t="shared" si="29"/>
        <v>13</v>
      </c>
    </row>
    <row r="20" spans="1:64" s="16" customFormat="1" ht="17.25" customHeight="1">
      <c r="A20" s="31" t="s">
        <v>145</v>
      </c>
      <c r="B20" s="178">
        <v>1090</v>
      </c>
      <c r="C20" s="178">
        <v>1006</v>
      </c>
      <c r="D20" s="27">
        <f t="shared" si="0"/>
        <v>92.29357798165138</v>
      </c>
      <c r="E20" s="26">
        <f t="shared" si="1"/>
        <v>-84</v>
      </c>
      <c r="F20" s="178">
        <v>663</v>
      </c>
      <c r="G20" s="178">
        <v>645</v>
      </c>
      <c r="H20" s="27">
        <f t="shared" si="2"/>
        <v>97.28506787330316</v>
      </c>
      <c r="I20" s="26">
        <f t="shared" si="3"/>
        <v>-18</v>
      </c>
      <c r="J20" s="178">
        <v>693</v>
      </c>
      <c r="K20" s="178">
        <v>695</v>
      </c>
      <c r="L20" s="27">
        <f t="shared" si="4"/>
        <v>100.28860028860029</v>
      </c>
      <c r="M20" s="26">
        <f t="shared" si="5"/>
        <v>2</v>
      </c>
      <c r="N20" s="178">
        <v>279</v>
      </c>
      <c r="O20" s="178">
        <v>321</v>
      </c>
      <c r="P20" s="168">
        <f t="shared" si="6"/>
        <v>115.05376344086022</v>
      </c>
      <c r="Q20" s="177">
        <f t="shared" si="7"/>
        <v>42</v>
      </c>
      <c r="R20" s="179">
        <v>157</v>
      </c>
      <c r="S20" s="179">
        <v>122</v>
      </c>
      <c r="T20" s="168">
        <f t="shared" si="8"/>
        <v>77.70700636942675</v>
      </c>
      <c r="U20" s="26">
        <f t="shared" si="9"/>
        <v>-35</v>
      </c>
      <c r="V20" s="178">
        <v>2994</v>
      </c>
      <c r="W20" s="178">
        <v>4884</v>
      </c>
      <c r="X20" s="23">
        <f t="shared" si="10"/>
        <v>163.12625250501003</v>
      </c>
      <c r="Y20" s="22">
        <f t="shared" si="11"/>
        <v>1890</v>
      </c>
      <c r="Z20" s="178">
        <v>1050</v>
      </c>
      <c r="AA20" s="178">
        <v>975</v>
      </c>
      <c r="AB20" s="23">
        <f t="shared" si="12"/>
        <v>92.85714285714286</v>
      </c>
      <c r="AC20" s="22">
        <f t="shared" si="13"/>
        <v>-75</v>
      </c>
      <c r="AD20" s="178">
        <v>644</v>
      </c>
      <c r="AE20" s="196">
        <v>1365</v>
      </c>
      <c r="AF20" s="23">
        <f t="shared" si="14"/>
        <v>211.9565217391304</v>
      </c>
      <c r="AG20" s="22">
        <f t="shared" si="15"/>
        <v>721</v>
      </c>
      <c r="AH20" s="178">
        <v>242</v>
      </c>
      <c r="AI20" s="178">
        <v>246</v>
      </c>
      <c r="AJ20" s="27">
        <f t="shared" si="30"/>
        <v>101.65289256198346</v>
      </c>
      <c r="AK20" s="26">
        <f t="shared" si="16"/>
        <v>4</v>
      </c>
      <c r="AL20" s="180">
        <v>239</v>
      </c>
      <c r="AM20" s="178">
        <v>239</v>
      </c>
      <c r="AN20" s="29">
        <f t="shared" si="26"/>
        <v>100</v>
      </c>
      <c r="AO20" s="28">
        <f t="shared" si="17"/>
        <v>0</v>
      </c>
      <c r="AP20" s="178">
        <v>733</v>
      </c>
      <c r="AQ20" s="181">
        <v>743</v>
      </c>
      <c r="AR20" s="24">
        <f t="shared" si="18"/>
        <v>101.4</v>
      </c>
      <c r="AS20" s="22">
        <f t="shared" si="19"/>
        <v>10</v>
      </c>
      <c r="AT20" s="178">
        <v>355</v>
      </c>
      <c r="AU20" s="178">
        <v>333</v>
      </c>
      <c r="AV20" s="168">
        <f t="shared" si="20"/>
        <v>93.80281690140845</v>
      </c>
      <c r="AW20" s="26">
        <f t="shared" si="21"/>
        <v>-22</v>
      </c>
      <c r="AX20" s="178">
        <v>263</v>
      </c>
      <c r="AY20" s="178">
        <v>235</v>
      </c>
      <c r="AZ20" s="168">
        <f t="shared" si="22"/>
        <v>89.35361216730038</v>
      </c>
      <c r="BA20" s="26">
        <f t="shared" si="23"/>
        <v>-28</v>
      </c>
      <c r="BB20" s="178">
        <v>1994.5578231292516</v>
      </c>
      <c r="BC20" s="178">
        <v>2736.5714285714284</v>
      </c>
      <c r="BD20" s="22">
        <f t="shared" si="24"/>
        <v>742.0136054421769</v>
      </c>
      <c r="BE20" s="182">
        <v>6</v>
      </c>
      <c r="BF20" s="178">
        <v>44</v>
      </c>
      <c r="BG20" s="24">
        <f t="shared" si="25"/>
        <v>733.3</v>
      </c>
      <c r="BH20" s="22">
        <f t="shared" si="27"/>
        <v>38</v>
      </c>
      <c r="BI20" s="201">
        <v>19</v>
      </c>
      <c r="BJ20" s="183">
        <v>63</v>
      </c>
      <c r="BK20" s="202">
        <f t="shared" si="28"/>
        <v>331.6</v>
      </c>
      <c r="BL20" s="203">
        <f t="shared" si="29"/>
        <v>44</v>
      </c>
    </row>
    <row r="21" spans="1:64" s="16" customFormat="1" ht="17.25" customHeight="1">
      <c r="A21" s="31" t="s">
        <v>102</v>
      </c>
      <c r="B21" s="178">
        <v>2501</v>
      </c>
      <c r="C21" s="178">
        <v>2593</v>
      </c>
      <c r="D21" s="27">
        <f>C21/B21*100</f>
        <v>103.67852858856456</v>
      </c>
      <c r="E21" s="26">
        <f>C21-B21</f>
        <v>92</v>
      </c>
      <c r="F21" s="178">
        <v>1670</v>
      </c>
      <c r="G21" s="178">
        <v>1585</v>
      </c>
      <c r="H21" s="27">
        <f>G21/F21*100</f>
        <v>94.91017964071857</v>
      </c>
      <c r="I21" s="26">
        <f>G21-F21</f>
        <v>-85</v>
      </c>
      <c r="J21" s="178">
        <v>1327</v>
      </c>
      <c r="K21" s="178">
        <v>1437</v>
      </c>
      <c r="L21" s="27">
        <f>K21/J21*100</f>
        <v>108.28937452901282</v>
      </c>
      <c r="M21" s="26">
        <f>K21-J21</f>
        <v>110</v>
      </c>
      <c r="N21" s="178">
        <v>533</v>
      </c>
      <c r="O21" s="178">
        <v>718</v>
      </c>
      <c r="P21" s="168">
        <f t="shared" si="6"/>
        <v>134.7091932457786</v>
      </c>
      <c r="Q21" s="177">
        <f>O21-N21</f>
        <v>185</v>
      </c>
      <c r="R21" s="178">
        <v>459</v>
      </c>
      <c r="S21" s="178">
        <v>163</v>
      </c>
      <c r="T21" s="168">
        <f>S21/R21*100</f>
        <v>35.5119825708061</v>
      </c>
      <c r="U21" s="26">
        <f>S21-R21</f>
        <v>-296</v>
      </c>
      <c r="V21" s="178">
        <v>5662</v>
      </c>
      <c r="W21" s="178">
        <v>5865</v>
      </c>
      <c r="X21" s="23">
        <f>W21/V21*100</f>
        <v>103.58530554574355</v>
      </c>
      <c r="Y21" s="22">
        <f>W21-V21</f>
        <v>203</v>
      </c>
      <c r="Z21" s="178">
        <v>2488</v>
      </c>
      <c r="AA21" s="178">
        <v>2559</v>
      </c>
      <c r="AB21" s="23">
        <f>AA21/Z21*100</f>
        <v>102.85369774919614</v>
      </c>
      <c r="AC21" s="22">
        <f>AA21-Z21</f>
        <v>71</v>
      </c>
      <c r="AD21" s="178">
        <v>2139</v>
      </c>
      <c r="AE21" s="178">
        <v>2118</v>
      </c>
      <c r="AF21" s="23">
        <f t="shared" si="14"/>
        <v>99.01823281907434</v>
      </c>
      <c r="AG21" s="22">
        <f>AE21-AD21</f>
        <v>-21</v>
      </c>
      <c r="AH21" s="178">
        <v>643</v>
      </c>
      <c r="AI21" s="178">
        <v>730</v>
      </c>
      <c r="AJ21" s="27">
        <f>AI21/AH21*100</f>
        <v>113.5303265940902</v>
      </c>
      <c r="AK21" s="26">
        <f>AI21-AH21</f>
        <v>87</v>
      </c>
      <c r="AL21" s="178">
        <v>270</v>
      </c>
      <c r="AM21" s="178">
        <v>286</v>
      </c>
      <c r="AN21" s="29">
        <f>ROUND(AM21/AL21*100,1)</f>
        <v>105.9</v>
      </c>
      <c r="AO21" s="28">
        <f>AM21-AL21</f>
        <v>16</v>
      </c>
      <c r="AP21" s="178">
        <v>1331</v>
      </c>
      <c r="AQ21" s="178">
        <v>1456</v>
      </c>
      <c r="AR21" s="24">
        <f>ROUND(AQ21/AP21*100,1)</f>
        <v>109.4</v>
      </c>
      <c r="AS21" s="22">
        <f>AQ21-AP21</f>
        <v>125</v>
      </c>
      <c r="AT21" s="178">
        <v>944</v>
      </c>
      <c r="AU21" s="178">
        <v>946</v>
      </c>
      <c r="AV21" s="168">
        <f>AU21/AT21*100</f>
        <v>100.21186440677967</v>
      </c>
      <c r="AW21" s="26">
        <f>AU21-AT21</f>
        <v>2</v>
      </c>
      <c r="AX21" s="178">
        <v>575</v>
      </c>
      <c r="AY21" s="178">
        <v>577</v>
      </c>
      <c r="AZ21" s="168">
        <f>AY21/AX21*100</f>
        <v>100.34782608695652</v>
      </c>
      <c r="BA21" s="26">
        <f>AY21-AX21</f>
        <v>2</v>
      </c>
      <c r="BB21" s="178">
        <v>1807.6</v>
      </c>
      <c r="BC21" s="178">
        <v>1850.095602294455</v>
      </c>
      <c r="BD21" s="22">
        <f>BC21-BB21</f>
        <v>42.49560229445501</v>
      </c>
      <c r="BE21" s="178">
        <v>17</v>
      </c>
      <c r="BF21" s="178">
        <v>15</v>
      </c>
      <c r="BG21" s="24">
        <f>ROUND(BF21/BE21*100,1)</f>
        <v>88.2</v>
      </c>
      <c r="BH21" s="22">
        <f>BF21-BE21</f>
        <v>-2</v>
      </c>
      <c r="BI21" s="201">
        <v>20</v>
      </c>
      <c r="BJ21" s="178">
        <v>22</v>
      </c>
      <c r="BK21" s="202">
        <f t="shared" si="28"/>
        <v>110</v>
      </c>
      <c r="BL21" s="203">
        <f t="shared" si="29"/>
        <v>2</v>
      </c>
    </row>
    <row r="22" spans="1:64" s="16" customFormat="1" ht="17.25" customHeight="1">
      <c r="A22" s="31" t="s">
        <v>146</v>
      </c>
      <c r="B22" s="178">
        <v>2749</v>
      </c>
      <c r="C22" s="178">
        <v>2969</v>
      </c>
      <c r="D22" s="27">
        <f t="shared" si="0"/>
        <v>108.00291014914514</v>
      </c>
      <c r="E22" s="26">
        <f t="shared" si="1"/>
        <v>220</v>
      </c>
      <c r="F22" s="178">
        <v>1676</v>
      </c>
      <c r="G22" s="178">
        <v>1896</v>
      </c>
      <c r="H22" s="27">
        <f t="shared" si="2"/>
        <v>113.12649164677804</v>
      </c>
      <c r="I22" s="26">
        <f t="shared" si="3"/>
        <v>220</v>
      </c>
      <c r="J22" s="178">
        <v>1420</v>
      </c>
      <c r="K22" s="178">
        <v>1547</v>
      </c>
      <c r="L22" s="27">
        <f t="shared" si="4"/>
        <v>108.94366197183099</v>
      </c>
      <c r="M22" s="26">
        <f t="shared" si="5"/>
        <v>127</v>
      </c>
      <c r="N22" s="178">
        <v>348</v>
      </c>
      <c r="O22" s="178">
        <v>536</v>
      </c>
      <c r="P22" s="168">
        <f t="shared" si="6"/>
        <v>154.02298850574712</v>
      </c>
      <c r="Q22" s="177">
        <f t="shared" si="7"/>
        <v>188</v>
      </c>
      <c r="R22" s="179">
        <v>396</v>
      </c>
      <c r="S22" s="179">
        <v>222</v>
      </c>
      <c r="T22" s="168">
        <f t="shared" si="8"/>
        <v>56.060606060606055</v>
      </c>
      <c r="U22" s="26">
        <f t="shared" si="9"/>
        <v>-174</v>
      </c>
      <c r="V22" s="178">
        <v>4556</v>
      </c>
      <c r="W22" s="178">
        <v>6619</v>
      </c>
      <c r="X22" s="23">
        <f t="shared" si="10"/>
        <v>145.28094820017557</v>
      </c>
      <c r="Y22" s="22">
        <f t="shared" si="11"/>
        <v>2063</v>
      </c>
      <c r="Z22" s="178">
        <v>2678</v>
      </c>
      <c r="AA22" s="178">
        <v>2947</v>
      </c>
      <c r="AB22" s="23">
        <f t="shared" si="12"/>
        <v>110.04480955937265</v>
      </c>
      <c r="AC22" s="22">
        <f t="shared" si="13"/>
        <v>269</v>
      </c>
      <c r="AD22" s="178">
        <v>946</v>
      </c>
      <c r="AE22" s="196">
        <v>1760</v>
      </c>
      <c r="AF22" s="23">
        <f t="shared" si="14"/>
        <v>186.04651162790697</v>
      </c>
      <c r="AG22" s="22">
        <f t="shared" si="15"/>
        <v>814</v>
      </c>
      <c r="AH22" s="178">
        <v>675</v>
      </c>
      <c r="AI22" s="178">
        <v>693</v>
      </c>
      <c r="AJ22" s="27">
        <f t="shared" si="30"/>
        <v>102.66666666666666</v>
      </c>
      <c r="AK22" s="26">
        <f t="shared" si="16"/>
        <v>18</v>
      </c>
      <c r="AL22" s="180">
        <v>276</v>
      </c>
      <c r="AM22" s="178">
        <v>300</v>
      </c>
      <c r="AN22" s="29">
        <f t="shared" si="26"/>
        <v>108.7</v>
      </c>
      <c r="AO22" s="28">
        <f t="shared" si="17"/>
        <v>24</v>
      </c>
      <c r="AP22" s="178">
        <v>1453</v>
      </c>
      <c r="AQ22" s="181">
        <v>1553</v>
      </c>
      <c r="AR22" s="24">
        <f t="shared" si="18"/>
        <v>106.9</v>
      </c>
      <c r="AS22" s="22">
        <f t="shared" si="19"/>
        <v>100</v>
      </c>
      <c r="AT22" s="178">
        <v>853</v>
      </c>
      <c r="AU22" s="178">
        <v>1165</v>
      </c>
      <c r="AV22" s="168">
        <f t="shared" si="20"/>
        <v>136.5767878077374</v>
      </c>
      <c r="AW22" s="26">
        <f t="shared" si="21"/>
        <v>312</v>
      </c>
      <c r="AX22" s="178">
        <v>566</v>
      </c>
      <c r="AY22" s="178">
        <v>821</v>
      </c>
      <c r="AZ22" s="168">
        <f t="shared" si="22"/>
        <v>145.05300353356893</v>
      </c>
      <c r="BA22" s="26">
        <f t="shared" si="23"/>
        <v>255</v>
      </c>
      <c r="BB22" s="178">
        <v>1635.5</v>
      </c>
      <c r="BC22" s="178">
        <v>2202.862985685072</v>
      </c>
      <c r="BD22" s="22">
        <f t="shared" si="24"/>
        <v>567.3629856850721</v>
      </c>
      <c r="BE22" s="182">
        <v>21</v>
      </c>
      <c r="BF22" s="178">
        <v>8</v>
      </c>
      <c r="BG22" s="24">
        <f t="shared" si="25"/>
        <v>38.1</v>
      </c>
      <c r="BH22" s="22">
        <f t="shared" si="27"/>
        <v>-13</v>
      </c>
      <c r="BI22" s="201">
        <v>23</v>
      </c>
      <c r="BJ22" s="183">
        <v>16</v>
      </c>
      <c r="BK22" s="202">
        <f t="shared" si="28"/>
        <v>69.6</v>
      </c>
      <c r="BL22" s="203">
        <f t="shared" si="29"/>
        <v>-7</v>
      </c>
    </row>
    <row r="23" spans="1:64" s="16" customFormat="1" ht="17.25" customHeight="1">
      <c r="A23" s="31" t="s">
        <v>113</v>
      </c>
      <c r="B23" s="178">
        <v>1567</v>
      </c>
      <c r="C23" s="178">
        <v>1655</v>
      </c>
      <c r="D23" s="27">
        <f t="shared" si="0"/>
        <v>105.61582641991065</v>
      </c>
      <c r="E23" s="26">
        <f t="shared" si="1"/>
        <v>88</v>
      </c>
      <c r="F23" s="178">
        <v>993</v>
      </c>
      <c r="G23" s="178">
        <v>1046</v>
      </c>
      <c r="H23" s="27">
        <f t="shared" si="2"/>
        <v>105.337361530715</v>
      </c>
      <c r="I23" s="26">
        <f t="shared" si="3"/>
        <v>53</v>
      </c>
      <c r="J23" s="178">
        <v>888</v>
      </c>
      <c r="K23" s="178">
        <v>920</v>
      </c>
      <c r="L23" s="27">
        <f t="shared" si="4"/>
        <v>103.60360360360362</v>
      </c>
      <c r="M23" s="26">
        <f t="shared" si="5"/>
        <v>32</v>
      </c>
      <c r="N23" s="178">
        <v>370</v>
      </c>
      <c r="O23" s="178">
        <v>390</v>
      </c>
      <c r="P23" s="168">
        <f t="shared" si="6"/>
        <v>105.40540540540539</v>
      </c>
      <c r="Q23" s="177">
        <f t="shared" si="7"/>
        <v>20</v>
      </c>
      <c r="R23" s="179">
        <v>179</v>
      </c>
      <c r="S23" s="179">
        <v>88</v>
      </c>
      <c r="T23" s="168">
        <f t="shared" si="8"/>
        <v>49.162011173184354</v>
      </c>
      <c r="U23" s="26">
        <f t="shared" si="9"/>
        <v>-91</v>
      </c>
      <c r="V23" s="178">
        <v>4006</v>
      </c>
      <c r="W23" s="178">
        <v>4305</v>
      </c>
      <c r="X23" s="23">
        <f t="shared" si="10"/>
        <v>107.46380429355966</v>
      </c>
      <c r="Y23" s="22">
        <f t="shared" si="11"/>
        <v>299</v>
      </c>
      <c r="Z23" s="178">
        <v>1559</v>
      </c>
      <c r="AA23" s="178">
        <v>1636</v>
      </c>
      <c r="AB23" s="23">
        <f t="shared" si="12"/>
        <v>104.93906350224502</v>
      </c>
      <c r="AC23" s="22">
        <f t="shared" si="13"/>
        <v>77</v>
      </c>
      <c r="AD23" s="178">
        <v>1635</v>
      </c>
      <c r="AE23" s="196">
        <v>1612</v>
      </c>
      <c r="AF23" s="23">
        <f t="shared" si="14"/>
        <v>98.59327217125382</v>
      </c>
      <c r="AG23" s="22">
        <f t="shared" si="15"/>
        <v>-23</v>
      </c>
      <c r="AH23" s="178">
        <v>308</v>
      </c>
      <c r="AI23" s="178">
        <v>365</v>
      </c>
      <c r="AJ23" s="27">
        <f t="shared" si="30"/>
        <v>118.50649350649351</v>
      </c>
      <c r="AK23" s="26">
        <f t="shared" si="16"/>
        <v>57</v>
      </c>
      <c r="AL23" s="180">
        <v>168</v>
      </c>
      <c r="AM23" s="178">
        <v>177</v>
      </c>
      <c r="AN23" s="29">
        <f t="shared" si="26"/>
        <v>105.4</v>
      </c>
      <c r="AO23" s="28">
        <f t="shared" si="17"/>
        <v>9</v>
      </c>
      <c r="AP23" s="178">
        <v>888</v>
      </c>
      <c r="AQ23" s="181">
        <v>920</v>
      </c>
      <c r="AR23" s="24">
        <f t="shared" si="18"/>
        <v>103.6</v>
      </c>
      <c r="AS23" s="22">
        <f t="shared" si="19"/>
        <v>32</v>
      </c>
      <c r="AT23" s="178">
        <v>521</v>
      </c>
      <c r="AU23" s="178">
        <v>552</v>
      </c>
      <c r="AV23" s="168">
        <f t="shared" si="20"/>
        <v>105.95009596928983</v>
      </c>
      <c r="AW23" s="26">
        <f t="shared" si="21"/>
        <v>31</v>
      </c>
      <c r="AX23" s="178">
        <v>368</v>
      </c>
      <c r="AY23" s="178">
        <v>423</v>
      </c>
      <c r="AZ23" s="168">
        <f t="shared" si="22"/>
        <v>114.94565217391303</v>
      </c>
      <c r="BA23" s="26">
        <f t="shared" si="23"/>
        <v>55</v>
      </c>
      <c r="BB23" s="178">
        <v>1514.0939597315435</v>
      </c>
      <c r="BC23" s="178">
        <v>1957.142857142857</v>
      </c>
      <c r="BD23" s="22">
        <f t="shared" si="24"/>
        <v>443.04889741131365</v>
      </c>
      <c r="BE23" s="182">
        <v>7</v>
      </c>
      <c r="BF23" s="178">
        <v>6</v>
      </c>
      <c r="BG23" s="24">
        <f t="shared" si="25"/>
        <v>85.7</v>
      </c>
      <c r="BH23" s="22">
        <f t="shared" si="27"/>
        <v>-1</v>
      </c>
      <c r="BI23" s="201">
        <v>13</v>
      </c>
      <c r="BJ23" s="183">
        <v>23</v>
      </c>
      <c r="BK23" s="202">
        <f t="shared" si="28"/>
        <v>176.9</v>
      </c>
      <c r="BL23" s="203">
        <f t="shared" si="29"/>
        <v>10</v>
      </c>
    </row>
    <row r="24" spans="1:64" s="16" customFormat="1" ht="17.25" customHeight="1">
      <c r="A24" s="31" t="s">
        <v>147</v>
      </c>
      <c r="B24" s="178">
        <v>1701</v>
      </c>
      <c r="C24" s="178">
        <v>1768</v>
      </c>
      <c r="D24" s="27">
        <f t="shared" si="0"/>
        <v>103.93885949441506</v>
      </c>
      <c r="E24" s="26">
        <f t="shared" si="1"/>
        <v>67</v>
      </c>
      <c r="F24" s="178">
        <v>1008</v>
      </c>
      <c r="G24" s="178">
        <v>1038</v>
      </c>
      <c r="H24" s="27">
        <f t="shared" si="2"/>
        <v>102.97619047619047</v>
      </c>
      <c r="I24" s="26">
        <f t="shared" si="3"/>
        <v>30</v>
      </c>
      <c r="J24" s="178">
        <v>766</v>
      </c>
      <c r="K24" s="178">
        <v>814</v>
      </c>
      <c r="L24" s="27">
        <f t="shared" si="4"/>
        <v>106.26631853785902</v>
      </c>
      <c r="M24" s="26">
        <f t="shared" si="5"/>
        <v>48</v>
      </c>
      <c r="N24" s="178">
        <v>266</v>
      </c>
      <c r="O24" s="178">
        <v>308</v>
      </c>
      <c r="P24" s="168">
        <f t="shared" si="6"/>
        <v>115.78947368421053</v>
      </c>
      <c r="Q24" s="177">
        <f t="shared" si="7"/>
        <v>42</v>
      </c>
      <c r="R24" s="179">
        <v>282</v>
      </c>
      <c r="S24" s="179">
        <v>72</v>
      </c>
      <c r="T24" s="168">
        <f t="shared" si="8"/>
        <v>25.53191489361702</v>
      </c>
      <c r="U24" s="26">
        <f t="shared" si="9"/>
        <v>-210</v>
      </c>
      <c r="V24" s="178">
        <v>3937</v>
      </c>
      <c r="W24" s="178">
        <v>4452</v>
      </c>
      <c r="X24" s="23">
        <f t="shared" si="10"/>
        <v>113.08102616205234</v>
      </c>
      <c r="Y24" s="22">
        <f t="shared" si="11"/>
        <v>515</v>
      </c>
      <c r="Z24" s="178">
        <v>1699</v>
      </c>
      <c r="AA24" s="178">
        <v>1756</v>
      </c>
      <c r="AB24" s="23">
        <f t="shared" si="12"/>
        <v>103.3549146556798</v>
      </c>
      <c r="AC24" s="22">
        <f t="shared" si="13"/>
        <v>57</v>
      </c>
      <c r="AD24" s="178">
        <v>667</v>
      </c>
      <c r="AE24" s="196">
        <v>1132</v>
      </c>
      <c r="AF24" s="23">
        <f t="shared" si="14"/>
        <v>169.7151424287856</v>
      </c>
      <c r="AG24" s="22">
        <f t="shared" si="15"/>
        <v>465</v>
      </c>
      <c r="AH24" s="178">
        <v>424</v>
      </c>
      <c r="AI24" s="178">
        <v>450</v>
      </c>
      <c r="AJ24" s="27">
        <f t="shared" si="30"/>
        <v>106.13207547169812</v>
      </c>
      <c r="AK24" s="26">
        <f t="shared" si="16"/>
        <v>26</v>
      </c>
      <c r="AL24" s="180">
        <v>168</v>
      </c>
      <c r="AM24" s="178">
        <v>187</v>
      </c>
      <c r="AN24" s="29">
        <f t="shared" si="26"/>
        <v>111.3</v>
      </c>
      <c r="AO24" s="28">
        <f t="shared" si="17"/>
        <v>19</v>
      </c>
      <c r="AP24" s="178">
        <v>756</v>
      </c>
      <c r="AQ24" s="181">
        <v>792</v>
      </c>
      <c r="AR24" s="24">
        <f t="shared" si="18"/>
        <v>104.8</v>
      </c>
      <c r="AS24" s="22">
        <f t="shared" si="19"/>
        <v>36</v>
      </c>
      <c r="AT24" s="178">
        <v>653</v>
      </c>
      <c r="AU24" s="178">
        <v>660</v>
      </c>
      <c r="AV24" s="168">
        <f t="shared" si="20"/>
        <v>101.07197549770291</v>
      </c>
      <c r="AW24" s="26">
        <f t="shared" si="21"/>
        <v>7</v>
      </c>
      <c r="AX24" s="178">
        <v>315</v>
      </c>
      <c r="AY24" s="178">
        <v>318</v>
      </c>
      <c r="AZ24" s="168">
        <f t="shared" si="22"/>
        <v>100.95238095238095</v>
      </c>
      <c r="BA24" s="26">
        <f t="shared" si="23"/>
        <v>3</v>
      </c>
      <c r="BB24" s="178">
        <v>1700</v>
      </c>
      <c r="BC24" s="178">
        <v>2168.8034188034185</v>
      </c>
      <c r="BD24" s="22">
        <f t="shared" si="24"/>
        <v>468.8034188034185</v>
      </c>
      <c r="BE24" s="186">
        <v>7</v>
      </c>
      <c r="BF24" s="178">
        <v>13</v>
      </c>
      <c r="BG24" s="24">
        <f t="shared" si="25"/>
        <v>185.7</v>
      </c>
      <c r="BH24" s="22">
        <f t="shared" si="27"/>
        <v>6</v>
      </c>
      <c r="BI24" s="201">
        <v>3</v>
      </c>
      <c r="BJ24" s="183">
        <v>16</v>
      </c>
      <c r="BK24" s="202">
        <f t="shared" si="28"/>
        <v>533.3</v>
      </c>
      <c r="BL24" s="203">
        <f t="shared" si="29"/>
        <v>13</v>
      </c>
    </row>
    <row r="25" spans="1:64" s="16" customFormat="1" ht="17.25" customHeight="1">
      <c r="A25" s="31" t="s">
        <v>114</v>
      </c>
      <c r="B25" s="178">
        <v>1947</v>
      </c>
      <c r="C25" s="178">
        <v>1980</v>
      </c>
      <c r="D25" s="27">
        <f t="shared" si="0"/>
        <v>101.69491525423729</v>
      </c>
      <c r="E25" s="26">
        <f t="shared" si="1"/>
        <v>33</v>
      </c>
      <c r="F25" s="178">
        <v>1224</v>
      </c>
      <c r="G25" s="178">
        <v>1315</v>
      </c>
      <c r="H25" s="27">
        <f t="shared" si="2"/>
        <v>107.43464052287581</v>
      </c>
      <c r="I25" s="26">
        <f t="shared" si="3"/>
        <v>91</v>
      </c>
      <c r="J25" s="178">
        <v>1236</v>
      </c>
      <c r="K25" s="178">
        <v>1318</v>
      </c>
      <c r="L25" s="27">
        <f t="shared" si="4"/>
        <v>106.63430420711974</v>
      </c>
      <c r="M25" s="26">
        <f t="shared" si="5"/>
        <v>82</v>
      </c>
      <c r="N25" s="178">
        <v>446</v>
      </c>
      <c r="O25" s="178">
        <v>505</v>
      </c>
      <c r="P25" s="168">
        <f t="shared" si="6"/>
        <v>113.2286995515695</v>
      </c>
      <c r="Q25" s="177">
        <f t="shared" si="7"/>
        <v>59</v>
      </c>
      <c r="R25" s="179">
        <v>248</v>
      </c>
      <c r="S25" s="179">
        <v>110</v>
      </c>
      <c r="T25" s="168">
        <f t="shared" si="8"/>
        <v>44.354838709677416</v>
      </c>
      <c r="U25" s="26">
        <f t="shared" si="9"/>
        <v>-138</v>
      </c>
      <c r="V25" s="178">
        <v>4465</v>
      </c>
      <c r="W25" s="178">
        <v>5987</v>
      </c>
      <c r="X25" s="23">
        <f t="shared" si="10"/>
        <v>134.08734602463605</v>
      </c>
      <c r="Y25" s="22">
        <f t="shared" si="11"/>
        <v>1522</v>
      </c>
      <c r="Z25" s="178">
        <v>1922</v>
      </c>
      <c r="AA25" s="178">
        <v>1943</v>
      </c>
      <c r="AB25" s="23">
        <f t="shared" si="12"/>
        <v>101.09261186264308</v>
      </c>
      <c r="AC25" s="22">
        <f t="shared" si="13"/>
        <v>21</v>
      </c>
      <c r="AD25" s="178">
        <v>1117</v>
      </c>
      <c r="AE25" s="196">
        <v>1980</v>
      </c>
      <c r="AF25" s="23">
        <f t="shared" si="14"/>
        <v>177.26051924798568</v>
      </c>
      <c r="AG25" s="22">
        <f t="shared" si="15"/>
        <v>863</v>
      </c>
      <c r="AH25" s="178">
        <v>322</v>
      </c>
      <c r="AI25" s="178">
        <v>347</v>
      </c>
      <c r="AJ25" s="27">
        <f t="shared" si="30"/>
        <v>107.76397515527951</v>
      </c>
      <c r="AK25" s="26">
        <f t="shared" si="16"/>
        <v>25</v>
      </c>
      <c r="AL25" s="180">
        <v>230</v>
      </c>
      <c r="AM25" s="178">
        <v>251</v>
      </c>
      <c r="AN25" s="29">
        <f t="shared" si="26"/>
        <v>109.1</v>
      </c>
      <c r="AO25" s="28">
        <f t="shared" si="17"/>
        <v>21</v>
      </c>
      <c r="AP25" s="178">
        <v>1197</v>
      </c>
      <c r="AQ25" s="181">
        <v>1289</v>
      </c>
      <c r="AR25" s="24">
        <f t="shared" si="18"/>
        <v>107.7</v>
      </c>
      <c r="AS25" s="22">
        <f t="shared" si="19"/>
        <v>92</v>
      </c>
      <c r="AT25" s="178">
        <v>541</v>
      </c>
      <c r="AU25" s="178">
        <v>672</v>
      </c>
      <c r="AV25" s="168">
        <f t="shared" si="20"/>
        <v>124.21441774491682</v>
      </c>
      <c r="AW25" s="26">
        <f t="shared" si="21"/>
        <v>131</v>
      </c>
      <c r="AX25" s="178">
        <v>395</v>
      </c>
      <c r="AY25" s="178">
        <v>476</v>
      </c>
      <c r="AZ25" s="168">
        <f t="shared" si="22"/>
        <v>120.50632911392405</v>
      </c>
      <c r="BA25" s="26">
        <f t="shared" si="23"/>
        <v>81</v>
      </c>
      <c r="BB25" s="178">
        <v>1885.5384615384614</v>
      </c>
      <c r="BC25" s="178">
        <v>2101.256281407035</v>
      </c>
      <c r="BD25" s="22">
        <f t="shared" si="24"/>
        <v>215.71781986857377</v>
      </c>
      <c r="BE25" s="182">
        <v>10</v>
      </c>
      <c r="BF25" s="178">
        <v>13</v>
      </c>
      <c r="BG25" s="24">
        <f t="shared" si="25"/>
        <v>130</v>
      </c>
      <c r="BH25" s="22">
        <f t="shared" si="27"/>
        <v>3</v>
      </c>
      <c r="BI25" s="201">
        <v>43</v>
      </c>
      <c r="BJ25" s="183">
        <v>72</v>
      </c>
      <c r="BK25" s="202">
        <f t="shared" si="28"/>
        <v>167.4</v>
      </c>
      <c r="BL25" s="203">
        <f t="shared" si="29"/>
        <v>29</v>
      </c>
    </row>
    <row r="26" spans="1:64" s="34" customFormat="1" ht="17.25" customHeight="1">
      <c r="A26" s="35" t="s">
        <v>104</v>
      </c>
      <c r="B26" s="178">
        <v>2955</v>
      </c>
      <c r="C26" s="178">
        <v>2818</v>
      </c>
      <c r="D26" s="27">
        <f t="shared" si="0"/>
        <v>95.36379018612521</v>
      </c>
      <c r="E26" s="26">
        <f t="shared" si="1"/>
        <v>-137</v>
      </c>
      <c r="F26" s="178">
        <v>2016</v>
      </c>
      <c r="G26" s="178">
        <v>1870</v>
      </c>
      <c r="H26" s="27">
        <f t="shared" si="2"/>
        <v>92.7579365079365</v>
      </c>
      <c r="I26" s="26">
        <f t="shared" si="3"/>
        <v>-146</v>
      </c>
      <c r="J26" s="178">
        <v>1637</v>
      </c>
      <c r="K26" s="178">
        <v>1639</v>
      </c>
      <c r="L26" s="27">
        <f t="shared" si="4"/>
        <v>100.12217470983506</v>
      </c>
      <c r="M26" s="26">
        <f t="shared" si="5"/>
        <v>2</v>
      </c>
      <c r="N26" s="178">
        <v>376</v>
      </c>
      <c r="O26" s="178">
        <v>622</v>
      </c>
      <c r="P26" s="168">
        <f t="shared" si="6"/>
        <v>165.4255319148936</v>
      </c>
      <c r="Q26" s="177">
        <f t="shared" si="7"/>
        <v>246</v>
      </c>
      <c r="R26" s="179">
        <v>283</v>
      </c>
      <c r="S26" s="179">
        <v>117</v>
      </c>
      <c r="T26" s="168">
        <f t="shared" si="8"/>
        <v>41.342756183745585</v>
      </c>
      <c r="U26" s="26">
        <f t="shared" si="9"/>
        <v>-166</v>
      </c>
      <c r="V26" s="178">
        <v>4759</v>
      </c>
      <c r="W26" s="178">
        <v>5362</v>
      </c>
      <c r="X26" s="23">
        <f t="shared" si="10"/>
        <v>112.67072914477832</v>
      </c>
      <c r="Y26" s="22">
        <f t="shared" si="11"/>
        <v>603</v>
      </c>
      <c r="Z26" s="178">
        <v>2920</v>
      </c>
      <c r="AA26" s="178">
        <v>2781</v>
      </c>
      <c r="AB26" s="23">
        <f t="shared" si="12"/>
        <v>95.23972602739727</v>
      </c>
      <c r="AC26" s="22">
        <f t="shared" si="13"/>
        <v>-139</v>
      </c>
      <c r="AD26" s="178">
        <v>972</v>
      </c>
      <c r="AE26" s="196">
        <v>1158</v>
      </c>
      <c r="AF26" s="23">
        <f t="shared" si="14"/>
        <v>119.1358024691358</v>
      </c>
      <c r="AG26" s="22">
        <f t="shared" si="15"/>
        <v>186</v>
      </c>
      <c r="AH26" s="178">
        <v>720</v>
      </c>
      <c r="AI26" s="178">
        <v>721</v>
      </c>
      <c r="AJ26" s="27">
        <f t="shared" si="30"/>
        <v>100.13888888888889</v>
      </c>
      <c r="AK26" s="26">
        <f t="shared" si="16"/>
        <v>1</v>
      </c>
      <c r="AL26" s="180">
        <v>262</v>
      </c>
      <c r="AM26" s="178">
        <v>283</v>
      </c>
      <c r="AN26" s="29">
        <f t="shared" si="26"/>
        <v>108</v>
      </c>
      <c r="AO26" s="28">
        <f t="shared" si="17"/>
        <v>21</v>
      </c>
      <c r="AP26" s="178">
        <v>1643</v>
      </c>
      <c r="AQ26" s="181">
        <v>1671</v>
      </c>
      <c r="AR26" s="24">
        <f t="shared" si="18"/>
        <v>101.7</v>
      </c>
      <c r="AS26" s="22">
        <f t="shared" si="19"/>
        <v>28</v>
      </c>
      <c r="AT26" s="178">
        <v>812</v>
      </c>
      <c r="AU26" s="178">
        <v>869</v>
      </c>
      <c r="AV26" s="168">
        <f t="shared" si="20"/>
        <v>107.01970443349754</v>
      </c>
      <c r="AW26" s="26">
        <f t="shared" si="21"/>
        <v>57</v>
      </c>
      <c r="AX26" s="178">
        <v>462</v>
      </c>
      <c r="AY26" s="178">
        <v>485</v>
      </c>
      <c r="AZ26" s="168">
        <f t="shared" si="22"/>
        <v>104.97835497835497</v>
      </c>
      <c r="BA26" s="26">
        <f t="shared" si="23"/>
        <v>23</v>
      </c>
      <c r="BB26" s="178">
        <v>1756.3440860215053</v>
      </c>
      <c r="BC26" s="178">
        <v>2358.883248730964</v>
      </c>
      <c r="BD26" s="22">
        <f t="shared" si="24"/>
        <v>602.5391627094589</v>
      </c>
      <c r="BE26" s="182">
        <v>25</v>
      </c>
      <c r="BF26" s="178">
        <v>9</v>
      </c>
      <c r="BG26" s="24">
        <f t="shared" si="25"/>
        <v>36</v>
      </c>
      <c r="BH26" s="22">
        <f t="shared" si="27"/>
        <v>-16</v>
      </c>
      <c r="BI26" s="201">
        <v>65</v>
      </c>
      <c r="BJ26" s="183">
        <v>24</v>
      </c>
      <c r="BK26" s="202">
        <f t="shared" si="28"/>
        <v>36.9</v>
      </c>
      <c r="BL26" s="203">
        <f t="shared" si="29"/>
        <v>-41</v>
      </c>
    </row>
    <row r="27" spans="1:64" s="16" customFormat="1" ht="17.25" customHeight="1">
      <c r="A27" s="31" t="s">
        <v>148</v>
      </c>
      <c r="B27" s="178">
        <v>1836</v>
      </c>
      <c r="C27" s="178">
        <v>1697</v>
      </c>
      <c r="D27" s="27">
        <f t="shared" si="0"/>
        <v>92.42919389978213</v>
      </c>
      <c r="E27" s="26">
        <f t="shared" si="1"/>
        <v>-139</v>
      </c>
      <c r="F27" s="178">
        <v>1011</v>
      </c>
      <c r="G27" s="178">
        <v>928</v>
      </c>
      <c r="H27" s="27">
        <f t="shared" si="2"/>
        <v>91.79030662710188</v>
      </c>
      <c r="I27" s="26">
        <f t="shared" si="3"/>
        <v>-83</v>
      </c>
      <c r="J27" s="178">
        <v>1185</v>
      </c>
      <c r="K27" s="178">
        <v>1207</v>
      </c>
      <c r="L27" s="27">
        <f t="shared" si="4"/>
        <v>101.85654008438819</v>
      </c>
      <c r="M27" s="26">
        <f t="shared" si="5"/>
        <v>22</v>
      </c>
      <c r="N27" s="178">
        <v>306</v>
      </c>
      <c r="O27" s="178">
        <v>381</v>
      </c>
      <c r="P27" s="168">
        <f t="shared" si="6"/>
        <v>124.50980392156863</v>
      </c>
      <c r="Q27" s="177">
        <f t="shared" si="7"/>
        <v>75</v>
      </c>
      <c r="R27" s="179">
        <v>234</v>
      </c>
      <c r="S27" s="179">
        <v>149</v>
      </c>
      <c r="T27" s="168">
        <f t="shared" si="8"/>
        <v>63.67521367521367</v>
      </c>
      <c r="U27" s="26">
        <f t="shared" si="9"/>
        <v>-85</v>
      </c>
      <c r="V27" s="178">
        <v>2958</v>
      </c>
      <c r="W27" s="178">
        <v>3529</v>
      </c>
      <c r="X27" s="23">
        <f t="shared" si="10"/>
        <v>119.30358350236648</v>
      </c>
      <c r="Y27" s="22">
        <f t="shared" si="11"/>
        <v>571</v>
      </c>
      <c r="Z27" s="178">
        <v>1804</v>
      </c>
      <c r="AA27" s="178">
        <v>1667</v>
      </c>
      <c r="AB27" s="23">
        <f t="shared" si="12"/>
        <v>92.40576496674058</v>
      </c>
      <c r="AC27" s="22">
        <f t="shared" si="13"/>
        <v>-137</v>
      </c>
      <c r="AD27" s="178">
        <v>909</v>
      </c>
      <c r="AE27" s="196">
        <v>1107</v>
      </c>
      <c r="AF27" s="23">
        <f t="shared" si="14"/>
        <v>121.78217821782178</v>
      </c>
      <c r="AG27" s="22">
        <f t="shared" si="15"/>
        <v>198</v>
      </c>
      <c r="AH27" s="178">
        <v>331</v>
      </c>
      <c r="AI27" s="178">
        <v>340</v>
      </c>
      <c r="AJ27" s="27">
        <f t="shared" si="30"/>
        <v>102.7190332326284</v>
      </c>
      <c r="AK27" s="26">
        <f t="shared" si="16"/>
        <v>9</v>
      </c>
      <c r="AL27" s="180">
        <v>230</v>
      </c>
      <c r="AM27" s="178">
        <v>240</v>
      </c>
      <c r="AN27" s="29">
        <f t="shared" si="26"/>
        <v>104.3</v>
      </c>
      <c r="AO27" s="28">
        <f t="shared" si="17"/>
        <v>10</v>
      </c>
      <c r="AP27" s="178">
        <v>1169</v>
      </c>
      <c r="AQ27" s="181">
        <v>1205</v>
      </c>
      <c r="AR27" s="24">
        <f t="shared" si="18"/>
        <v>103.1</v>
      </c>
      <c r="AS27" s="22">
        <f t="shared" si="19"/>
        <v>36</v>
      </c>
      <c r="AT27" s="178">
        <v>607</v>
      </c>
      <c r="AU27" s="178">
        <v>590</v>
      </c>
      <c r="AV27" s="168">
        <f t="shared" si="20"/>
        <v>97.19934102141681</v>
      </c>
      <c r="AW27" s="26">
        <f t="shared" si="21"/>
        <v>-17</v>
      </c>
      <c r="AX27" s="178">
        <v>513</v>
      </c>
      <c r="AY27" s="178">
        <v>514</v>
      </c>
      <c r="AZ27" s="168">
        <f t="shared" si="22"/>
        <v>100.19493177387915</v>
      </c>
      <c r="BA27" s="26">
        <f t="shared" si="23"/>
        <v>1</v>
      </c>
      <c r="BB27" s="178">
        <v>1928.8990825688072</v>
      </c>
      <c r="BC27" s="178">
        <v>2185.5813953488373</v>
      </c>
      <c r="BD27" s="22">
        <f t="shared" si="24"/>
        <v>256.6823127800301</v>
      </c>
      <c r="BE27" s="182">
        <v>3</v>
      </c>
      <c r="BF27" s="178">
        <v>7</v>
      </c>
      <c r="BG27" s="24">
        <f t="shared" si="25"/>
        <v>233.3</v>
      </c>
      <c r="BH27" s="22">
        <f t="shared" si="27"/>
        <v>4</v>
      </c>
      <c r="BI27" s="201">
        <v>7</v>
      </c>
      <c r="BJ27" s="183">
        <v>11</v>
      </c>
      <c r="BK27" s="202">
        <f t="shared" si="28"/>
        <v>157.1</v>
      </c>
      <c r="BL27" s="203">
        <f t="shared" si="29"/>
        <v>4</v>
      </c>
    </row>
    <row r="28" spans="1:64" s="16" customFormat="1" ht="17.25" customHeight="1">
      <c r="A28" s="31" t="s">
        <v>149</v>
      </c>
      <c r="B28" s="178">
        <v>3279</v>
      </c>
      <c r="C28" s="178">
        <v>3440</v>
      </c>
      <c r="D28" s="27">
        <f t="shared" si="0"/>
        <v>104.91003354681305</v>
      </c>
      <c r="E28" s="26">
        <f t="shared" si="1"/>
        <v>161</v>
      </c>
      <c r="F28" s="178">
        <v>1798</v>
      </c>
      <c r="G28" s="178">
        <v>1829</v>
      </c>
      <c r="H28" s="27">
        <f t="shared" si="2"/>
        <v>101.72413793103448</v>
      </c>
      <c r="I28" s="26">
        <f t="shared" si="3"/>
        <v>31</v>
      </c>
      <c r="J28" s="178">
        <v>1381</v>
      </c>
      <c r="K28" s="178">
        <v>1510</v>
      </c>
      <c r="L28" s="27">
        <f t="shared" si="4"/>
        <v>109.34105720492397</v>
      </c>
      <c r="M28" s="26">
        <f t="shared" si="5"/>
        <v>129</v>
      </c>
      <c r="N28" s="178">
        <v>255</v>
      </c>
      <c r="O28" s="178">
        <v>360</v>
      </c>
      <c r="P28" s="168">
        <f t="shared" si="6"/>
        <v>141.1764705882353</v>
      </c>
      <c r="Q28" s="177">
        <f t="shared" si="7"/>
        <v>105</v>
      </c>
      <c r="R28" s="179">
        <v>423</v>
      </c>
      <c r="S28" s="179">
        <v>152</v>
      </c>
      <c r="T28" s="168">
        <f t="shared" si="8"/>
        <v>35.9338061465721</v>
      </c>
      <c r="U28" s="26">
        <f t="shared" si="9"/>
        <v>-271</v>
      </c>
      <c r="V28" s="178">
        <v>5403</v>
      </c>
      <c r="W28" s="178">
        <v>5894</v>
      </c>
      <c r="X28" s="23">
        <f>W28/V28*100</f>
        <v>109.08754395706089</v>
      </c>
      <c r="Y28" s="22">
        <f>W28-V28</f>
        <v>491</v>
      </c>
      <c r="Z28" s="178">
        <v>3258</v>
      </c>
      <c r="AA28" s="178">
        <v>3422</v>
      </c>
      <c r="AB28" s="23">
        <f>AA28/Z28*100</f>
        <v>105.03376304481277</v>
      </c>
      <c r="AC28" s="22">
        <f>AA28-Z28</f>
        <v>164</v>
      </c>
      <c r="AD28" s="178">
        <v>1512</v>
      </c>
      <c r="AE28" s="196">
        <v>1595</v>
      </c>
      <c r="AF28" s="23">
        <f t="shared" si="14"/>
        <v>105.489417989418</v>
      </c>
      <c r="AG28" s="22">
        <f>AE28-AD28</f>
        <v>83</v>
      </c>
      <c r="AH28" s="178">
        <v>531</v>
      </c>
      <c r="AI28" s="178">
        <v>553</v>
      </c>
      <c r="AJ28" s="27">
        <f t="shared" si="30"/>
        <v>104.14312617702448</v>
      </c>
      <c r="AK28" s="26">
        <f t="shared" si="16"/>
        <v>22</v>
      </c>
      <c r="AL28" s="180">
        <v>244</v>
      </c>
      <c r="AM28" s="178">
        <v>235</v>
      </c>
      <c r="AN28" s="29">
        <f t="shared" si="26"/>
        <v>96.3</v>
      </c>
      <c r="AO28" s="28">
        <f t="shared" si="17"/>
        <v>-9</v>
      </c>
      <c r="AP28" s="178">
        <v>1431</v>
      </c>
      <c r="AQ28" s="181">
        <v>1532</v>
      </c>
      <c r="AR28" s="24">
        <f t="shared" si="18"/>
        <v>107.1</v>
      </c>
      <c r="AS28" s="22">
        <f t="shared" si="19"/>
        <v>101</v>
      </c>
      <c r="AT28" s="178">
        <v>1385</v>
      </c>
      <c r="AU28" s="178">
        <v>1431</v>
      </c>
      <c r="AV28" s="168">
        <f t="shared" si="20"/>
        <v>103.32129963898917</v>
      </c>
      <c r="AW28" s="26">
        <f t="shared" si="21"/>
        <v>46</v>
      </c>
      <c r="AX28" s="178">
        <v>1126</v>
      </c>
      <c r="AY28" s="178">
        <v>1146</v>
      </c>
      <c r="AZ28" s="168">
        <f t="shared" si="22"/>
        <v>101.77619893428064</v>
      </c>
      <c r="BA28" s="26">
        <f t="shared" si="23"/>
        <v>20</v>
      </c>
      <c r="BB28" s="178">
        <v>1772.8395061728395</v>
      </c>
      <c r="BC28" s="178">
        <v>1988.447204968944</v>
      </c>
      <c r="BD28" s="22">
        <f t="shared" si="24"/>
        <v>215.60769879610461</v>
      </c>
      <c r="BE28" s="182">
        <v>6</v>
      </c>
      <c r="BF28" s="178">
        <v>3</v>
      </c>
      <c r="BG28" s="24">
        <f t="shared" si="25"/>
        <v>50</v>
      </c>
      <c r="BH28" s="22">
        <f t="shared" si="27"/>
        <v>-3</v>
      </c>
      <c r="BI28" s="201">
        <v>15</v>
      </c>
      <c r="BJ28" s="183">
        <v>14</v>
      </c>
      <c r="BK28" s="202">
        <f t="shared" si="28"/>
        <v>93.3</v>
      </c>
      <c r="BL28" s="203">
        <f t="shared" si="29"/>
        <v>-1</v>
      </c>
    </row>
    <row r="29" spans="1:64" s="36" customFormat="1" ht="19.5" customHeight="1">
      <c r="A29" s="31" t="s">
        <v>111</v>
      </c>
      <c r="B29" s="178">
        <v>1158</v>
      </c>
      <c r="C29" s="178">
        <v>1080</v>
      </c>
      <c r="D29" s="27">
        <f t="shared" si="0"/>
        <v>93.26424870466322</v>
      </c>
      <c r="E29" s="26">
        <f t="shared" si="1"/>
        <v>-78</v>
      </c>
      <c r="F29" s="178">
        <v>645</v>
      </c>
      <c r="G29" s="178">
        <v>570</v>
      </c>
      <c r="H29" s="27">
        <f t="shared" si="2"/>
        <v>88.37209302325581</v>
      </c>
      <c r="I29" s="26">
        <f t="shared" si="3"/>
        <v>-75</v>
      </c>
      <c r="J29" s="178">
        <v>675</v>
      </c>
      <c r="K29" s="178">
        <v>746</v>
      </c>
      <c r="L29" s="27">
        <f t="shared" si="4"/>
        <v>110.51851851851853</v>
      </c>
      <c r="M29" s="26">
        <f t="shared" si="5"/>
        <v>71</v>
      </c>
      <c r="N29" s="178">
        <v>185</v>
      </c>
      <c r="O29" s="178">
        <v>326</v>
      </c>
      <c r="P29" s="168">
        <f t="shared" si="6"/>
        <v>176.21621621621622</v>
      </c>
      <c r="Q29" s="177">
        <f t="shared" si="7"/>
        <v>141</v>
      </c>
      <c r="R29" s="179">
        <v>195</v>
      </c>
      <c r="S29" s="179">
        <v>38</v>
      </c>
      <c r="T29" s="168">
        <f t="shared" si="8"/>
        <v>19.48717948717949</v>
      </c>
      <c r="U29" s="26">
        <f t="shared" si="9"/>
        <v>-157</v>
      </c>
      <c r="V29" s="178">
        <v>1987</v>
      </c>
      <c r="W29" s="178">
        <v>2228</v>
      </c>
      <c r="X29" s="23">
        <f>W29/V29*100</f>
        <v>112.12883744338198</v>
      </c>
      <c r="Y29" s="22">
        <f>W29-V29</f>
        <v>241</v>
      </c>
      <c r="Z29" s="178">
        <v>1157</v>
      </c>
      <c r="AA29" s="178">
        <v>1080</v>
      </c>
      <c r="AB29" s="23">
        <f>AA29/Z29*100</f>
        <v>93.3448573898012</v>
      </c>
      <c r="AC29" s="22">
        <f>AA29-Z29</f>
        <v>-77</v>
      </c>
      <c r="AD29" s="178">
        <v>446</v>
      </c>
      <c r="AE29" s="196">
        <v>554</v>
      </c>
      <c r="AF29" s="23">
        <f t="shared" si="14"/>
        <v>124.2152466367713</v>
      </c>
      <c r="AG29" s="22">
        <f>AE29-AD29</f>
        <v>108</v>
      </c>
      <c r="AH29" s="178">
        <v>331</v>
      </c>
      <c r="AI29" s="178">
        <v>340</v>
      </c>
      <c r="AJ29" s="27">
        <f t="shared" si="30"/>
        <v>102.7190332326284</v>
      </c>
      <c r="AK29" s="26">
        <f t="shared" si="16"/>
        <v>9</v>
      </c>
      <c r="AL29" s="180">
        <v>116</v>
      </c>
      <c r="AM29" s="178">
        <v>121</v>
      </c>
      <c r="AN29" s="29">
        <f t="shared" si="26"/>
        <v>104.3</v>
      </c>
      <c r="AO29" s="28">
        <f t="shared" si="17"/>
        <v>5</v>
      </c>
      <c r="AP29" s="178">
        <v>705</v>
      </c>
      <c r="AQ29" s="181">
        <v>769</v>
      </c>
      <c r="AR29" s="24">
        <f t="shared" si="18"/>
        <v>109.1</v>
      </c>
      <c r="AS29" s="22">
        <f t="shared" si="19"/>
        <v>64</v>
      </c>
      <c r="AT29" s="178">
        <v>411</v>
      </c>
      <c r="AU29" s="178">
        <v>406</v>
      </c>
      <c r="AV29" s="168">
        <f t="shared" si="20"/>
        <v>98.78345498783455</v>
      </c>
      <c r="AW29" s="26">
        <f t="shared" si="21"/>
        <v>-5</v>
      </c>
      <c r="AX29" s="178">
        <v>335</v>
      </c>
      <c r="AY29" s="178">
        <v>330</v>
      </c>
      <c r="AZ29" s="168">
        <f t="shared" si="22"/>
        <v>98.50746268656717</v>
      </c>
      <c r="BA29" s="26">
        <f t="shared" si="23"/>
        <v>-5</v>
      </c>
      <c r="BB29" s="178">
        <v>1841.3612565445026</v>
      </c>
      <c r="BC29" s="178">
        <v>2457.4585635359117</v>
      </c>
      <c r="BD29" s="22">
        <f t="shared" si="24"/>
        <v>616.0973069914091</v>
      </c>
      <c r="BE29" s="182">
        <v>8</v>
      </c>
      <c r="BF29" s="178">
        <v>10</v>
      </c>
      <c r="BG29" s="24">
        <f t="shared" si="25"/>
        <v>125</v>
      </c>
      <c r="BH29" s="22">
        <f t="shared" si="27"/>
        <v>2</v>
      </c>
      <c r="BI29" s="201">
        <v>4</v>
      </c>
      <c r="BJ29" s="183">
        <v>6</v>
      </c>
      <c r="BK29" s="202" t="s">
        <v>151</v>
      </c>
      <c r="BL29" s="203">
        <f t="shared" si="29"/>
        <v>2</v>
      </c>
    </row>
    <row r="30" spans="1:64" s="36" customFormat="1" ht="15.75">
      <c r="A30" s="31" t="s">
        <v>150</v>
      </c>
      <c r="B30" s="178">
        <v>2752</v>
      </c>
      <c r="C30" s="178">
        <v>2509</v>
      </c>
      <c r="D30" s="27">
        <f t="shared" si="0"/>
        <v>91.17005813953489</v>
      </c>
      <c r="E30" s="26">
        <f t="shared" si="1"/>
        <v>-243</v>
      </c>
      <c r="F30" s="178">
        <v>1830</v>
      </c>
      <c r="G30" s="178">
        <v>1542</v>
      </c>
      <c r="H30" s="27">
        <f t="shared" si="2"/>
        <v>84.26229508196721</v>
      </c>
      <c r="I30" s="26">
        <f t="shared" si="3"/>
        <v>-288</v>
      </c>
      <c r="J30" s="178">
        <v>1676</v>
      </c>
      <c r="K30" s="178">
        <v>1741</v>
      </c>
      <c r="L30" s="27">
        <f t="shared" si="4"/>
        <v>103.87828162291169</v>
      </c>
      <c r="M30" s="26">
        <f t="shared" si="5"/>
        <v>65</v>
      </c>
      <c r="N30" s="178">
        <v>620</v>
      </c>
      <c r="O30" s="178">
        <v>829</v>
      </c>
      <c r="P30" s="168">
        <f t="shared" si="6"/>
        <v>133.70967741935485</v>
      </c>
      <c r="Q30" s="177">
        <f t="shared" si="7"/>
        <v>209</v>
      </c>
      <c r="R30" s="179">
        <v>377</v>
      </c>
      <c r="S30" s="179">
        <v>197</v>
      </c>
      <c r="T30" s="168">
        <f t="shared" si="8"/>
        <v>52.254641909814325</v>
      </c>
      <c r="U30" s="26">
        <f t="shared" si="9"/>
        <v>-180</v>
      </c>
      <c r="V30" s="178">
        <v>10031</v>
      </c>
      <c r="W30" s="178">
        <v>10580</v>
      </c>
      <c r="X30" s="23">
        <f>W30/V30*100</f>
        <v>105.47303359585285</v>
      </c>
      <c r="Y30" s="22">
        <f>W30-V30</f>
        <v>549</v>
      </c>
      <c r="Z30" s="178">
        <v>2724</v>
      </c>
      <c r="AA30" s="178">
        <v>2491</v>
      </c>
      <c r="AB30" s="23">
        <f>AA30/Z30*100</f>
        <v>91.44640234948605</v>
      </c>
      <c r="AC30" s="22">
        <f>AA30-Z30</f>
        <v>-233</v>
      </c>
      <c r="AD30" s="178">
        <v>5088</v>
      </c>
      <c r="AE30" s="196">
        <v>6186</v>
      </c>
      <c r="AF30" s="23">
        <f t="shared" si="14"/>
        <v>121.5801886792453</v>
      </c>
      <c r="AG30" s="22">
        <f>AE30-AD30</f>
        <v>1098</v>
      </c>
      <c r="AH30" s="178">
        <v>384</v>
      </c>
      <c r="AI30" s="178">
        <v>384</v>
      </c>
      <c r="AJ30" s="27">
        <f t="shared" si="30"/>
        <v>100</v>
      </c>
      <c r="AK30" s="26">
        <f t="shared" si="16"/>
        <v>0</v>
      </c>
      <c r="AL30" s="180">
        <v>310</v>
      </c>
      <c r="AM30" s="178">
        <v>316</v>
      </c>
      <c r="AN30" s="29">
        <f>ROUND(AM30/AL30*100,1)</f>
        <v>101.9</v>
      </c>
      <c r="AO30" s="28">
        <f>AM30-AL30</f>
        <v>6</v>
      </c>
      <c r="AP30" s="178">
        <v>1593</v>
      </c>
      <c r="AQ30" s="181">
        <v>1690</v>
      </c>
      <c r="AR30" s="24">
        <f>ROUND(AQ30/AP30*100,1)</f>
        <v>106.1</v>
      </c>
      <c r="AS30" s="22">
        <f>AQ30-AP30</f>
        <v>97</v>
      </c>
      <c r="AT30" s="178">
        <v>858</v>
      </c>
      <c r="AU30" s="178">
        <v>864</v>
      </c>
      <c r="AV30" s="168">
        <f t="shared" si="20"/>
        <v>100.69930069930071</v>
      </c>
      <c r="AW30" s="26">
        <f t="shared" si="21"/>
        <v>6</v>
      </c>
      <c r="AX30" s="178">
        <v>613</v>
      </c>
      <c r="AY30" s="178">
        <v>588</v>
      </c>
      <c r="AZ30" s="168">
        <f t="shared" si="22"/>
        <v>95.92169657422512</v>
      </c>
      <c r="BA30" s="26">
        <f t="shared" si="23"/>
        <v>-25</v>
      </c>
      <c r="BB30" s="178">
        <v>1303.888888888889</v>
      </c>
      <c r="BC30" s="178">
        <v>1646.3327370304112</v>
      </c>
      <c r="BD30" s="22">
        <f>BC30-BB30</f>
        <v>342.44384814152227</v>
      </c>
      <c r="BE30" s="182">
        <v>8</v>
      </c>
      <c r="BF30" s="178">
        <v>6</v>
      </c>
      <c r="BG30" s="24">
        <f t="shared" si="25"/>
        <v>75</v>
      </c>
      <c r="BH30" s="22">
        <f>BF30-BE30</f>
        <v>-2</v>
      </c>
      <c r="BI30" s="201">
        <v>8</v>
      </c>
      <c r="BJ30" s="183">
        <v>15</v>
      </c>
      <c r="BK30" s="202">
        <f t="shared" si="28"/>
        <v>187.5</v>
      </c>
      <c r="BL30" s="203">
        <f t="shared" si="29"/>
        <v>7</v>
      </c>
    </row>
    <row r="31" spans="5:55" s="36" customFormat="1" ht="12.75">
      <c r="E31" s="37"/>
      <c r="F31" s="37"/>
      <c r="G31" s="37"/>
      <c r="H31" s="37"/>
      <c r="I31" s="37"/>
      <c r="J31" s="37"/>
      <c r="K31" s="37"/>
      <c r="L31" s="37"/>
      <c r="M31" s="37"/>
      <c r="AH31" s="37"/>
      <c r="AI31" s="37"/>
      <c r="AJ31" s="37"/>
      <c r="AK31" s="37"/>
      <c r="AP31" s="38"/>
      <c r="AQ31" s="38"/>
      <c r="AR31" s="38"/>
      <c r="AS31" s="39"/>
      <c r="BA31" s="40"/>
      <c r="BB31" s="40"/>
      <c r="BC31" s="40"/>
    </row>
    <row r="32" spans="5:55" s="36" customFormat="1" ht="12.75">
      <c r="E32" s="37"/>
      <c r="F32" s="37"/>
      <c r="G32" s="37"/>
      <c r="H32" s="37"/>
      <c r="I32" s="37"/>
      <c r="J32" s="37"/>
      <c r="K32" s="37"/>
      <c r="L32" s="37"/>
      <c r="M32" s="37"/>
      <c r="AH32" s="37"/>
      <c r="AI32" s="37"/>
      <c r="AJ32" s="37"/>
      <c r="AK32" s="37"/>
      <c r="AS32" s="40"/>
      <c r="BA32" s="40"/>
      <c r="BB32" s="40"/>
      <c r="BC32" s="40"/>
    </row>
    <row r="33" spans="5:55" s="36" customFormat="1" ht="12.75">
      <c r="E33" s="37"/>
      <c r="F33" s="37"/>
      <c r="G33" s="37"/>
      <c r="H33" s="37"/>
      <c r="I33" s="37"/>
      <c r="J33" s="37"/>
      <c r="K33" s="37"/>
      <c r="L33" s="37"/>
      <c r="M33" s="37"/>
      <c r="AH33" s="37"/>
      <c r="AI33" s="37"/>
      <c r="AJ33" s="37"/>
      <c r="AK33" s="37"/>
      <c r="BA33" s="40"/>
      <c r="BB33" s="40"/>
      <c r="BC33" s="40"/>
    </row>
    <row r="34" spans="5:37" s="36" customFormat="1" ht="12.75">
      <c r="E34" s="37"/>
      <c r="F34" s="37"/>
      <c r="G34" s="37"/>
      <c r="H34" s="37"/>
      <c r="I34" s="37"/>
      <c r="J34" s="37"/>
      <c r="K34" s="37"/>
      <c r="L34" s="37"/>
      <c r="M34" s="37"/>
      <c r="AH34" s="37"/>
      <c r="AI34" s="37"/>
      <c r="AJ34" s="37"/>
      <c r="AK34" s="37"/>
    </row>
    <row r="35" spans="5:13" s="36" customFormat="1" ht="12.75">
      <c r="E35" s="37"/>
      <c r="F35" s="37"/>
      <c r="G35" s="37"/>
      <c r="H35" s="37"/>
      <c r="I35" s="37"/>
      <c r="J35" s="37"/>
      <c r="K35" s="37"/>
      <c r="L35" s="37"/>
      <c r="M35" s="37"/>
    </row>
    <row r="36" spans="5:13" s="36" customFormat="1" ht="12.75">
      <c r="E36" s="37"/>
      <c r="F36" s="37"/>
      <c r="G36" s="37"/>
      <c r="H36" s="37"/>
      <c r="I36" s="37"/>
      <c r="J36" s="37"/>
      <c r="K36" s="37"/>
      <c r="L36" s="37"/>
      <c r="M36" s="37"/>
    </row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pans="22:33" s="36" customFormat="1" ht="12.75"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22:33" s="36" customFormat="1" ht="12.75"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pans="22:33" s="16" customFormat="1" ht="12.75"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22:33" s="16" customFormat="1" ht="12.75"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</sheetData>
  <sheetProtection/>
  <mergeCells count="68">
    <mergeCell ref="BC7:BC8"/>
    <mergeCell ref="BE7:BE8"/>
    <mergeCell ref="BF7:BF8"/>
    <mergeCell ref="BE6:BH6"/>
    <mergeCell ref="BI6:BL6"/>
    <mergeCell ref="A4:A8"/>
    <mergeCell ref="B4:E6"/>
    <mergeCell ref="F4:I6"/>
    <mergeCell ref="J4:M6"/>
    <mergeCell ref="B7:B8"/>
    <mergeCell ref="BG7:BH7"/>
    <mergeCell ref="BE4:BL5"/>
    <mergeCell ref="BD7:BD8"/>
    <mergeCell ref="BB4:BD6"/>
    <mergeCell ref="BB7:BB8"/>
    <mergeCell ref="V7:V8"/>
    <mergeCell ref="AT4:AW6"/>
    <mergeCell ref="AT7:AT8"/>
    <mergeCell ref="AU7:AU8"/>
    <mergeCell ref="AV7:AW7"/>
    <mergeCell ref="B2:M2"/>
    <mergeCell ref="B3:M3"/>
    <mergeCell ref="AX4:BA6"/>
    <mergeCell ref="J7:J8"/>
    <mergeCell ref="N7:N8"/>
    <mergeCell ref="N4:Q6"/>
    <mergeCell ref="R4:U6"/>
    <mergeCell ref="O7:O8"/>
    <mergeCell ref="P7:Q7"/>
    <mergeCell ref="R7:R8"/>
    <mergeCell ref="S7:S8"/>
    <mergeCell ref="T7:U7"/>
    <mergeCell ref="K7:K8"/>
    <mergeCell ref="L7:M7"/>
    <mergeCell ref="C7:C8"/>
    <mergeCell ref="D7:E7"/>
    <mergeCell ref="F7:F8"/>
    <mergeCell ref="G7:G8"/>
    <mergeCell ref="H7:I7"/>
    <mergeCell ref="AL4:AO6"/>
    <mergeCell ref="AL7:AL8"/>
    <mergeCell ref="AH4:AK6"/>
    <mergeCell ref="AX7:AX8"/>
    <mergeCell ref="AM7:AM8"/>
    <mergeCell ref="AN7:AO7"/>
    <mergeCell ref="AP4:AS6"/>
    <mergeCell ref="AP7:AQ7"/>
    <mergeCell ref="AR7:AS7"/>
    <mergeCell ref="AB7:AC7"/>
    <mergeCell ref="AD7:AD8"/>
    <mergeCell ref="W7:W8"/>
    <mergeCell ref="AY7:AY8"/>
    <mergeCell ref="AF7:AG7"/>
    <mergeCell ref="AZ7:BA7"/>
    <mergeCell ref="AE7:AE8"/>
    <mergeCell ref="AH7:AH8"/>
    <mergeCell ref="AI7:AI8"/>
    <mergeCell ref="AJ7:AK7"/>
    <mergeCell ref="BI7:BI8"/>
    <mergeCell ref="BJ7:BJ8"/>
    <mergeCell ref="BK7:BL7"/>
    <mergeCell ref="V4:Y6"/>
    <mergeCell ref="Z5:AC6"/>
    <mergeCell ref="Z4:AG4"/>
    <mergeCell ref="AD5:AG6"/>
    <mergeCell ref="X7:Y7"/>
    <mergeCell ref="Z7:Z8"/>
    <mergeCell ref="AA7:AA8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2" manualBreakCount="2">
    <brk id="21" min="1" max="35" man="1"/>
    <brk id="41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2018-12-10T13:53:23Z</cp:lastPrinted>
  <dcterms:created xsi:type="dcterms:W3CDTF">2017-11-17T08:56:41Z</dcterms:created>
  <dcterms:modified xsi:type="dcterms:W3CDTF">2018-12-10T13:54:18Z</dcterms:modified>
  <cp:category/>
  <cp:version/>
  <cp:contentType/>
  <cp:contentStatus/>
</cp:coreProperties>
</file>