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ТРАВЕНЬ_2023\"/>
    </mc:Choice>
  </mc:AlternateContent>
  <bookViews>
    <workbookView xWindow="0" yWindow="0" windowWidth="23040" windowHeight="9084" tabRatio="554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'15'!$A$1:$AB$28</definedName>
    <definedName name="_xlnm.Print_Area" localSheetId="16">'16'!$A$1:$AB$28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1" l="1"/>
  <c r="K18" i="50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G18" i="50"/>
  <c r="G17" i="50"/>
  <c r="G16" i="50"/>
  <c r="G15" i="50"/>
  <c r="G14" i="50"/>
  <c r="G13" i="50"/>
  <c r="G12" i="50"/>
  <c r="G11" i="50"/>
  <c r="G10" i="50"/>
  <c r="G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N10" i="46" l="1"/>
  <c r="N11" i="46"/>
  <c r="N12" i="46"/>
  <c r="N13" i="46"/>
  <c r="N14" i="46"/>
  <c r="N15" i="46"/>
  <c r="N16" i="46"/>
  <c r="N17" i="46"/>
  <c r="N18" i="46"/>
  <c r="N9" i="46"/>
  <c r="N8" i="46" s="1"/>
  <c r="B12" i="45" s="1"/>
  <c r="W8" i="46"/>
  <c r="B19" i="45" s="1"/>
  <c r="T8" i="46"/>
  <c r="K8" i="46"/>
  <c r="B11" i="45" s="1"/>
  <c r="G9" i="46"/>
  <c r="AB18" i="46"/>
  <c r="Y18" i="46"/>
  <c r="V18" i="46"/>
  <c r="S18" i="46"/>
  <c r="P18" i="46"/>
  <c r="M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M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M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P11" i="46"/>
  <c r="M11" i="46"/>
  <c r="J11" i="46"/>
  <c r="G11" i="46"/>
  <c r="D11" i="46"/>
  <c r="AB10" i="46"/>
  <c r="Y10" i="46"/>
  <c r="V10" i="46"/>
  <c r="S10" i="46"/>
  <c r="P10" i="46"/>
  <c r="M10" i="46"/>
  <c r="J10" i="46"/>
  <c r="G10" i="46"/>
  <c r="D10" i="46"/>
  <c r="AB9" i="46"/>
  <c r="Y9" i="46"/>
  <c r="V9" i="46"/>
  <c r="S9" i="46"/>
  <c r="P9" i="46"/>
  <c r="M9" i="46"/>
  <c r="J9" i="46"/>
  <c r="D9" i="46"/>
  <c r="AA8" i="46"/>
  <c r="C20" i="45" s="1"/>
  <c r="Z8" i="46"/>
  <c r="X8" i="46"/>
  <c r="U8" i="46"/>
  <c r="C18" i="45" s="1"/>
  <c r="R8" i="46"/>
  <c r="Q8" i="46"/>
  <c r="B13" i="45" s="1"/>
  <c r="O8" i="46"/>
  <c r="C12" i="45" s="1"/>
  <c r="L8" i="46"/>
  <c r="I8" i="46"/>
  <c r="C10" i="45" s="1"/>
  <c r="H8" i="46"/>
  <c r="F8" i="46"/>
  <c r="E8" i="46"/>
  <c r="B9" i="45" s="1"/>
  <c r="C8" i="46"/>
  <c r="C8" i="45" s="1"/>
  <c r="B8" i="46"/>
  <c r="AB8" i="46" l="1"/>
  <c r="P8" i="46"/>
  <c r="D8" i="46"/>
  <c r="J8" i="46"/>
  <c r="V8" i="46"/>
  <c r="G8" i="46"/>
  <c r="M8" i="46"/>
  <c r="S8" i="46"/>
  <c r="Y8" i="46"/>
  <c r="B18" i="45"/>
  <c r="D18" i="45" s="1"/>
  <c r="B20" i="45"/>
  <c r="D20" i="45" s="1"/>
  <c r="C9" i="45"/>
  <c r="D9" i="45" s="1"/>
  <c r="C11" i="45"/>
  <c r="C13" i="45"/>
  <c r="D13" i="45" s="1"/>
  <c r="C19" i="45"/>
  <c r="B8" i="45"/>
  <c r="D8" i="45" s="1"/>
  <c r="B10" i="45"/>
  <c r="D10" i="45" s="1"/>
  <c r="J11" i="31"/>
  <c r="D15" i="31"/>
  <c r="G15" i="31"/>
  <c r="J15" i="31"/>
  <c r="S15" i="31"/>
  <c r="AA6" i="31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9" i="47"/>
  <c r="Y9" i="47"/>
  <c r="V9" i="47"/>
  <c r="S9" i="47"/>
  <c r="P9" i="47"/>
  <c r="M9" i="47"/>
  <c r="J9" i="47"/>
  <c r="G9" i="47"/>
  <c r="D9" i="47"/>
  <c r="AA8" i="47"/>
  <c r="Z8" i="47"/>
  <c r="F20" i="45" s="1"/>
  <c r="X8" i="47"/>
  <c r="G19" i="45" s="1"/>
  <c r="W8" i="47"/>
  <c r="F19" i="45" s="1"/>
  <c r="U8" i="47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C8" i="47"/>
  <c r="B8" i="47"/>
  <c r="F8" i="45" s="1"/>
  <c r="D19" i="45"/>
  <c r="D12" i="45"/>
  <c r="D11" i="45"/>
  <c r="M10" i="39"/>
  <c r="P14" i="39"/>
  <c r="H13" i="45" l="1"/>
  <c r="H19" i="45"/>
  <c r="H9" i="45"/>
  <c r="H11" i="45"/>
  <c r="D8" i="47"/>
  <c r="G8" i="45"/>
  <c r="H8" i="45" s="1"/>
  <c r="J8" i="47"/>
  <c r="G10" i="45"/>
  <c r="H10" i="45" s="1"/>
  <c r="P8" i="47"/>
  <c r="G12" i="45"/>
  <c r="H12" i="45" s="1"/>
  <c r="V8" i="47"/>
  <c r="G18" i="45"/>
  <c r="H18" i="45" s="1"/>
  <c r="AB8" i="47"/>
  <c r="G20" i="45"/>
  <c r="H20" i="45" s="1"/>
  <c r="G8" i="47"/>
  <c r="M8" i="47"/>
  <c r="S8" i="47"/>
  <c r="Y8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Z6" i="31"/>
  <c r="I18" i="45" l="1"/>
  <c r="I10" i="45"/>
  <c r="I20" i="45"/>
  <c r="I12" i="45"/>
  <c r="I8" i="45"/>
  <c r="D13" i="31" l="1"/>
  <c r="AB15" i="31"/>
  <c r="AB13" i="31"/>
  <c r="Y15" i="31"/>
  <c r="Y13" i="31"/>
  <c r="V15" i="31"/>
  <c r="V13" i="31"/>
  <c r="S13" i="31"/>
  <c r="P16" i="31"/>
  <c r="P15" i="31"/>
  <c r="P14" i="31"/>
  <c r="P13" i="31"/>
  <c r="P10" i="31"/>
  <c r="P9" i="31"/>
  <c r="P8" i="31"/>
  <c r="M16" i="31"/>
  <c r="M15" i="31"/>
  <c r="M14" i="31"/>
  <c r="M13" i="31"/>
  <c r="M12" i="31"/>
  <c r="M11" i="31"/>
  <c r="M10" i="31"/>
  <c r="J16" i="31"/>
  <c r="J14" i="31"/>
  <c r="J13" i="31"/>
  <c r="J12" i="31"/>
  <c r="G13" i="31"/>
  <c r="M11" i="39" l="1"/>
  <c r="M12" i="39"/>
  <c r="M13" i="39"/>
  <c r="M14" i="39"/>
  <c r="M15" i="39"/>
  <c r="M16" i="39"/>
  <c r="M17" i="39"/>
  <c r="P7" i="31" l="1"/>
  <c r="J10" i="31"/>
  <c r="G15" i="34"/>
  <c r="D15" i="34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J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J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M17" i="30"/>
  <c r="P11" i="30"/>
  <c r="X6" i="31"/>
  <c r="U6" i="31"/>
  <c r="R6" i="31"/>
  <c r="O6" i="31"/>
  <c r="M9" i="31"/>
  <c r="M8" i="31"/>
  <c r="M7" i="31"/>
  <c r="L6" i="31"/>
  <c r="I6" i="31"/>
  <c r="F6" i="31"/>
  <c r="W6" i="31"/>
  <c r="T6" i="31"/>
  <c r="Q6" i="31"/>
  <c r="N6" i="31"/>
  <c r="K6" i="31"/>
  <c r="H6" i="31"/>
  <c r="E6" i="31"/>
  <c r="K8" i="49"/>
  <c r="C20" i="51" s="1"/>
  <c r="J8" i="49"/>
  <c r="C19" i="51" s="1"/>
  <c r="I8" i="49"/>
  <c r="C18" i="51" s="1"/>
  <c r="H8" i="49"/>
  <c r="C13" i="51" s="1"/>
  <c r="G8" i="49"/>
  <c r="C12" i="51" s="1"/>
  <c r="F8" i="49"/>
  <c r="C11" i="51" s="1"/>
  <c r="E8" i="49"/>
  <c r="D8" i="49"/>
  <c r="C10" i="51" s="1"/>
  <c r="C8" i="49"/>
  <c r="C9" i="51" s="1"/>
  <c r="B8" i="49"/>
  <c r="C8" i="51" s="1"/>
  <c r="AB14" i="31"/>
  <c r="P18" i="30"/>
  <c r="Y17" i="30"/>
  <c r="V17" i="30"/>
  <c r="S17" i="30"/>
  <c r="D17" i="30"/>
  <c r="G17" i="30"/>
  <c r="P6" i="31" l="1"/>
  <c r="C8" i="50"/>
  <c r="D9" i="51" s="1"/>
  <c r="B9" i="51" s="1"/>
  <c r="E8" i="50"/>
  <c r="G8" i="50"/>
  <c r="D12" i="51" s="1"/>
  <c r="B12" i="51" s="1"/>
  <c r="F8" i="50"/>
  <c r="D11" i="51" s="1"/>
  <c r="B11" i="51" s="1"/>
  <c r="J8" i="50"/>
  <c r="D19" i="51" s="1"/>
  <c r="B19" i="51" s="1"/>
  <c r="D8" i="50"/>
  <c r="D10" i="51" s="1"/>
  <c r="B10" i="51" s="1"/>
  <c r="I8" i="50"/>
  <c r="D18" i="51" s="1"/>
  <c r="B18" i="51" s="1"/>
  <c r="H8" i="50"/>
  <c r="D13" i="51" s="1"/>
  <c r="B13" i="51" s="1"/>
  <c r="K8" i="50"/>
  <c r="D20" i="51" s="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AB18" i="30"/>
  <c r="AB17" i="30"/>
  <c r="AB16" i="30"/>
  <c r="AB15" i="30"/>
  <c r="AB14" i="30"/>
  <c r="AB13" i="30"/>
  <c r="AB12" i="30"/>
  <c r="AB11" i="30"/>
  <c r="AB10" i="30"/>
  <c r="AB9" i="30"/>
  <c r="Y18" i="30"/>
  <c r="Y16" i="30"/>
  <c r="Y15" i="30"/>
  <c r="Y14" i="30"/>
  <c r="Y13" i="30"/>
  <c r="Y12" i="30"/>
  <c r="Y11" i="30"/>
  <c r="Y10" i="30"/>
  <c r="Y9" i="30"/>
  <c r="V18" i="30"/>
  <c r="V16" i="30"/>
  <c r="V15" i="30"/>
  <c r="V14" i="30"/>
  <c r="V13" i="30"/>
  <c r="V12" i="30"/>
  <c r="V11" i="30"/>
  <c r="V10" i="30"/>
  <c r="V9" i="30"/>
  <c r="S18" i="30"/>
  <c r="S16" i="30"/>
  <c r="S15" i="30"/>
  <c r="S14" i="30"/>
  <c r="S13" i="30"/>
  <c r="S12" i="30"/>
  <c r="S11" i="30"/>
  <c r="S10" i="30"/>
  <c r="S9" i="30"/>
  <c r="P17" i="30"/>
  <c r="P14" i="30"/>
  <c r="P12" i="30"/>
  <c r="P10" i="30"/>
  <c r="P9" i="30"/>
  <c r="M18" i="30"/>
  <c r="M15" i="30"/>
  <c r="M14" i="30"/>
  <c r="M13" i="30"/>
  <c r="M12" i="30"/>
  <c r="M11" i="30"/>
  <c r="M10" i="30"/>
  <c r="M9" i="30"/>
  <c r="J18" i="30"/>
  <c r="J17" i="30"/>
  <c r="J16" i="30"/>
  <c r="J15" i="30"/>
  <c r="J14" i="30"/>
  <c r="J13" i="30"/>
  <c r="J12" i="30"/>
  <c r="J11" i="30"/>
  <c r="J10" i="30"/>
  <c r="J9" i="30"/>
  <c r="G18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AB16" i="31"/>
  <c r="AB12" i="31"/>
  <c r="AB11" i="31"/>
  <c r="AB10" i="31"/>
  <c r="AB9" i="31"/>
  <c r="AB8" i="31"/>
  <c r="AB7" i="31"/>
  <c r="Y16" i="31"/>
  <c r="Y14" i="31"/>
  <c r="Y12" i="31"/>
  <c r="Y11" i="31"/>
  <c r="Y10" i="31"/>
  <c r="Y9" i="31"/>
  <c r="Y8" i="31"/>
  <c r="Y7" i="31"/>
  <c r="V16" i="31"/>
  <c r="V14" i="31"/>
  <c r="V12" i="31"/>
  <c r="V11" i="31"/>
  <c r="V10" i="31"/>
  <c r="V9" i="31"/>
  <c r="V8" i="31"/>
  <c r="V7" i="31"/>
  <c r="S16" i="31"/>
  <c r="S14" i="31"/>
  <c r="S12" i="31"/>
  <c r="S11" i="31"/>
  <c r="S10" i="31"/>
  <c r="S9" i="31"/>
  <c r="S8" i="31"/>
  <c r="S7" i="31"/>
  <c r="P11" i="31"/>
  <c r="J9" i="31"/>
  <c r="J8" i="31"/>
  <c r="J7" i="31"/>
  <c r="G16" i="31"/>
  <c r="G14" i="31"/>
  <c r="G12" i="31"/>
  <c r="G11" i="31"/>
  <c r="G10" i="31"/>
  <c r="G9" i="31"/>
  <c r="G8" i="31"/>
  <c r="G7" i="31"/>
  <c r="D16" i="31"/>
  <c r="D14" i="31"/>
  <c r="D12" i="31"/>
  <c r="D11" i="31"/>
  <c r="D10" i="31"/>
  <c r="D9" i="31"/>
  <c r="D8" i="31"/>
  <c r="D7" i="31"/>
  <c r="C18" i="43"/>
  <c r="B18" i="43"/>
  <c r="C17" i="43"/>
  <c r="B17" i="43"/>
  <c r="C16" i="43"/>
  <c r="B16" i="43"/>
  <c r="C11" i="43"/>
  <c r="C10" i="43"/>
  <c r="B10" i="43"/>
  <c r="C9" i="43"/>
  <c r="C8" i="43"/>
  <c r="B8" i="43"/>
  <c r="C7" i="43"/>
  <c r="C6" i="31"/>
  <c r="C6" i="43" s="1"/>
  <c r="B6" i="31"/>
  <c r="B6" i="43" s="1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P8" i="30"/>
  <c r="D17" i="40"/>
  <c r="G6" i="31"/>
  <c r="D18" i="24"/>
  <c r="E12" i="40"/>
  <c r="E8" i="40"/>
  <c r="S6" i="31"/>
  <c r="B11" i="43"/>
  <c r="E11" i="43" s="1"/>
  <c r="M6" i="3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Y6" i="31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AB8" i="30"/>
  <c r="Y8" i="30"/>
  <c r="V8" i="30"/>
  <c r="S8" i="30"/>
  <c r="M8" i="30"/>
  <c r="J8" i="30"/>
  <c r="G8" i="30"/>
  <c r="D8" i="30"/>
  <c r="D8" i="43"/>
  <c r="D16" i="43"/>
  <c r="D18" i="43"/>
  <c r="AB6" i="31"/>
  <c r="V6" i="31"/>
  <c r="J6" i="31"/>
  <c r="D6" i="31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B8" i="50" l="1"/>
  <c r="D8" i="51" s="1"/>
  <c r="B8" i="51" s="1"/>
</calcChain>
</file>

<file path=xl/sharedStrings.xml><?xml version="1.0" encoding="utf-8"?>
<sst xmlns="http://schemas.openxmlformats.org/spreadsheetml/2006/main" count="543" uniqueCount="101">
  <si>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</si>
  <si>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</si>
  <si>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</si>
  <si>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</si>
  <si>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</si>
  <si>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</si>
  <si>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</si>
  <si>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</si>
  <si>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</si>
  <si>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</si>
  <si>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</si>
  <si>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</si>
  <si>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</si>
  <si>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</si>
  <si>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</si>
  <si>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</si>
  <si>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</si>
  <si>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</si>
  <si>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</si>
  <si>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</si>
  <si>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</si>
  <si>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</si>
  <si>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</si>
  <si>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</si>
  <si>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</si>
  <si>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</si>
  <si>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</si>
  <si>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</si>
  <si>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</si>
  <si>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</si>
  <si>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</si>
  <si>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</si>
  <si>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</si>
  <si>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</si>
  <si>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</si>
  <si>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</si>
  <si>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</si>
  <si>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</si>
  <si>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</si>
  <si>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</si>
  <si>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</si>
  <si>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</si>
  <si>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</si>
  <si>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</si>
  <si>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</si>
  <si>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</si>
  <si>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</si>
  <si>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</si>
  <si>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</si>
  <si>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</si>
  <si>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</si>
  <si>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</si>
  <si>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</si>
  <si>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</si>
  <si>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</si>
  <si>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</si>
  <si>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</si>
  <si>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</si>
  <si>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</si>
  <si>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</si>
  <si>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</si>
  <si>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</si>
  <si>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</si>
  <si>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</si>
  <si>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</si>
  <si>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</si>
  <si>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</si>
  <si>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</si>
  <si>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</si>
  <si>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</si>
  <si>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</si>
  <si>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</si>
  <si>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</si>
  <si>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</si>
  <si>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</si>
  <si>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</si>
  <si>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>січень-травень    2022 р.</t>
  </si>
  <si>
    <t>січень-травень    2023 р.</t>
  </si>
  <si>
    <t xml:space="preserve">  1 червня             2022 р.</t>
  </si>
  <si>
    <t xml:space="preserve">  1 червня             2023 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</si>
  <si>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-травні 2022-2023 рр.                                                                                                       </t>
  </si>
  <si>
    <t>січень-травень    2022</t>
  </si>
  <si>
    <t>січень-травень    2023</t>
  </si>
  <si>
    <t>Надання послуг службою зайнятості Запорізької області  молоді у віці до 35 років
у січні - травні 2022-2023 рр.</t>
  </si>
  <si>
    <t>у січні - травні 2023 року</t>
  </si>
  <si>
    <t>Станом на 01.06.2023: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</si>
  <si>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травні 2023 року</t>
  </si>
  <si>
    <t>Надання послуг службою зайнятості Запорізької області чоловікам
у січні-травні 2023 року</t>
  </si>
  <si>
    <t>особам з числа мешканців сільської місцевості  у січні - травні  2022 - 2023 рр.</t>
  </si>
  <si>
    <t>особам з числа мешканців міських поселень у січні - травні 2022 - 2023 рр.</t>
  </si>
  <si>
    <t>січень-травень 
2022 р.</t>
  </si>
  <si>
    <t>січень-травень 
2023 р.</t>
  </si>
  <si>
    <t xml:space="preserve">  1 червня            2022 р.</t>
  </si>
  <si>
    <t xml:space="preserve">  1 червня         2023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</si>
  <si>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-травні 2022-2023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</si>
  <si>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травні 2022-2023 рр.</t>
  </si>
  <si>
    <t>Надання послуг службою зайнятості Запорізької області безробітним
з числа учасників бойових дій*   
у січні - травні 2022-2023 рр.</t>
  </si>
  <si>
    <t>У 2022 році у моніторингу відображалася кількість учасників АТО (ООС), починаючи з 2023 року, відображається кількість учасників бойових дій</t>
  </si>
  <si>
    <t>У 2022 році у моніторингу відображалася кількість учасників АТО (ООС), починаючи з 2023 року,  відображається кількість учасників бойових дій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</si>
  <si>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січні-травні 2022-2023 рр.</t>
  </si>
  <si>
    <t xml:space="preserve">  1 червня
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</si>
</sst>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0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3" fontId="16" fillId="0" borderId="6" xfId="13" applyNumberFormat="1" applyFont="1" applyFill="1" applyBorder="1" applyAlignment="1">
      <alignment horizontal="center" vertical="center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44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0" fontId="53" fillId="0" borderId="6" xfId="0" applyFont="1" applyFill="1" applyBorder="1" applyAlignment="1">
      <alignment horizontal="center"/>
    </xf>
    <xf numFmtId="0" fontId="61" fillId="0" borderId="10" xfId="1" applyFont="1" applyFill="1" applyBorder="1" applyAlignment="1">
      <alignment vertical="center" wrapText="1"/>
    </xf>
    <xf numFmtId="1" fontId="30" fillId="0" borderId="6" xfId="0" applyNumberFormat="1" applyFont="1" applyFill="1" applyBorder="1" applyAlignment="1">
      <alignment horizontal="center"/>
    </xf>
    <xf numFmtId="1" fontId="38" fillId="0" borderId="6" xfId="0" applyNumberFormat="1" applyFont="1" applyFill="1" applyBorder="1" applyAlignment="1">
      <alignment horizontal="center"/>
    </xf>
    <xf numFmtId="3" fontId="38" fillId="0" borderId="6" xfId="0" applyNumberFormat="1" applyFont="1" applyFill="1" applyBorder="1" applyAlignment="1">
      <alignment horizontal="center" vertical="center"/>
    </xf>
    <xf numFmtId="1" fontId="30" fillId="0" borderId="6" xfId="0" applyNumberFormat="1" applyFont="1" applyFill="1" applyBorder="1" applyAlignment="1">
      <alignment horizontal="center" vertical="center"/>
    </xf>
    <xf numFmtId="1" fontId="38" fillId="0" borderId="6" xfId="0" applyNumberFormat="1" applyFont="1" applyFill="1" applyBorder="1" applyAlignment="1">
      <alignment horizontal="center" vertical="center"/>
    </xf>
    <xf numFmtId="164" fontId="10" fillId="0" borderId="0" xfId="8" applyNumberFormat="1" applyFont="1" applyFill="1" applyAlignment="1">
      <alignment vertical="center" wrapText="1"/>
    </xf>
    <xf numFmtId="1" fontId="16" fillId="0" borderId="7" xfId="18" applyNumberFormat="1" applyFont="1" applyFill="1" applyBorder="1" applyAlignment="1" applyProtection="1">
      <alignment horizontal="center"/>
      <protection locked="0"/>
    </xf>
    <xf numFmtId="1" fontId="16" fillId="0" borderId="5" xfId="18" applyNumberFormat="1" applyFont="1" applyFill="1" applyBorder="1" applyAlignment="1" applyProtection="1">
      <alignment horizontal="center"/>
      <protection locked="0"/>
    </xf>
    <xf numFmtId="3" fontId="51" fillId="0" borderId="6" xfId="12" applyNumberFormat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61" fillId="0" borderId="10" xfId="1" applyFont="1" applyBorder="1" applyAlignment="1">
      <alignment horizontal="left" vertical="center" wrapText="1"/>
    </xf>
    <xf numFmtId="0" fontId="18" fillId="0" borderId="0" xfId="7" applyFont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61" fillId="0" borderId="10" xfId="1" applyFont="1" applyFill="1" applyBorder="1" applyAlignment="1">
      <alignment horizontal="left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Q24" sqref="Q24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20" t="s">
        <v>99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8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21"/>
      <c r="B4" s="202" t="s">
        <v>7</v>
      </c>
      <c r="C4" s="203"/>
      <c r="D4" s="204"/>
      <c r="E4" s="202" t="s">
        <v>20</v>
      </c>
      <c r="F4" s="203"/>
      <c r="G4" s="204"/>
      <c r="H4" s="224" t="s">
        <v>34</v>
      </c>
      <c r="I4" s="224"/>
      <c r="J4" s="224"/>
      <c r="K4" s="202" t="s">
        <v>14</v>
      </c>
      <c r="L4" s="203"/>
      <c r="M4" s="204"/>
      <c r="N4" s="202" t="s">
        <v>21</v>
      </c>
      <c r="O4" s="203"/>
      <c r="P4" s="204"/>
      <c r="Q4" s="202" t="s">
        <v>10</v>
      </c>
      <c r="R4" s="203"/>
      <c r="S4" s="204"/>
      <c r="T4" s="202" t="s">
        <v>15</v>
      </c>
      <c r="U4" s="203"/>
      <c r="V4" s="204"/>
      <c r="W4" s="211" t="s">
        <v>17</v>
      </c>
      <c r="X4" s="212"/>
      <c r="Y4" s="213"/>
      <c r="Z4" s="202" t="s">
        <v>16</v>
      </c>
      <c r="AA4" s="203"/>
      <c r="AB4" s="204"/>
    </row>
    <row r="5" spans="1:28" s="81" customFormat="1" ht="18.75" customHeight="1">
      <c r="A5" s="222"/>
      <c r="B5" s="205"/>
      <c r="C5" s="206"/>
      <c r="D5" s="207"/>
      <c r="E5" s="205"/>
      <c r="F5" s="206"/>
      <c r="G5" s="207"/>
      <c r="H5" s="224"/>
      <c r="I5" s="224"/>
      <c r="J5" s="224"/>
      <c r="K5" s="206"/>
      <c r="L5" s="206"/>
      <c r="M5" s="207"/>
      <c r="N5" s="205"/>
      <c r="O5" s="206"/>
      <c r="P5" s="207"/>
      <c r="Q5" s="205"/>
      <c r="R5" s="206"/>
      <c r="S5" s="207"/>
      <c r="T5" s="205"/>
      <c r="U5" s="206"/>
      <c r="V5" s="207"/>
      <c r="W5" s="214"/>
      <c r="X5" s="215"/>
      <c r="Y5" s="216"/>
      <c r="Z5" s="205"/>
      <c r="AA5" s="206"/>
      <c r="AB5" s="207"/>
    </row>
    <row r="6" spans="1:28" s="81" customFormat="1" ht="17.25" customHeight="1">
      <c r="A6" s="222"/>
      <c r="B6" s="208"/>
      <c r="C6" s="209"/>
      <c r="D6" s="210"/>
      <c r="E6" s="208"/>
      <c r="F6" s="209"/>
      <c r="G6" s="210"/>
      <c r="H6" s="224"/>
      <c r="I6" s="224"/>
      <c r="J6" s="224"/>
      <c r="K6" s="209"/>
      <c r="L6" s="209"/>
      <c r="M6" s="210"/>
      <c r="N6" s="208"/>
      <c r="O6" s="209"/>
      <c r="P6" s="210"/>
      <c r="Q6" s="208"/>
      <c r="R6" s="209"/>
      <c r="S6" s="210"/>
      <c r="T6" s="208"/>
      <c r="U6" s="209"/>
      <c r="V6" s="210"/>
      <c r="W6" s="217"/>
      <c r="X6" s="218"/>
      <c r="Y6" s="219"/>
      <c r="Z6" s="208"/>
      <c r="AA6" s="209"/>
      <c r="AB6" s="210"/>
    </row>
    <row r="7" spans="1:28" s="55" customFormat="1" ht="24.75" customHeight="1">
      <c r="A7" s="223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29303</v>
      </c>
      <c r="C9" s="31">
        <f>SUM(C10:C19)</f>
        <v>19470</v>
      </c>
      <c r="D9" s="32">
        <f>C9/B9*100</f>
        <v>66.443708835272844</v>
      </c>
      <c r="E9" s="31">
        <f>SUM(E10:E19)</f>
        <v>26191</v>
      </c>
      <c r="F9" s="31">
        <f>SUM(F10:F19)</f>
        <v>17085</v>
      </c>
      <c r="G9" s="32">
        <f>F9/E9*100</f>
        <v>65.232331717002026</v>
      </c>
      <c r="H9" s="31">
        <f>SUM(H10:H19)</f>
        <v>4432</v>
      </c>
      <c r="I9" s="31">
        <f>SUM(I10:I19)</f>
        <v>1415</v>
      </c>
      <c r="J9" s="32">
        <f>I9/H9*100</f>
        <v>31.926895306859205</v>
      </c>
      <c r="K9" s="31">
        <f>SUM(K10:K19)</f>
        <v>208</v>
      </c>
      <c r="L9" s="31">
        <f>SUM(L10:L19)</f>
        <v>76</v>
      </c>
      <c r="M9" s="32">
        <f>L9/K9*100</f>
        <v>36.538461538461533</v>
      </c>
      <c r="N9" s="31">
        <f>SUM(N10:N19)</f>
        <v>652</v>
      </c>
      <c r="O9" s="31">
        <f>SUM(O10:O19)</f>
        <v>36</v>
      </c>
      <c r="P9" s="32">
        <f>O9/N9*100</f>
        <v>5.5214723926380369</v>
      </c>
      <c r="Q9" s="31">
        <f>SUM(Q10:Q19)</f>
        <v>23283</v>
      </c>
      <c r="R9" s="31">
        <f>SUM(R10:R19)</f>
        <v>7859</v>
      </c>
      <c r="S9" s="32">
        <f>R9/Q9*100</f>
        <v>33.754241291929731</v>
      </c>
      <c r="T9" s="31">
        <f>SUM(T10:T19)</f>
        <v>18154</v>
      </c>
      <c r="U9" s="31">
        <f>SUM(U10:U19)</f>
        <v>11124</v>
      </c>
      <c r="V9" s="32">
        <f>U9/T9*100</f>
        <v>61.275751900407627</v>
      </c>
      <c r="W9" s="31">
        <f>SUM(W10:W19)</f>
        <v>16315</v>
      </c>
      <c r="X9" s="31">
        <f>SUM(X10:X19)</f>
        <v>10044</v>
      </c>
      <c r="Y9" s="32">
        <f>X9/W9*100</f>
        <v>61.562978853815508</v>
      </c>
      <c r="Z9" s="31">
        <f>SUM(Z10:Z19)</f>
        <v>13281</v>
      </c>
      <c r="AA9" s="31">
        <f>SUM(AA10:AA19)</f>
        <v>1378</v>
      </c>
      <c r="AB9" s="32">
        <f>AA9/Z9*100</f>
        <v>10.375724719524133</v>
      </c>
    </row>
    <row r="10" spans="1:28" ht="16.5" customHeight="1">
      <c r="A10" s="116" t="s">
        <v>49</v>
      </c>
      <c r="B10" s="61">
        <v>13063</v>
      </c>
      <c r="C10" s="61">
        <v>13048</v>
      </c>
      <c r="D10" s="36">
        <f>C10/B10*100</f>
        <v>99.885171859450367</v>
      </c>
      <c r="E10" s="126">
        <v>11432</v>
      </c>
      <c r="F10" s="66">
        <v>11331</v>
      </c>
      <c r="G10" s="36">
        <f>F10/E10*100</f>
        <v>99.116515045486352</v>
      </c>
      <c r="H10" s="69">
        <v>1689</v>
      </c>
      <c r="I10" s="69">
        <v>1123</v>
      </c>
      <c r="J10" s="36">
        <f>I10/H10*100</f>
        <v>66.489046773238599</v>
      </c>
      <c r="K10" s="66">
        <v>77</v>
      </c>
      <c r="L10" s="66">
        <v>61</v>
      </c>
      <c r="M10" s="36">
        <f>L10/K10*100</f>
        <v>79.220779220779221</v>
      </c>
      <c r="N10" s="69">
        <v>152</v>
      </c>
      <c r="O10" s="69">
        <v>12</v>
      </c>
      <c r="P10" s="36">
        <f>O10/N10*100</f>
        <v>7.8947368421052628</v>
      </c>
      <c r="Q10" s="69">
        <v>9493</v>
      </c>
      <c r="R10" s="69">
        <v>5224</v>
      </c>
      <c r="S10" s="36">
        <f>R10/Q10*100</f>
        <v>55.030022121563263</v>
      </c>
      <c r="T10" s="69">
        <v>8776</v>
      </c>
      <c r="U10" s="69">
        <v>6439</v>
      </c>
      <c r="V10" s="36">
        <f>U10/T10*100</f>
        <v>73.37055606198723</v>
      </c>
      <c r="W10" s="66">
        <v>7654</v>
      </c>
      <c r="X10" s="66">
        <v>5673</v>
      </c>
      <c r="Y10" s="36">
        <f>X10/W10*100</f>
        <v>74.118108178730083</v>
      </c>
      <c r="Z10" s="66">
        <v>6631</v>
      </c>
      <c r="AA10" s="66">
        <v>1213</v>
      </c>
      <c r="AB10" s="36">
        <f>AA10/Z10*100</f>
        <v>18.292866837581059</v>
      </c>
    </row>
    <row r="11" spans="1:28" ht="16.5" customHeight="1">
      <c r="A11" s="116" t="s">
        <v>45</v>
      </c>
      <c r="B11" s="61">
        <v>1806</v>
      </c>
      <c r="C11" s="61">
        <v>759</v>
      </c>
      <c r="D11" s="36">
        <f t="shared" ref="D11:D19" si="0">C11/B11*100</f>
        <v>42.026578073089702</v>
      </c>
      <c r="E11" s="126">
        <v>1608</v>
      </c>
      <c r="F11" s="66">
        <v>622</v>
      </c>
      <c r="G11" s="36">
        <f t="shared" ref="G11:G19" si="1">F11/E11*100</f>
        <v>38.681592039800996</v>
      </c>
      <c r="H11" s="69">
        <v>263</v>
      </c>
      <c r="I11" s="69">
        <v>10</v>
      </c>
      <c r="J11" s="36">
        <f t="shared" ref="J11:J19" si="2">I11/H11*100</f>
        <v>3.8022813688212929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446</v>
      </c>
      <c r="S11" s="36">
        <f t="shared" ref="S11:S19" si="5">R11/Q11*100</f>
        <v>29.458388375165121</v>
      </c>
      <c r="T11" s="69">
        <v>1076</v>
      </c>
      <c r="U11" s="69">
        <v>526</v>
      </c>
      <c r="V11" s="36">
        <f t="shared" ref="V11:V19" si="6">U11/T11*100</f>
        <v>48.884758364312269</v>
      </c>
      <c r="W11" s="66">
        <v>940</v>
      </c>
      <c r="X11" s="66">
        <v>496</v>
      </c>
      <c r="Y11" s="36">
        <f t="shared" ref="Y11:Y19" si="7">X11/W11*100</f>
        <v>52.765957446808507</v>
      </c>
      <c r="Z11" s="66">
        <v>722</v>
      </c>
      <c r="AA11" s="66">
        <v>12</v>
      </c>
      <c r="AB11" s="36">
        <f t="shared" ref="AB11:AB19" si="8">AA11/Z11*100</f>
        <v>1.662049861495845</v>
      </c>
    </row>
    <row r="12" spans="1:28" ht="16.5" customHeight="1">
      <c r="A12" s="116" t="s">
        <v>46</v>
      </c>
      <c r="B12" s="61">
        <v>1593</v>
      </c>
      <c r="C12" s="61">
        <v>202</v>
      </c>
      <c r="D12" s="36">
        <f t="shared" si="0"/>
        <v>12.680477087256747</v>
      </c>
      <c r="E12" s="126">
        <v>1292</v>
      </c>
      <c r="F12" s="66">
        <v>193</v>
      </c>
      <c r="G12" s="36">
        <f t="shared" si="1"/>
        <v>14.938080495356038</v>
      </c>
      <c r="H12" s="69">
        <v>219</v>
      </c>
      <c r="I12" s="69">
        <v>1</v>
      </c>
      <c r="J12" s="36">
        <f t="shared" si="2"/>
        <v>0.45662100456621002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769</v>
      </c>
      <c r="U12" s="69">
        <v>150</v>
      </c>
      <c r="V12" s="36">
        <f t="shared" si="6"/>
        <v>19.505851755526656</v>
      </c>
      <c r="W12" s="66">
        <v>677</v>
      </c>
      <c r="X12" s="66">
        <v>150</v>
      </c>
      <c r="Y12" s="36">
        <f t="shared" si="7"/>
        <v>22.156573116691288</v>
      </c>
      <c r="Z12" s="66">
        <v>606</v>
      </c>
      <c r="AA12" s="66">
        <v>3</v>
      </c>
      <c r="AB12" s="36">
        <f t="shared" si="8"/>
        <v>0.49504950495049505</v>
      </c>
    </row>
    <row r="13" spans="1:28" ht="16.5" customHeight="1">
      <c r="A13" s="116" t="s">
        <v>47</v>
      </c>
      <c r="B13" s="61">
        <v>3313</v>
      </c>
      <c r="C13" s="61">
        <v>1384</v>
      </c>
      <c r="D13" s="36">
        <f t="shared" si="0"/>
        <v>41.774826441291879</v>
      </c>
      <c r="E13" s="126">
        <v>2968</v>
      </c>
      <c r="F13" s="66">
        <v>1291</v>
      </c>
      <c r="G13" s="36">
        <f t="shared" si="1"/>
        <v>43.497304582210248</v>
      </c>
      <c r="H13" s="69">
        <v>658</v>
      </c>
      <c r="I13" s="69">
        <v>23</v>
      </c>
      <c r="J13" s="36">
        <f t="shared" si="2"/>
        <v>3.4954407294832825</v>
      </c>
      <c r="K13" s="66">
        <v>33</v>
      </c>
      <c r="L13" s="66">
        <v>0</v>
      </c>
      <c r="M13" s="36">
        <f t="shared" si="3"/>
        <v>0</v>
      </c>
      <c r="N13" s="69">
        <v>90</v>
      </c>
      <c r="O13" s="69">
        <v>0</v>
      </c>
      <c r="P13" s="36">
        <f t="shared" si="4"/>
        <v>0</v>
      </c>
      <c r="Q13" s="69">
        <v>2655</v>
      </c>
      <c r="R13" s="69">
        <v>243</v>
      </c>
      <c r="S13" s="36">
        <f t="shared" si="5"/>
        <v>9.1525423728813564</v>
      </c>
      <c r="T13" s="69">
        <v>1842</v>
      </c>
      <c r="U13" s="69">
        <v>1105</v>
      </c>
      <c r="V13" s="36">
        <f t="shared" si="6"/>
        <v>59.989142236699244</v>
      </c>
      <c r="W13" s="66">
        <v>1696</v>
      </c>
      <c r="X13" s="66">
        <v>1065</v>
      </c>
      <c r="Y13" s="36">
        <f t="shared" si="7"/>
        <v>62.794811320754718</v>
      </c>
      <c r="Z13" s="66">
        <v>1292</v>
      </c>
      <c r="AA13" s="66">
        <v>24</v>
      </c>
      <c r="AB13" s="36">
        <f t="shared" si="8"/>
        <v>1.8575851393188854</v>
      </c>
    </row>
    <row r="14" spans="1:28" ht="16.5" customHeight="1">
      <c r="A14" s="116" t="s">
        <v>48</v>
      </c>
      <c r="B14" s="61">
        <v>476</v>
      </c>
      <c r="C14" s="61">
        <v>199</v>
      </c>
      <c r="D14" s="36">
        <f t="shared" si="0"/>
        <v>41.806722689075634</v>
      </c>
      <c r="E14" s="126">
        <v>462</v>
      </c>
      <c r="F14" s="66">
        <v>199</v>
      </c>
      <c r="G14" s="36">
        <f t="shared" si="1"/>
        <v>43.073593073593074</v>
      </c>
      <c r="H14" s="69">
        <v>112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436</v>
      </c>
      <c r="R14" s="69">
        <v>168</v>
      </c>
      <c r="S14" s="36">
        <f t="shared" si="5"/>
        <v>38.532110091743121</v>
      </c>
      <c r="T14" s="69">
        <v>275</v>
      </c>
      <c r="U14" s="69">
        <v>114</v>
      </c>
      <c r="V14" s="36">
        <f t="shared" si="6"/>
        <v>41.454545454545453</v>
      </c>
      <c r="W14" s="66">
        <v>274</v>
      </c>
      <c r="X14" s="66">
        <v>114</v>
      </c>
      <c r="Y14" s="36">
        <f t="shared" si="7"/>
        <v>41.605839416058394</v>
      </c>
      <c r="Z14" s="66">
        <v>243</v>
      </c>
      <c r="AA14" s="66">
        <v>4</v>
      </c>
      <c r="AB14" s="36">
        <f t="shared" si="8"/>
        <v>1.6460905349794239</v>
      </c>
    </row>
    <row r="15" spans="1:28" ht="16.5" customHeight="1">
      <c r="A15" s="116" t="s">
        <v>50</v>
      </c>
      <c r="B15" s="61">
        <v>5636</v>
      </c>
      <c r="C15" s="61">
        <v>2768</v>
      </c>
      <c r="D15" s="36">
        <f t="shared" si="0"/>
        <v>49.112845990063875</v>
      </c>
      <c r="E15" s="126">
        <v>5106</v>
      </c>
      <c r="F15" s="66">
        <v>2347</v>
      </c>
      <c r="G15" s="36">
        <f t="shared" si="1"/>
        <v>45.965530748139443</v>
      </c>
      <c r="H15" s="69">
        <v>758</v>
      </c>
      <c r="I15" s="69">
        <v>248</v>
      </c>
      <c r="J15" s="36">
        <f t="shared" si="2"/>
        <v>32.717678100263853</v>
      </c>
      <c r="K15" s="66">
        <v>45</v>
      </c>
      <c r="L15" s="66">
        <v>15</v>
      </c>
      <c r="M15" s="36">
        <f t="shared" si="3"/>
        <v>33.333333333333329</v>
      </c>
      <c r="N15" s="69">
        <v>143</v>
      </c>
      <c r="O15" s="69">
        <v>24</v>
      </c>
      <c r="P15" s="36">
        <f t="shared" si="4"/>
        <v>16.783216783216783</v>
      </c>
      <c r="Q15" s="69">
        <v>4685</v>
      </c>
      <c r="R15" s="69">
        <v>1587</v>
      </c>
      <c r="S15" s="36">
        <f t="shared" si="5"/>
        <v>33.874066168623266</v>
      </c>
      <c r="T15" s="69">
        <v>3347</v>
      </c>
      <c r="U15" s="69">
        <v>1853</v>
      </c>
      <c r="V15" s="36">
        <f t="shared" si="6"/>
        <v>55.363011652225872</v>
      </c>
      <c r="W15" s="66">
        <v>3022</v>
      </c>
      <c r="X15" s="66">
        <v>1613</v>
      </c>
      <c r="Y15" s="36">
        <f t="shared" si="7"/>
        <v>53.375248180013237</v>
      </c>
      <c r="Z15" s="66">
        <v>2149</v>
      </c>
      <c r="AA15" s="66">
        <v>105</v>
      </c>
      <c r="AB15" s="36">
        <f t="shared" si="8"/>
        <v>4.8859934853420199</v>
      </c>
    </row>
    <row r="16" spans="1:28" ht="16.5" customHeight="1">
      <c r="A16" s="116" t="s">
        <v>51</v>
      </c>
      <c r="B16" s="61">
        <v>824</v>
      </c>
      <c r="C16" s="61">
        <v>355</v>
      </c>
      <c r="D16" s="36">
        <f t="shared" si="0"/>
        <v>43.082524271844655</v>
      </c>
      <c r="E16" s="126">
        <v>809</v>
      </c>
      <c r="F16" s="66">
        <v>353</v>
      </c>
      <c r="G16" s="36">
        <f t="shared" si="1"/>
        <v>43.63411619283066</v>
      </c>
      <c r="H16" s="69">
        <v>264</v>
      </c>
      <c r="I16" s="69">
        <v>7</v>
      </c>
      <c r="J16" s="36">
        <f t="shared" si="2"/>
        <v>2.6515151515151514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790</v>
      </c>
      <c r="R16" s="69">
        <v>17</v>
      </c>
      <c r="S16" s="36">
        <f t="shared" si="5"/>
        <v>2.1518987341772151</v>
      </c>
      <c r="T16" s="69">
        <v>483</v>
      </c>
      <c r="U16" s="69">
        <v>292</v>
      </c>
      <c r="V16" s="36">
        <f t="shared" si="6"/>
        <v>60.455486542443062</v>
      </c>
      <c r="W16" s="66">
        <v>482</v>
      </c>
      <c r="X16" s="66">
        <v>291</v>
      </c>
      <c r="Y16" s="36">
        <f t="shared" si="7"/>
        <v>60.373443983402488</v>
      </c>
      <c r="Z16" s="66">
        <v>373</v>
      </c>
      <c r="AA16" s="66">
        <v>10</v>
      </c>
      <c r="AB16" s="36">
        <f t="shared" si="8"/>
        <v>2.6809651474530831</v>
      </c>
    </row>
    <row r="17" spans="1:28" ht="16.5" customHeight="1">
      <c r="A17" s="116" t="s">
        <v>52</v>
      </c>
      <c r="B17" s="61">
        <v>1157</v>
      </c>
      <c r="C17" s="61">
        <v>251</v>
      </c>
      <c r="D17" s="36">
        <f t="shared" si="0"/>
        <v>21.694036300777874</v>
      </c>
      <c r="E17" s="126">
        <v>1120</v>
      </c>
      <c r="F17" s="66">
        <v>248</v>
      </c>
      <c r="G17" s="36">
        <f t="shared" si="1"/>
        <v>22.142857142857142</v>
      </c>
      <c r="H17" s="69">
        <v>165</v>
      </c>
      <c r="I17" s="69">
        <v>0</v>
      </c>
      <c r="J17" s="36">
        <f t="shared" si="2"/>
        <v>0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751</v>
      </c>
      <c r="U17" s="69">
        <v>211</v>
      </c>
      <c r="V17" s="36">
        <f t="shared" si="6"/>
        <v>28.095872170439414</v>
      </c>
      <c r="W17" s="66">
        <v>738</v>
      </c>
      <c r="X17" s="66">
        <v>208</v>
      </c>
      <c r="Y17" s="36">
        <f t="shared" si="7"/>
        <v>28.184281842818425</v>
      </c>
      <c r="Z17" s="66">
        <v>596</v>
      </c>
      <c r="AA17" s="66">
        <v>4</v>
      </c>
      <c r="AB17" s="36">
        <f t="shared" si="8"/>
        <v>0.67114093959731547</v>
      </c>
    </row>
    <row r="18" spans="1:28" ht="16.5" customHeight="1">
      <c r="A18" s="116" t="s">
        <v>53</v>
      </c>
      <c r="B18" s="61">
        <v>533</v>
      </c>
      <c r="C18" s="61">
        <v>232</v>
      </c>
      <c r="D18" s="36">
        <f t="shared" si="0"/>
        <v>43.527204502814257</v>
      </c>
      <c r="E18" s="126">
        <v>503</v>
      </c>
      <c r="F18" s="66">
        <v>231</v>
      </c>
      <c r="G18" s="36">
        <f t="shared" si="1"/>
        <v>45.92445328031809</v>
      </c>
      <c r="H18" s="69">
        <v>143</v>
      </c>
      <c r="I18" s="69">
        <v>2</v>
      </c>
      <c r="J18" s="36">
        <f t="shared" si="2"/>
        <v>1.3986013986013985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78</v>
      </c>
      <c r="S18" s="36">
        <f t="shared" si="5"/>
        <v>15.50695825049702</v>
      </c>
      <c r="T18" s="69">
        <v>303</v>
      </c>
      <c r="U18" s="69">
        <v>170</v>
      </c>
      <c r="V18" s="36">
        <f t="shared" si="6"/>
        <v>56.10561056105611</v>
      </c>
      <c r="W18" s="66">
        <v>302</v>
      </c>
      <c r="X18" s="66">
        <v>170</v>
      </c>
      <c r="Y18" s="36">
        <f t="shared" si="7"/>
        <v>56.29139072847682</v>
      </c>
      <c r="Z18" s="66">
        <v>254</v>
      </c>
      <c r="AA18" s="66">
        <v>0</v>
      </c>
      <c r="AB18" s="36">
        <f t="shared" si="8"/>
        <v>0</v>
      </c>
    </row>
    <row r="19" spans="1:28" ht="16.5" customHeight="1">
      <c r="A19" s="116" t="s">
        <v>54</v>
      </c>
      <c r="B19" s="61">
        <v>902</v>
      </c>
      <c r="C19" s="61">
        <v>272</v>
      </c>
      <c r="D19" s="36">
        <f t="shared" si="0"/>
        <v>30.155210643015522</v>
      </c>
      <c r="E19" s="126">
        <v>891</v>
      </c>
      <c r="F19" s="66">
        <v>270</v>
      </c>
      <c r="G19" s="36">
        <f t="shared" si="1"/>
        <v>30.303030303030305</v>
      </c>
      <c r="H19" s="69">
        <v>161</v>
      </c>
      <c r="I19" s="69">
        <v>1</v>
      </c>
      <c r="J19" s="36">
        <f t="shared" si="2"/>
        <v>0.6211180124223602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869</v>
      </c>
      <c r="R19" s="69">
        <v>0</v>
      </c>
      <c r="S19" s="36">
        <f t="shared" si="5"/>
        <v>0</v>
      </c>
      <c r="T19" s="69">
        <v>532</v>
      </c>
      <c r="U19" s="69">
        <v>264</v>
      </c>
      <c r="V19" s="36">
        <f t="shared" si="6"/>
        <v>49.624060150375939</v>
      </c>
      <c r="W19" s="66">
        <v>530</v>
      </c>
      <c r="X19" s="66">
        <v>264</v>
      </c>
      <c r="Y19" s="36">
        <f t="shared" si="7"/>
        <v>49.811320754716981</v>
      </c>
      <c r="Z19" s="66">
        <v>415</v>
      </c>
      <c r="AA19" s="66">
        <v>3</v>
      </c>
      <c r="AB19" s="36">
        <f t="shared" si="8"/>
        <v>0.72289156626506024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253" t="s">
        <v>60</v>
      </c>
      <c r="B1" s="253"/>
      <c r="C1" s="253"/>
      <c r="D1" s="253"/>
      <c r="E1" s="253"/>
    </row>
    <row r="2" spans="1:16" ht="23.25" customHeight="1">
      <c r="A2" s="253" t="s">
        <v>35</v>
      </c>
      <c r="B2" s="253"/>
      <c r="C2" s="253"/>
      <c r="D2" s="253"/>
      <c r="E2" s="253"/>
    </row>
    <row r="3" spans="1:16" ht="6" customHeight="1">
      <c r="A3" s="18"/>
    </row>
    <row r="4" spans="1:16" s="4" customFormat="1" ht="23.25" customHeight="1">
      <c r="A4" s="231"/>
      <c r="B4" s="269" t="s">
        <v>76</v>
      </c>
      <c r="C4" s="269" t="s">
        <v>77</v>
      </c>
      <c r="D4" s="255" t="s">
        <v>1</v>
      </c>
      <c r="E4" s="256"/>
    </row>
    <row r="5" spans="1:16" s="4" customFormat="1" ht="32.25" customHeight="1">
      <c r="A5" s="231"/>
      <c r="B5" s="270"/>
      <c r="C5" s="270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7"/>
    </row>
    <row r="7" spans="1:16" s="9" customFormat="1" ht="31.5" customHeight="1">
      <c r="A7" s="10" t="s">
        <v>37</v>
      </c>
      <c r="B7" s="122">
        <f>'10'!B8</f>
        <v>8506</v>
      </c>
      <c r="C7" s="122">
        <f>'10'!C8</f>
        <v>4702</v>
      </c>
      <c r="D7" s="11">
        <f>C7/B7*100</f>
        <v>55.278626851634137</v>
      </c>
      <c r="E7" s="123">
        <f>C7-B7</f>
        <v>-3804</v>
      </c>
      <c r="K7" s="12"/>
      <c r="M7" s="137"/>
    </row>
    <row r="8" spans="1:16" s="4" customFormat="1" ht="31.5" customHeight="1">
      <c r="A8" s="10" t="s">
        <v>38</v>
      </c>
      <c r="B8" s="122">
        <f>'10'!E8</f>
        <v>7528</v>
      </c>
      <c r="C8" s="122">
        <f>'10'!F8</f>
        <v>3982</v>
      </c>
      <c r="D8" s="11">
        <f t="shared" ref="D8:D12" si="0">C8/B8*100</f>
        <v>52.895855472901168</v>
      </c>
      <c r="E8" s="123">
        <f t="shared" ref="E8:E12" si="1">C8-B8</f>
        <v>-3546</v>
      </c>
      <c r="K8" s="12"/>
      <c r="P8" s="138"/>
    </row>
    <row r="9" spans="1:16" s="4" customFormat="1" ht="54.75" customHeight="1">
      <c r="A9" s="13" t="s">
        <v>39</v>
      </c>
      <c r="B9" s="122">
        <f>'10'!H8</f>
        <v>1129</v>
      </c>
      <c r="C9" s="122">
        <f>'10'!I8</f>
        <v>263</v>
      </c>
      <c r="D9" s="11">
        <f t="shared" si="0"/>
        <v>23.294951284322408</v>
      </c>
      <c r="E9" s="123">
        <f t="shared" si="1"/>
        <v>-866</v>
      </c>
      <c r="K9" s="12"/>
    </row>
    <row r="10" spans="1:16" s="4" customFormat="1" ht="35.25" customHeight="1">
      <c r="A10" s="14" t="s">
        <v>40</v>
      </c>
      <c r="B10" s="122">
        <f>'10'!K8</f>
        <v>69</v>
      </c>
      <c r="C10" s="122">
        <f>'10'!L8</f>
        <v>11</v>
      </c>
      <c r="D10" s="11">
        <f t="shared" si="0"/>
        <v>15.942028985507244</v>
      </c>
      <c r="E10" s="123">
        <f t="shared" si="1"/>
        <v>-58</v>
      </c>
      <c r="K10" s="12"/>
    </row>
    <row r="11" spans="1:16" s="4" customFormat="1" ht="45.75" customHeight="1">
      <c r="A11" s="14" t="s">
        <v>31</v>
      </c>
      <c r="B11" s="122">
        <f>'10'!N8</f>
        <v>156</v>
      </c>
      <c r="C11" s="122">
        <f>'10'!O8</f>
        <v>0</v>
      </c>
      <c r="D11" s="11">
        <f t="shared" si="0"/>
        <v>0</v>
      </c>
      <c r="E11" s="123">
        <f t="shared" si="1"/>
        <v>-156</v>
      </c>
      <c r="K11" s="12"/>
      <c r="P11" s="138"/>
    </row>
    <row r="12" spans="1:16" s="4" customFormat="1" ht="55.5" customHeight="1">
      <c r="A12" s="14" t="s">
        <v>41</v>
      </c>
      <c r="B12" s="122">
        <f>'10'!Q8</f>
        <v>6459</v>
      </c>
      <c r="C12" s="122">
        <f>'10'!R8</f>
        <v>1663</v>
      </c>
      <c r="D12" s="11">
        <f t="shared" si="0"/>
        <v>25.747019662486455</v>
      </c>
      <c r="E12" s="123">
        <f t="shared" si="1"/>
        <v>-4796</v>
      </c>
      <c r="K12" s="12"/>
    </row>
    <row r="13" spans="1:16" s="4" customFormat="1" ht="12.75" customHeight="1">
      <c r="A13" s="225" t="s">
        <v>5</v>
      </c>
      <c r="B13" s="226"/>
      <c r="C13" s="226"/>
      <c r="D13" s="226"/>
      <c r="E13" s="226"/>
      <c r="K13" s="12"/>
    </row>
    <row r="14" spans="1:16" s="4" customFormat="1" ht="15" customHeight="1">
      <c r="A14" s="227"/>
      <c r="B14" s="228"/>
      <c r="C14" s="228"/>
      <c r="D14" s="228"/>
      <c r="E14" s="228"/>
      <c r="K14" s="12"/>
    </row>
    <row r="15" spans="1:16" s="4" customFormat="1" ht="20.25" customHeight="1">
      <c r="A15" s="229" t="s">
        <v>0</v>
      </c>
      <c r="B15" s="229" t="s">
        <v>78</v>
      </c>
      <c r="C15" s="229" t="s">
        <v>79</v>
      </c>
      <c r="D15" s="255" t="s">
        <v>1</v>
      </c>
      <c r="E15" s="256"/>
      <c r="K15" s="12"/>
    </row>
    <row r="16" spans="1:16" ht="35.25" customHeight="1">
      <c r="A16" s="230"/>
      <c r="B16" s="230"/>
      <c r="C16" s="230"/>
      <c r="D16" s="5" t="s">
        <v>2</v>
      </c>
      <c r="E16" s="6" t="s">
        <v>58</v>
      </c>
      <c r="K16" s="12"/>
      <c r="P16" s="134"/>
    </row>
    <row r="17" spans="1:28" ht="24" customHeight="1">
      <c r="A17" s="10" t="s">
        <v>37</v>
      </c>
      <c r="B17" s="125">
        <f>'10'!T8</f>
        <v>4820</v>
      </c>
      <c r="C17" s="125">
        <f>'10'!U8</f>
        <v>2449</v>
      </c>
      <c r="D17" s="11">
        <f t="shared" ref="D17:D19" si="2">C17/B17*100</f>
        <v>50.809128630705388</v>
      </c>
      <c r="E17" s="123">
        <f t="shared" ref="E17:E19" si="3">C17-B17</f>
        <v>-2371</v>
      </c>
      <c r="G17" s="134"/>
      <c r="K17" s="12"/>
      <c r="S17" s="134"/>
      <c r="V17" s="134"/>
      <c r="Y17" s="134"/>
    </row>
    <row r="18" spans="1:28" ht="25.5" customHeight="1">
      <c r="A18" s="1" t="s">
        <v>38</v>
      </c>
      <c r="B18" s="125">
        <f>'10'!W8</f>
        <v>4246</v>
      </c>
      <c r="C18" s="125">
        <f>'10'!X8</f>
        <v>2114</v>
      </c>
      <c r="D18" s="11">
        <f t="shared" si="2"/>
        <v>49.788035798398496</v>
      </c>
      <c r="E18" s="123">
        <f t="shared" si="3"/>
        <v>-2132</v>
      </c>
      <c r="K18" s="12"/>
      <c r="P18" s="134"/>
    </row>
    <row r="19" spans="1:28" ht="43.5" customHeight="1">
      <c r="A19" s="1" t="s">
        <v>43</v>
      </c>
      <c r="B19" s="125">
        <f>'10'!Z8</f>
        <v>3417</v>
      </c>
      <c r="C19" s="125">
        <f>'10'!AA8</f>
        <v>323</v>
      </c>
      <c r="D19" s="11">
        <f t="shared" si="2"/>
        <v>9.4527363184079594</v>
      </c>
      <c r="E19" s="123">
        <f t="shared" si="3"/>
        <v>-3094</v>
      </c>
      <c r="K19" s="12"/>
    </row>
    <row r="20" spans="1:28">
      <c r="P20" s="134"/>
    </row>
    <row r="21" spans="1:28">
      <c r="D21" s="134"/>
      <c r="G21" s="134"/>
      <c r="S21" s="134"/>
      <c r="V21" s="134"/>
      <c r="Y21" s="134"/>
      <c r="AB21" s="134"/>
    </row>
    <row r="22" spans="1:28">
      <c r="M22" s="134"/>
      <c r="P22" s="134"/>
    </row>
    <row r="24" spans="1:28">
      <c r="P24" s="134"/>
    </row>
    <row r="25" spans="1:28">
      <c r="D25" s="134"/>
      <c r="G25" s="134"/>
      <c r="S25" s="134"/>
      <c r="V25" s="134"/>
      <c r="Y25" s="134"/>
      <c r="AB25" s="134"/>
    </row>
    <row r="26" spans="1:28">
      <c r="P26" s="134"/>
    </row>
    <row r="28" spans="1:28">
      <c r="P28" s="134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view="pageBreakPreview" topLeftCell="D1" zoomScale="90" zoomScaleNormal="85" zoomScaleSheetLayoutView="90" workbookViewId="0">
      <selection activeCell="M16" sqref="M16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9.109375" style="68"/>
    <col min="32" max="32" width="10.88671875" style="68" bestFit="1" customWidth="1"/>
    <col min="33" max="253" width="9.1093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9.109375" style="68"/>
    <col min="288" max="288" width="10.88671875" style="68" bestFit="1" customWidth="1"/>
    <col min="289" max="509" width="9.1093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9.109375" style="68"/>
    <col min="544" max="544" width="10.88671875" style="68" bestFit="1" customWidth="1"/>
    <col min="545" max="765" width="9.1093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9.109375" style="68"/>
    <col min="800" max="800" width="10.88671875" style="68" bestFit="1" customWidth="1"/>
    <col min="801" max="1021" width="9.1093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9.109375" style="68"/>
    <col min="1056" max="1056" width="10.88671875" style="68" bestFit="1" customWidth="1"/>
    <col min="1057" max="1277" width="9.1093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9.109375" style="68"/>
    <col min="1312" max="1312" width="10.88671875" style="68" bestFit="1" customWidth="1"/>
    <col min="1313" max="1533" width="9.1093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9.109375" style="68"/>
    <col min="1568" max="1568" width="10.88671875" style="68" bestFit="1" customWidth="1"/>
    <col min="1569" max="1789" width="9.1093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9.109375" style="68"/>
    <col min="1824" max="1824" width="10.88671875" style="68" bestFit="1" customWidth="1"/>
    <col min="1825" max="2045" width="9.1093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9.109375" style="68"/>
    <col min="2080" max="2080" width="10.88671875" style="68" bestFit="1" customWidth="1"/>
    <col min="2081" max="2301" width="9.1093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9.109375" style="68"/>
    <col min="2336" max="2336" width="10.88671875" style="68" bestFit="1" customWidth="1"/>
    <col min="2337" max="2557" width="9.1093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9.109375" style="68"/>
    <col min="2592" max="2592" width="10.88671875" style="68" bestFit="1" customWidth="1"/>
    <col min="2593" max="2813" width="9.1093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9.109375" style="68"/>
    <col min="2848" max="2848" width="10.88671875" style="68" bestFit="1" customWidth="1"/>
    <col min="2849" max="3069" width="9.1093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9.109375" style="68"/>
    <col min="3104" max="3104" width="10.88671875" style="68" bestFit="1" customWidth="1"/>
    <col min="3105" max="3325" width="9.1093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9.109375" style="68"/>
    <col min="3360" max="3360" width="10.88671875" style="68" bestFit="1" customWidth="1"/>
    <col min="3361" max="3581" width="9.1093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9.109375" style="68"/>
    <col min="3616" max="3616" width="10.88671875" style="68" bestFit="1" customWidth="1"/>
    <col min="3617" max="3837" width="9.1093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9.109375" style="68"/>
    <col min="3872" max="3872" width="10.88671875" style="68" bestFit="1" customWidth="1"/>
    <col min="3873" max="4093" width="9.1093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9.109375" style="68"/>
    <col min="4128" max="4128" width="10.88671875" style="68" bestFit="1" customWidth="1"/>
    <col min="4129" max="4349" width="9.1093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9.109375" style="68"/>
    <col min="4384" max="4384" width="10.88671875" style="68" bestFit="1" customWidth="1"/>
    <col min="4385" max="4605" width="9.1093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9.109375" style="68"/>
    <col min="4640" max="4640" width="10.88671875" style="68" bestFit="1" customWidth="1"/>
    <col min="4641" max="4861" width="9.1093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9.109375" style="68"/>
    <col min="4896" max="4896" width="10.88671875" style="68" bestFit="1" customWidth="1"/>
    <col min="4897" max="5117" width="9.1093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9.109375" style="68"/>
    <col min="5152" max="5152" width="10.88671875" style="68" bestFit="1" customWidth="1"/>
    <col min="5153" max="5373" width="9.1093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9.109375" style="68"/>
    <col min="5408" max="5408" width="10.88671875" style="68" bestFit="1" customWidth="1"/>
    <col min="5409" max="5629" width="9.1093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9.109375" style="68"/>
    <col min="5664" max="5664" width="10.88671875" style="68" bestFit="1" customWidth="1"/>
    <col min="5665" max="5885" width="9.1093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9.109375" style="68"/>
    <col min="5920" max="5920" width="10.88671875" style="68" bestFit="1" customWidth="1"/>
    <col min="5921" max="6141" width="9.1093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9.109375" style="68"/>
    <col min="6176" max="6176" width="10.88671875" style="68" bestFit="1" customWidth="1"/>
    <col min="6177" max="6397" width="9.1093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9.109375" style="68"/>
    <col min="6432" max="6432" width="10.88671875" style="68" bestFit="1" customWidth="1"/>
    <col min="6433" max="6653" width="9.1093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9.109375" style="68"/>
    <col min="6688" max="6688" width="10.88671875" style="68" bestFit="1" customWidth="1"/>
    <col min="6689" max="6909" width="9.1093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9.109375" style="68"/>
    <col min="6944" max="6944" width="10.88671875" style="68" bestFit="1" customWidth="1"/>
    <col min="6945" max="7165" width="9.1093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9.109375" style="68"/>
    <col min="7200" max="7200" width="10.88671875" style="68" bestFit="1" customWidth="1"/>
    <col min="7201" max="7421" width="9.1093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9.109375" style="68"/>
    <col min="7456" max="7456" width="10.88671875" style="68" bestFit="1" customWidth="1"/>
    <col min="7457" max="7677" width="9.1093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9.109375" style="68"/>
    <col min="7712" max="7712" width="10.88671875" style="68" bestFit="1" customWidth="1"/>
    <col min="7713" max="7933" width="9.1093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9.109375" style="68"/>
    <col min="7968" max="7968" width="10.88671875" style="68" bestFit="1" customWidth="1"/>
    <col min="7969" max="8189" width="9.1093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9.109375" style="68"/>
    <col min="8224" max="8224" width="10.88671875" style="68" bestFit="1" customWidth="1"/>
    <col min="8225" max="8445" width="9.1093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9.109375" style="68"/>
    <col min="8480" max="8480" width="10.88671875" style="68" bestFit="1" customWidth="1"/>
    <col min="8481" max="8701" width="9.1093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9.109375" style="68"/>
    <col min="8736" max="8736" width="10.88671875" style="68" bestFit="1" customWidth="1"/>
    <col min="8737" max="8957" width="9.1093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9.109375" style="68"/>
    <col min="8992" max="8992" width="10.88671875" style="68" bestFit="1" customWidth="1"/>
    <col min="8993" max="9213" width="9.1093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9.109375" style="68"/>
    <col min="9248" max="9248" width="10.88671875" style="68" bestFit="1" customWidth="1"/>
    <col min="9249" max="9469" width="9.1093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9.109375" style="68"/>
    <col min="9504" max="9504" width="10.88671875" style="68" bestFit="1" customWidth="1"/>
    <col min="9505" max="9725" width="9.1093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9.109375" style="68"/>
    <col min="9760" max="9760" width="10.88671875" style="68" bestFit="1" customWidth="1"/>
    <col min="9761" max="9981" width="9.1093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9.109375" style="68"/>
    <col min="10016" max="10016" width="10.88671875" style="68" bestFit="1" customWidth="1"/>
    <col min="10017" max="10237" width="9.1093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9.109375" style="68"/>
    <col min="10272" max="10272" width="10.88671875" style="68" bestFit="1" customWidth="1"/>
    <col min="10273" max="10493" width="9.1093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9.109375" style="68"/>
    <col min="10528" max="10528" width="10.88671875" style="68" bestFit="1" customWidth="1"/>
    <col min="10529" max="10749" width="9.1093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9.109375" style="68"/>
    <col min="10784" max="10784" width="10.88671875" style="68" bestFit="1" customWidth="1"/>
    <col min="10785" max="11005" width="9.1093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9.109375" style="68"/>
    <col min="11040" max="11040" width="10.88671875" style="68" bestFit="1" customWidth="1"/>
    <col min="11041" max="11261" width="9.1093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9.109375" style="68"/>
    <col min="11296" max="11296" width="10.88671875" style="68" bestFit="1" customWidth="1"/>
    <col min="11297" max="11517" width="9.1093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9.109375" style="68"/>
    <col min="11552" max="11552" width="10.88671875" style="68" bestFit="1" customWidth="1"/>
    <col min="11553" max="11773" width="9.1093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9.109375" style="68"/>
    <col min="11808" max="11808" width="10.88671875" style="68" bestFit="1" customWidth="1"/>
    <col min="11809" max="12029" width="9.1093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9.109375" style="68"/>
    <col min="12064" max="12064" width="10.88671875" style="68" bestFit="1" customWidth="1"/>
    <col min="12065" max="12285" width="9.1093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9.109375" style="68"/>
    <col min="12320" max="12320" width="10.88671875" style="68" bestFit="1" customWidth="1"/>
    <col min="12321" max="12541" width="9.1093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9.109375" style="68"/>
    <col min="12576" max="12576" width="10.88671875" style="68" bestFit="1" customWidth="1"/>
    <col min="12577" max="12797" width="9.1093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9.109375" style="68"/>
    <col min="12832" max="12832" width="10.88671875" style="68" bestFit="1" customWidth="1"/>
    <col min="12833" max="13053" width="9.1093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9.109375" style="68"/>
    <col min="13088" max="13088" width="10.88671875" style="68" bestFit="1" customWidth="1"/>
    <col min="13089" max="13309" width="9.1093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9.109375" style="68"/>
    <col min="13344" max="13344" width="10.88671875" style="68" bestFit="1" customWidth="1"/>
    <col min="13345" max="13565" width="9.1093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9.109375" style="68"/>
    <col min="13600" max="13600" width="10.88671875" style="68" bestFit="1" customWidth="1"/>
    <col min="13601" max="13821" width="9.1093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9.109375" style="68"/>
    <col min="13856" max="13856" width="10.88671875" style="68" bestFit="1" customWidth="1"/>
    <col min="13857" max="14077" width="9.1093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9.109375" style="68"/>
    <col min="14112" max="14112" width="10.88671875" style="68" bestFit="1" customWidth="1"/>
    <col min="14113" max="14333" width="9.1093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9.109375" style="68"/>
    <col min="14368" max="14368" width="10.88671875" style="68" bestFit="1" customWidth="1"/>
    <col min="14369" max="14589" width="9.1093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9.109375" style="68"/>
    <col min="14624" max="14624" width="10.88671875" style="68" bestFit="1" customWidth="1"/>
    <col min="14625" max="14845" width="9.1093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9.109375" style="68"/>
    <col min="14880" max="14880" width="10.88671875" style="68" bestFit="1" customWidth="1"/>
    <col min="14881" max="15101" width="9.1093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9.109375" style="68"/>
    <col min="15136" max="15136" width="10.88671875" style="68" bestFit="1" customWidth="1"/>
    <col min="15137" max="15357" width="9.1093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9.109375" style="68"/>
    <col min="15392" max="15392" width="10.88671875" style="68" bestFit="1" customWidth="1"/>
    <col min="15393" max="15613" width="9.1093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9.109375" style="68"/>
    <col min="15648" max="15648" width="10.88671875" style="68" bestFit="1" customWidth="1"/>
    <col min="15649" max="15869" width="9.1093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9.109375" style="68"/>
    <col min="15904" max="15904" width="10.88671875" style="68" bestFit="1" customWidth="1"/>
    <col min="15905" max="16125" width="9.1093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9.109375" style="68"/>
    <col min="16160" max="16160" width="10.88671875" style="68" bestFit="1" customWidth="1"/>
    <col min="16161" max="16384" width="9.109375" style="68"/>
  </cols>
  <sheetData>
    <row r="1" spans="1:29" s="52" customFormat="1" ht="43.2" customHeight="1">
      <c r="A1" s="112"/>
      <c r="B1" s="272" t="s">
        <v>83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8" t="s">
        <v>22</v>
      </c>
    </row>
    <row r="2" spans="1:29" s="52" customFormat="1" ht="11.25" customHeight="1">
      <c r="A2" s="112"/>
      <c r="B2" s="113"/>
      <c r="C2" s="113"/>
      <c r="D2" s="113"/>
      <c r="E2" s="113"/>
      <c r="F2" s="113"/>
      <c r="G2" s="113"/>
      <c r="H2" s="103"/>
      <c r="I2" s="103"/>
      <c r="J2" s="103"/>
      <c r="K2" s="113"/>
      <c r="L2" s="113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21"/>
      <c r="B3" s="202" t="s">
        <v>7</v>
      </c>
      <c r="C3" s="203"/>
      <c r="D3" s="204"/>
      <c r="E3" s="202" t="s">
        <v>33</v>
      </c>
      <c r="F3" s="203"/>
      <c r="G3" s="204"/>
      <c r="H3" s="224" t="s">
        <v>25</v>
      </c>
      <c r="I3" s="224"/>
      <c r="J3" s="224"/>
      <c r="K3" s="202" t="s">
        <v>14</v>
      </c>
      <c r="L3" s="203"/>
      <c r="M3" s="204"/>
      <c r="N3" s="202" t="s">
        <v>9</v>
      </c>
      <c r="O3" s="203"/>
      <c r="P3" s="204"/>
      <c r="Q3" s="202" t="s">
        <v>10</v>
      </c>
      <c r="R3" s="203"/>
      <c r="S3" s="203"/>
      <c r="T3" s="202" t="s">
        <v>15</v>
      </c>
      <c r="U3" s="203"/>
      <c r="V3" s="204"/>
      <c r="W3" s="211" t="s">
        <v>17</v>
      </c>
      <c r="X3" s="212"/>
      <c r="Y3" s="213"/>
      <c r="Z3" s="202" t="s">
        <v>16</v>
      </c>
      <c r="AA3" s="203"/>
      <c r="AB3" s="204"/>
    </row>
    <row r="4" spans="1:29" s="55" customFormat="1" ht="22.5" customHeight="1">
      <c r="A4" s="222"/>
      <c r="B4" s="205"/>
      <c r="C4" s="206"/>
      <c r="D4" s="207"/>
      <c r="E4" s="205"/>
      <c r="F4" s="206"/>
      <c r="G4" s="207"/>
      <c r="H4" s="224"/>
      <c r="I4" s="224"/>
      <c r="J4" s="224"/>
      <c r="K4" s="206"/>
      <c r="L4" s="206"/>
      <c r="M4" s="207"/>
      <c r="N4" s="205"/>
      <c r="O4" s="206"/>
      <c r="P4" s="207"/>
      <c r="Q4" s="205"/>
      <c r="R4" s="206"/>
      <c r="S4" s="206"/>
      <c r="T4" s="205"/>
      <c r="U4" s="206"/>
      <c r="V4" s="207"/>
      <c r="W4" s="214"/>
      <c r="X4" s="215"/>
      <c r="Y4" s="216"/>
      <c r="Z4" s="205"/>
      <c r="AA4" s="206"/>
      <c r="AB4" s="207"/>
    </row>
    <row r="5" spans="1:29" s="55" customFormat="1" ht="9" customHeight="1">
      <c r="A5" s="222"/>
      <c r="B5" s="208"/>
      <c r="C5" s="209"/>
      <c r="D5" s="210"/>
      <c r="E5" s="208"/>
      <c r="F5" s="209"/>
      <c r="G5" s="210"/>
      <c r="H5" s="224"/>
      <c r="I5" s="224"/>
      <c r="J5" s="224"/>
      <c r="K5" s="209"/>
      <c r="L5" s="209"/>
      <c r="M5" s="210"/>
      <c r="N5" s="208"/>
      <c r="O5" s="209"/>
      <c r="P5" s="210"/>
      <c r="Q5" s="208"/>
      <c r="R5" s="209"/>
      <c r="S5" s="209"/>
      <c r="T5" s="208"/>
      <c r="U5" s="209"/>
      <c r="V5" s="210"/>
      <c r="W5" s="217"/>
      <c r="X5" s="218"/>
      <c r="Y5" s="219"/>
      <c r="Z5" s="208"/>
      <c r="AA5" s="209"/>
      <c r="AB5" s="210"/>
    </row>
    <row r="6" spans="1:29" s="26" customFormat="1" ht="38.4" customHeight="1">
      <c r="A6" s="223"/>
      <c r="B6" s="168" t="s">
        <v>81</v>
      </c>
      <c r="C6" s="168" t="s">
        <v>82</v>
      </c>
      <c r="D6" s="57" t="s">
        <v>2</v>
      </c>
      <c r="E6" s="168" t="s">
        <v>81</v>
      </c>
      <c r="F6" s="168" t="s">
        <v>82</v>
      </c>
      <c r="G6" s="57" t="s">
        <v>2</v>
      </c>
      <c r="H6" s="168" t="s">
        <v>81</v>
      </c>
      <c r="I6" s="168" t="s">
        <v>82</v>
      </c>
      <c r="J6" s="57" t="s">
        <v>2</v>
      </c>
      <c r="K6" s="168" t="s">
        <v>81</v>
      </c>
      <c r="L6" s="168" t="s">
        <v>82</v>
      </c>
      <c r="M6" s="57" t="s">
        <v>2</v>
      </c>
      <c r="N6" s="168" t="s">
        <v>81</v>
      </c>
      <c r="O6" s="168" t="s">
        <v>82</v>
      </c>
      <c r="P6" s="57" t="s">
        <v>2</v>
      </c>
      <c r="Q6" s="168" t="s">
        <v>81</v>
      </c>
      <c r="R6" s="168" t="s">
        <v>82</v>
      </c>
      <c r="S6" s="57" t="s">
        <v>2</v>
      </c>
      <c r="T6" s="168" t="s">
        <v>81</v>
      </c>
      <c r="U6" s="168" t="s">
        <v>82</v>
      </c>
      <c r="V6" s="57" t="s">
        <v>2</v>
      </c>
      <c r="W6" s="168" t="s">
        <v>81</v>
      </c>
      <c r="X6" s="168" t="s">
        <v>82</v>
      </c>
      <c r="Y6" s="57" t="s">
        <v>2</v>
      </c>
      <c r="Z6" s="168" t="s">
        <v>81</v>
      </c>
      <c r="AA6" s="168" t="s">
        <v>82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8506</v>
      </c>
      <c r="C8" s="31">
        <f>SUM(C9:C18)</f>
        <v>4702</v>
      </c>
      <c r="D8" s="32">
        <f>C8/B8*100</f>
        <v>55.278626851634137</v>
      </c>
      <c r="E8" s="31">
        <f>SUM(E9:E18)</f>
        <v>7528</v>
      </c>
      <c r="F8" s="31">
        <f>SUM(F9:F18)</f>
        <v>3982</v>
      </c>
      <c r="G8" s="32">
        <f>F8/E8*100</f>
        <v>52.895855472901168</v>
      </c>
      <c r="H8" s="31">
        <f>SUM(H9:H18)</f>
        <v>1129</v>
      </c>
      <c r="I8" s="31">
        <f>SUM(I9:I18)</f>
        <v>263</v>
      </c>
      <c r="J8" s="32">
        <f>I8/H8*100</f>
        <v>23.294951284322408</v>
      </c>
      <c r="K8" s="31">
        <f>SUM(K9:K18)</f>
        <v>69</v>
      </c>
      <c r="L8" s="31">
        <f>SUM(L9:L18)</f>
        <v>11</v>
      </c>
      <c r="M8" s="32">
        <f>L8/K8*100</f>
        <v>15.942028985507244</v>
      </c>
      <c r="N8" s="31">
        <f>SUM(N9:N18)</f>
        <v>156</v>
      </c>
      <c r="O8" s="31">
        <f>SUM(O9:O18)</f>
        <v>0</v>
      </c>
      <c r="P8" s="35">
        <f>O8/N8*100</f>
        <v>0</v>
      </c>
      <c r="Q8" s="31">
        <f>SUM(Q9:Q18)</f>
        <v>6459</v>
      </c>
      <c r="R8" s="31">
        <f>SUM(R9:R18)</f>
        <v>1663</v>
      </c>
      <c r="S8" s="32">
        <f>R8/Q8*100</f>
        <v>25.747019662486455</v>
      </c>
      <c r="T8" s="31">
        <f>SUM(T9:T18)</f>
        <v>4820</v>
      </c>
      <c r="U8" s="31">
        <f>SUM(U9:U18)</f>
        <v>2449</v>
      </c>
      <c r="V8" s="32">
        <f>U8/T8*100</f>
        <v>50.809128630705388</v>
      </c>
      <c r="W8" s="31">
        <f>SUM(W9:W18)</f>
        <v>4246</v>
      </c>
      <c r="X8" s="31">
        <f>SUM(X9:X18)</f>
        <v>2114</v>
      </c>
      <c r="Y8" s="32">
        <f>X8/W8*100</f>
        <v>49.788035798398496</v>
      </c>
      <c r="Z8" s="31">
        <f>SUM(Z9:Z18)</f>
        <v>3417</v>
      </c>
      <c r="AA8" s="31">
        <f>SUM(AA9:AA18)</f>
        <v>323</v>
      </c>
      <c r="AB8" s="32">
        <f>AA8/Z8*100</f>
        <v>9.4527363184079594</v>
      </c>
    </row>
    <row r="9" spans="1:29" ht="16.5" customHeight="1">
      <c r="A9" s="166" t="s">
        <v>49</v>
      </c>
      <c r="B9" s="61">
        <v>4110</v>
      </c>
      <c r="C9" s="61">
        <v>3421</v>
      </c>
      <c r="D9" s="36">
        <f>C9/B9*100</f>
        <v>83.236009732360088</v>
      </c>
      <c r="E9" s="62">
        <v>3598</v>
      </c>
      <c r="F9" s="63">
        <v>2853</v>
      </c>
      <c r="G9" s="36">
        <f>F9/E9*100</f>
        <v>79.29405225125069</v>
      </c>
      <c r="H9" s="64">
        <v>425</v>
      </c>
      <c r="I9" s="64">
        <v>216</v>
      </c>
      <c r="J9" s="36">
        <f>I9/H9*100</f>
        <v>50.823529411764703</v>
      </c>
      <c r="K9" s="63">
        <v>20</v>
      </c>
      <c r="L9" s="63">
        <v>10</v>
      </c>
      <c r="M9" s="36">
        <f>L9/K9*100</f>
        <v>50</v>
      </c>
      <c r="N9" s="64">
        <v>32</v>
      </c>
      <c r="O9" s="63">
        <v>0</v>
      </c>
      <c r="P9" s="35">
        <f>O9/N9*100</f>
        <v>0</v>
      </c>
      <c r="Q9" s="62">
        <v>2865</v>
      </c>
      <c r="R9" s="64">
        <v>1176</v>
      </c>
      <c r="S9" s="36">
        <f>R9/Q9*100</f>
        <v>41.047120418848166</v>
      </c>
      <c r="T9" s="64">
        <v>2618</v>
      </c>
      <c r="U9" s="128">
        <v>1601</v>
      </c>
      <c r="V9" s="36">
        <f>U9/T9*100</f>
        <v>61.153552330022919</v>
      </c>
      <c r="W9" s="63">
        <v>2260</v>
      </c>
      <c r="X9" s="65">
        <v>1334</v>
      </c>
      <c r="Y9" s="36">
        <f>X9/W9*100</f>
        <v>59.026548672566371</v>
      </c>
      <c r="Z9" s="63">
        <v>1904</v>
      </c>
      <c r="AA9" s="66">
        <v>305</v>
      </c>
      <c r="AB9" s="36">
        <f>AA9/Z9*100</f>
        <v>16.018907563025213</v>
      </c>
      <c r="AC9" s="67"/>
    </row>
    <row r="10" spans="1:29" ht="16.5" customHeight="1">
      <c r="A10" s="167" t="s">
        <v>45</v>
      </c>
      <c r="B10" s="61">
        <v>452</v>
      </c>
      <c r="C10" s="61">
        <v>132</v>
      </c>
      <c r="D10" s="36">
        <f t="shared" ref="D10:D18" si="0">C10/B10*100</f>
        <v>29.20353982300885</v>
      </c>
      <c r="E10" s="62">
        <v>404</v>
      </c>
      <c r="F10" s="63">
        <v>105</v>
      </c>
      <c r="G10" s="36">
        <f t="shared" ref="G10:G18" si="1">F10/E10*100</f>
        <v>25.990099009900991</v>
      </c>
      <c r="H10" s="64">
        <v>56</v>
      </c>
      <c r="I10" s="64">
        <v>2</v>
      </c>
      <c r="J10" s="36">
        <f t="shared" ref="J10:J18" si="2">I10/H10*100</f>
        <v>3.5714285714285712</v>
      </c>
      <c r="K10" s="63">
        <v>6</v>
      </c>
      <c r="L10" s="63">
        <v>0</v>
      </c>
      <c r="M10" s="35">
        <f t="shared" ref="M10:M18" si="3">L10/K10*100</f>
        <v>0</v>
      </c>
      <c r="N10" s="64">
        <v>3</v>
      </c>
      <c r="O10" s="63">
        <v>0</v>
      </c>
      <c r="P10" s="35">
        <f t="shared" ref="P10:P18" si="4">O10/N10*100</f>
        <v>0</v>
      </c>
      <c r="Q10" s="62">
        <v>366</v>
      </c>
      <c r="R10" s="64">
        <v>81</v>
      </c>
      <c r="S10" s="36">
        <f t="shared" ref="S10:S18" si="5">R10/Q10*100</f>
        <v>22.131147540983605</v>
      </c>
      <c r="T10" s="64">
        <v>225</v>
      </c>
      <c r="U10" s="128">
        <v>73</v>
      </c>
      <c r="V10" s="36">
        <f t="shared" ref="V10:V18" si="6">U10/T10*100</f>
        <v>32.444444444444443</v>
      </c>
      <c r="W10" s="63">
        <v>198</v>
      </c>
      <c r="X10" s="65">
        <v>68</v>
      </c>
      <c r="Y10" s="36">
        <f t="shared" ref="Y10:Y18" si="7">X10/W10*100</f>
        <v>34.343434343434339</v>
      </c>
      <c r="Z10" s="63">
        <v>154</v>
      </c>
      <c r="AA10" s="66">
        <v>3</v>
      </c>
      <c r="AB10" s="36">
        <f t="shared" ref="AB10:AB18" si="8">AA10/Z10*100</f>
        <v>1.948051948051948</v>
      </c>
      <c r="AC10" s="67"/>
    </row>
    <row r="11" spans="1:29" ht="16.5" customHeight="1">
      <c r="A11" s="167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5">
        <f t="shared" si="2"/>
        <v>0</v>
      </c>
      <c r="K11" s="63">
        <v>4</v>
      </c>
      <c r="L11" s="63">
        <v>0</v>
      </c>
      <c r="M11" s="35">
        <f t="shared" si="3"/>
        <v>0</v>
      </c>
      <c r="N11" s="64">
        <v>6</v>
      </c>
      <c r="O11" s="63">
        <v>0</v>
      </c>
      <c r="P11" s="35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175</v>
      </c>
      <c r="U11" s="128">
        <v>20</v>
      </c>
      <c r="V11" s="36">
        <f t="shared" si="6"/>
        <v>11.428571428571429</v>
      </c>
      <c r="W11" s="63">
        <v>146</v>
      </c>
      <c r="X11" s="65">
        <v>20</v>
      </c>
      <c r="Y11" s="36">
        <f t="shared" si="7"/>
        <v>13.698630136986301</v>
      </c>
      <c r="Z11" s="63">
        <v>129</v>
      </c>
      <c r="AA11" s="66">
        <v>0</v>
      </c>
      <c r="AB11" s="35">
        <f t="shared" si="8"/>
        <v>0</v>
      </c>
      <c r="AC11" s="67"/>
    </row>
    <row r="12" spans="1:29" ht="16.5" customHeight="1">
      <c r="A12" s="167" t="s">
        <v>47</v>
      </c>
      <c r="B12" s="61">
        <v>1039</v>
      </c>
      <c r="C12" s="61">
        <v>322</v>
      </c>
      <c r="D12" s="36">
        <f t="shared" si="0"/>
        <v>30.991337824831568</v>
      </c>
      <c r="E12" s="62">
        <v>927</v>
      </c>
      <c r="F12" s="63">
        <v>300</v>
      </c>
      <c r="G12" s="36">
        <f t="shared" si="1"/>
        <v>32.362459546925564</v>
      </c>
      <c r="H12" s="64">
        <v>213</v>
      </c>
      <c r="I12" s="64">
        <v>2</v>
      </c>
      <c r="J12" s="36">
        <f t="shared" si="2"/>
        <v>0.93896713615023475</v>
      </c>
      <c r="K12" s="63">
        <v>12</v>
      </c>
      <c r="L12" s="63">
        <v>0</v>
      </c>
      <c r="M12" s="35">
        <f t="shared" si="3"/>
        <v>0</v>
      </c>
      <c r="N12" s="64">
        <v>27</v>
      </c>
      <c r="O12" s="63">
        <v>0</v>
      </c>
      <c r="P12" s="35">
        <f t="shared" si="4"/>
        <v>0</v>
      </c>
      <c r="Q12" s="62">
        <v>822</v>
      </c>
      <c r="R12" s="64">
        <v>50</v>
      </c>
      <c r="S12" s="36">
        <f t="shared" si="5"/>
        <v>6.0827250608272507</v>
      </c>
      <c r="T12" s="64">
        <v>516</v>
      </c>
      <c r="U12" s="128">
        <v>247</v>
      </c>
      <c r="V12" s="36">
        <f t="shared" si="6"/>
        <v>47.868217054263567</v>
      </c>
      <c r="W12" s="63">
        <v>474</v>
      </c>
      <c r="X12" s="65">
        <v>238</v>
      </c>
      <c r="Y12" s="36">
        <f t="shared" si="7"/>
        <v>50.210970464135016</v>
      </c>
      <c r="Z12" s="63">
        <v>370</v>
      </c>
      <c r="AA12" s="66">
        <v>2</v>
      </c>
      <c r="AB12" s="36">
        <f t="shared" si="8"/>
        <v>0.54054054054054057</v>
      </c>
      <c r="AC12" s="67"/>
    </row>
    <row r="13" spans="1:29" ht="16.5" customHeight="1">
      <c r="A13" s="167" t="s">
        <v>48</v>
      </c>
      <c r="B13" s="61">
        <v>99</v>
      </c>
      <c r="C13" s="61">
        <v>29</v>
      </c>
      <c r="D13" s="36">
        <f t="shared" si="0"/>
        <v>29.292929292929294</v>
      </c>
      <c r="E13" s="62">
        <v>95</v>
      </c>
      <c r="F13" s="63">
        <v>29</v>
      </c>
      <c r="G13" s="36">
        <f t="shared" si="1"/>
        <v>30.526315789473685</v>
      </c>
      <c r="H13" s="64">
        <v>21</v>
      </c>
      <c r="I13" s="64">
        <v>0</v>
      </c>
      <c r="J13" s="35">
        <f t="shared" si="2"/>
        <v>0</v>
      </c>
      <c r="K13" s="63">
        <v>2</v>
      </c>
      <c r="L13" s="63">
        <v>0</v>
      </c>
      <c r="M13" s="35">
        <f t="shared" si="3"/>
        <v>0</v>
      </c>
      <c r="N13" s="64">
        <v>0</v>
      </c>
      <c r="O13" s="63">
        <v>0</v>
      </c>
      <c r="P13" s="201">
        <v>0</v>
      </c>
      <c r="Q13" s="62">
        <v>89</v>
      </c>
      <c r="R13" s="64">
        <v>24</v>
      </c>
      <c r="S13" s="36">
        <f t="shared" si="5"/>
        <v>26.966292134831459</v>
      </c>
      <c r="T13" s="64">
        <v>48</v>
      </c>
      <c r="U13" s="128">
        <v>19</v>
      </c>
      <c r="V13" s="36">
        <f t="shared" si="6"/>
        <v>39.583333333333329</v>
      </c>
      <c r="W13" s="63">
        <v>48</v>
      </c>
      <c r="X13" s="65">
        <v>19</v>
      </c>
      <c r="Y13" s="36">
        <f t="shared" si="7"/>
        <v>39.583333333333329</v>
      </c>
      <c r="Z13" s="63">
        <v>42</v>
      </c>
      <c r="AA13" s="66">
        <v>0</v>
      </c>
      <c r="AB13" s="35">
        <f t="shared" si="8"/>
        <v>0</v>
      </c>
      <c r="AC13" s="67"/>
    </row>
    <row r="14" spans="1:29" ht="16.5" customHeight="1">
      <c r="A14" s="167" t="s">
        <v>50</v>
      </c>
      <c r="B14" s="61">
        <v>1567</v>
      </c>
      <c r="C14" s="61">
        <v>552</v>
      </c>
      <c r="D14" s="36">
        <f t="shared" si="0"/>
        <v>35.226547543075945</v>
      </c>
      <c r="E14" s="62">
        <v>1386</v>
      </c>
      <c r="F14" s="63">
        <v>454</v>
      </c>
      <c r="G14" s="36">
        <f t="shared" si="1"/>
        <v>32.756132756132757</v>
      </c>
      <c r="H14" s="64">
        <v>213</v>
      </c>
      <c r="I14" s="64">
        <v>43</v>
      </c>
      <c r="J14" s="36">
        <f t="shared" si="2"/>
        <v>20.187793427230048</v>
      </c>
      <c r="K14" s="63">
        <v>21</v>
      </c>
      <c r="L14" s="63">
        <v>1</v>
      </c>
      <c r="M14" s="36">
        <f t="shared" si="3"/>
        <v>4.7619047619047619</v>
      </c>
      <c r="N14" s="64">
        <v>34</v>
      </c>
      <c r="O14" s="63">
        <v>0</v>
      </c>
      <c r="P14" s="35">
        <f t="shared" si="4"/>
        <v>0</v>
      </c>
      <c r="Q14" s="62">
        <v>1251</v>
      </c>
      <c r="R14" s="64">
        <v>303</v>
      </c>
      <c r="S14" s="36">
        <f t="shared" si="5"/>
        <v>24.220623501199039</v>
      </c>
      <c r="T14" s="64">
        <v>813</v>
      </c>
      <c r="U14" s="128">
        <v>321</v>
      </c>
      <c r="V14" s="36">
        <f t="shared" si="6"/>
        <v>39.483394833948338</v>
      </c>
      <c r="W14" s="63">
        <v>702</v>
      </c>
      <c r="X14" s="65">
        <v>270</v>
      </c>
      <c r="Y14" s="36">
        <f t="shared" si="7"/>
        <v>38.461538461538467</v>
      </c>
      <c r="Z14" s="63">
        <v>480</v>
      </c>
      <c r="AA14" s="66">
        <v>13</v>
      </c>
      <c r="AB14" s="36">
        <f t="shared" si="8"/>
        <v>2.7083333333333335</v>
      </c>
      <c r="AC14" s="67"/>
    </row>
    <row r="15" spans="1:29" ht="16.5" customHeight="1">
      <c r="A15" s="167" t="s">
        <v>51</v>
      </c>
      <c r="B15" s="61">
        <v>178</v>
      </c>
      <c r="C15" s="61">
        <v>67</v>
      </c>
      <c r="D15" s="36">
        <f t="shared" si="0"/>
        <v>37.640449438202246</v>
      </c>
      <c r="E15" s="62">
        <v>174</v>
      </c>
      <c r="F15" s="63">
        <v>66</v>
      </c>
      <c r="G15" s="36">
        <f t="shared" si="1"/>
        <v>37.931034482758619</v>
      </c>
      <c r="H15" s="64">
        <v>61</v>
      </c>
      <c r="I15" s="64">
        <v>0</v>
      </c>
      <c r="J15" s="35">
        <f t="shared" si="2"/>
        <v>0</v>
      </c>
      <c r="K15" s="63">
        <v>1</v>
      </c>
      <c r="L15" s="63">
        <v>0</v>
      </c>
      <c r="M15" s="35">
        <f t="shared" si="3"/>
        <v>0</v>
      </c>
      <c r="N15" s="64">
        <v>10</v>
      </c>
      <c r="O15" s="63">
        <v>0</v>
      </c>
      <c r="P15" s="63">
        <v>0</v>
      </c>
      <c r="Q15" s="62">
        <v>166</v>
      </c>
      <c r="R15" s="64">
        <v>2</v>
      </c>
      <c r="S15" s="36">
        <f t="shared" si="5"/>
        <v>1.2048192771084338</v>
      </c>
      <c r="T15" s="64">
        <v>92</v>
      </c>
      <c r="U15" s="128">
        <v>45</v>
      </c>
      <c r="V15" s="36">
        <f t="shared" si="6"/>
        <v>48.913043478260867</v>
      </c>
      <c r="W15" s="63">
        <v>92</v>
      </c>
      <c r="X15" s="65">
        <v>44</v>
      </c>
      <c r="Y15" s="36">
        <f t="shared" si="7"/>
        <v>47.826086956521742</v>
      </c>
      <c r="Z15" s="63">
        <v>76</v>
      </c>
      <c r="AA15" s="66">
        <v>0</v>
      </c>
      <c r="AB15" s="36">
        <f t="shared" si="8"/>
        <v>0</v>
      </c>
      <c r="AC15" s="67"/>
    </row>
    <row r="16" spans="1:29" ht="16.5" customHeight="1">
      <c r="A16" s="167" t="s">
        <v>52</v>
      </c>
      <c r="B16" s="61">
        <v>285</v>
      </c>
      <c r="C16" s="61">
        <v>47</v>
      </c>
      <c r="D16" s="36">
        <f t="shared" si="0"/>
        <v>16.491228070175438</v>
      </c>
      <c r="E16" s="62">
        <v>269</v>
      </c>
      <c r="F16" s="63">
        <v>45</v>
      </c>
      <c r="G16" s="36">
        <f t="shared" si="1"/>
        <v>16.728624535315987</v>
      </c>
      <c r="H16" s="64">
        <v>24</v>
      </c>
      <c r="I16" s="64">
        <v>0</v>
      </c>
      <c r="J16" s="35">
        <f t="shared" si="2"/>
        <v>0</v>
      </c>
      <c r="K16" s="63">
        <v>0</v>
      </c>
      <c r="L16" s="63">
        <v>0</v>
      </c>
      <c r="M16" s="201">
        <v>0</v>
      </c>
      <c r="N16" s="64">
        <v>30</v>
      </c>
      <c r="O16" s="63">
        <v>0</v>
      </c>
      <c r="P16" s="63">
        <v>0</v>
      </c>
      <c r="Q16" s="62">
        <v>258</v>
      </c>
      <c r="R16" s="64">
        <v>13</v>
      </c>
      <c r="S16" s="36">
        <f t="shared" si="5"/>
        <v>5.0387596899224807</v>
      </c>
      <c r="T16" s="64">
        <v>164</v>
      </c>
      <c r="U16" s="128">
        <v>40</v>
      </c>
      <c r="V16" s="36">
        <f t="shared" si="6"/>
        <v>24.390243902439025</v>
      </c>
      <c r="W16" s="63">
        <v>157</v>
      </c>
      <c r="X16" s="65">
        <v>38</v>
      </c>
      <c r="Y16" s="36">
        <f t="shared" si="7"/>
        <v>24.203821656050955</v>
      </c>
      <c r="Z16" s="63">
        <v>126</v>
      </c>
      <c r="AA16" s="66">
        <v>0</v>
      </c>
      <c r="AB16" s="35">
        <f t="shared" si="8"/>
        <v>0</v>
      </c>
      <c r="AC16" s="67"/>
    </row>
    <row r="17" spans="1:29" ht="16.5" customHeight="1">
      <c r="A17" s="167" t="s">
        <v>53</v>
      </c>
      <c r="B17" s="61">
        <v>138</v>
      </c>
      <c r="C17" s="61">
        <v>46</v>
      </c>
      <c r="D17" s="36">
        <f t="shared" si="0"/>
        <v>33.333333333333329</v>
      </c>
      <c r="E17" s="62">
        <v>132</v>
      </c>
      <c r="F17" s="63">
        <v>46</v>
      </c>
      <c r="G17" s="36">
        <f t="shared" si="1"/>
        <v>34.848484848484851</v>
      </c>
      <c r="H17" s="64">
        <v>39</v>
      </c>
      <c r="I17" s="64">
        <v>0</v>
      </c>
      <c r="J17" s="35">
        <f t="shared" si="2"/>
        <v>0</v>
      </c>
      <c r="K17" s="63">
        <v>1</v>
      </c>
      <c r="L17" s="63">
        <v>0</v>
      </c>
      <c r="M17" s="35">
        <f t="shared" si="3"/>
        <v>0</v>
      </c>
      <c r="N17" s="64">
        <v>11</v>
      </c>
      <c r="O17" s="63">
        <v>0</v>
      </c>
      <c r="P17" s="35">
        <f t="shared" si="4"/>
        <v>0</v>
      </c>
      <c r="Q17" s="62">
        <v>132</v>
      </c>
      <c r="R17" s="64">
        <v>13</v>
      </c>
      <c r="S17" s="36">
        <f t="shared" si="5"/>
        <v>9.8484848484848477</v>
      </c>
      <c r="T17" s="64">
        <v>68</v>
      </c>
      <c r="U17" s="128">
        <v>34</v>
      </c>
      <c r="V17" s="36">
        <f t="shared" si="6"/>
        <v>50</v>
      </c>
      <c r="W17" s="63">
        <v>68</v>
      </c>
      <c r="X17" s="65">
        <v>34</v>
      </c>
      <c r="Y17" s="36">
        <f t="shared" si="7"/>
        <v>50</v>
      </c>
      <c r="Z17" s="63">
        <v>59</v>
      </c>
      <c r="AA17" s="66">
        <v>0</v>
      </c>
      <c r="AB17" s="35">
        <f t="shared" si="8"/>
        <v>0</v>
      </c>
      <c r="AC17" s="67"/>
    </row>
    <row r="18" spans="1:29" ht="16.5" customHeight="1">
      <c r="A18" s="167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41</v>
      </c>
      <c r="I18" s="64">
        <v>0</v>
      </c>
      <c r="J18" s="35">
        <f t="shared" si="2"/>
        <v>0</v>
      </c>
      <c r="K18" s="63">
        <v>2</v>
      </c>
      <c r="L18" s="63">
        <v>0</v>
      </c>
      <c r="M18" s="35">
        <f t="shared" si="3"/>
        <v>0</v>
      </c>
      <c r="N18" s="64">
        <v>3</v>
      </c>
      <c r="O18" s="63">
        <v>0</v>
      </c>
      <c r="P18" s="35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101</v>
      </c>
      <c r="U18" s="128">
        <v>49</v>
      </c>
      <c r="V18" s="36">
        <f t="shared" si="6"/>
        <v>48.514851485148512</v>
      </c>
      <c r="W18" s="63">
        <v>101</v>
      </c>
      <c r="X18" s="65">
        <v>49</v>
      </c>
      <c r="Y18" s="36">
        <f t="shared" si="7"/>
        <v>48.514851485148512</v>
      </c>
      <c r="Z18" s="63">
        <v>77</v>
      </c>
      <c r="AA18" s="66">
        <v>0</v>
      </c>
      <c r="AB18" s="36">
        <f t="shared" si="8"/>
        <v>0</v>
      </c>
      <c r="AC18" s="67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5" zoomScaleNormal="75" zoomScaleSheetLayoutView="55" workbookViewId="0">
      <selection activeCell="I12" sqref="I12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53" t="s">
        <v>61</v>
      </c>
      <c r="B1" s="253"/>
      <c r="C1" s="253"/>
      <c r="D1" s="253"/>
      <c r="E1" s="147"/>
      <c r="F1" s="147"/>
      <c r="G1" s="147"/>
      <c r="H1" s="147"/>
    </row>
    <row r="2" spans="1:11" s="4" customFormat="1" ht="25.5" customHeight="1">
      <c r="A2" s="253" t="s">
        <v>36</v>
      </c>
      <c r="B2" s="253"/>
      <c r="C2" s="253"/>
      <c r="D2" s="253"/>
      <c r="E2" s="147"/>
      <c r="F2" s="147"/>
      <c r="G2" s="147"/>
      <c r="H2" s="147"/>
    </row>
    <row r="3" spans="1:11" s="4" customFormat="1" ht="23.25" customHeight="1">
      <c r="A3" s="282" t="s">
        <v>84</v>
      </c>
      <c r="B3" s="282"/>
      <c r="C3" s="282"/>
      <c r="D3" s="282"/>
      <c r="E3" s="3"/>
      <c r="F3" s="3"/>
      <c r="G3" s="3"/>
      <c r="H3" s="3"/>
    </row>
    <row r="4" spans="1:11" s="4" customFormat="1" ht="23.25" customHeight="1">
      <c r="A4" s="148"/>
      <c r="B4" s="149"/>
      <c r="C4" s="149"/>
      <c r="D4" s="150" t="s">
        <v>64</v>
      </c>
    </row>
    <row r="5" spans="1:11" s="151" customFormat="1" ht="21" customHeight="1">
      <c r="A5" s="283" t="s">
        <v>0</v>
      </c>
      <c r="B5" s="285" t="s">
        <v>65</v>
      </c>
      <c r="C5" s="287" t="s">
        <v>66</v>
      </c>
      <c r="D5" s="288"/>
      <c r="E5" s="4"/>
      <c r="F5" s="4"/>
      <c r="G5" s="4"/>
      <c r="H5" s="4"/>
    </row>
    <row r="6" spans="1:11" s="151" customFormat="1" ht="27.75" customHeight="1">
      <c r="A6" s="284"/>
      <c r="B6" s="286"/>
      <c r="C6" s="152" t="s">
        <v>67</v>
      </c>
      <c r="D6" s="153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51"/>
      <c r="F7" s="151"/>
      <c r="G7" s="151"/>
      <c r="H7" s="151"/>
      <c r="I7" s="154"/>
      <c r="K7" s="154"/>
    </row>
    <row r="8" spans="1:11" s="4" customFormat="1" ht="42.75" customHeight="1">
      <c r="A8" s="155" t="s">
        <v>7</v>
      </c>
      <c r="B8" s="156">
        <f>C8+D8</f>
        <v>19470</v>
      </c>
      <c r="C8" s="156">
        <f>'12'!B8</f>
        <v>11431</v>
      </c>
      <c r="D8" s="156">
        <f>'13'!B8</f>
        <v>8039</v>
      </c>
      <c r="E8" s="151"/>
      <c r="F8" s="151"/>
      <c r="G8" s="151"/>
      <c r="H8" s="151"/>
    </row>
    <row r="9" spans="1:11" s="95" customFormat="1" ht="42.75" customHeight="1">
      <c r="A9" s="155" t="s">
        <v>8</v>
      </c>
      <c r="B9" s="156">
        <f t="shared" ref="B9:B13" si="0">C9+D9</f>
        <v>17085</v>
      </c>
      <c r="C9" s="157">
        <f>'12'!C8</f>
        <v>9997</v>
      </c>
      <c r="D9" s="157">
        <f>'13'!C8</f>
        <v>7088</v>
      </c>
      <c r="E9" s="4"/>
      <c r="F9" s="4"/>
      <c r="G9" s="4"/>
      <c r="H9" s="4"/>
    </row>
    <row r="10" spans="1:11" s="4" customFormat="1" ht="42" customHeight="1">
      <c r="A10" s="158" t="s">
        <v>69</v>
      </c>
      <c r="B10" s="156">
        <f t="shared" si="0"/>
        <v>1415</v>
      </c>
      <c r="C10" s="157">
        <f>'12'!D8</f>
        <v>835</v>
      </c>
      <c r="D10" s="157">
        <f>'13'!D8</f>
        <v>580</v>
      </c>
    </row>
    <row r="11" spans="1:11" s="4" customFormat="1" ht="32.25" customHeight="1">
      <c r="A11" s="159" t="s">
        <v>70</v>
      </c>
      <c r="B11" s="156">
        <f t="shared" si="0"/>
        <v>76</v>
      </c>
      <c r="C11" s="157">
        <f>'12'!F8</f>
        <v>52</v>
      </c>
      <c r="D11" s="157">
        <f>'13'!F8</f>
        <v>24</v>
      </c>
      <c r="G11" s="160"/>
    </row>
    <row r="12" spans="1:11" s="4" customFormat="1" ht="56.25" customHeight="1">
      <c r="A12" s="159" t="s">
        <v>9</v>
      </c>
      <c r="B12" s="156">
        <f t="shared" si="0"/>
        <v>36</v>
      </c>
      <c r="C12" s="157">
        <f>'12'!G8</f>
        <v>20</v>
      </c>
      <c r="D12" s="157">
        <f>'13'!G8</f>
        <v>16</v>
      </c>
    </row>
    <row r="13" spans="1:11" s="4" customFormat="1" ht="54.75" customHeight="1">
      <c r="A13" s="159" t="s">
        <v>10</v>
      </c>
      <c r="B13" s="156">
        <f t="shared" si="0"/>
        <v>7859</v>
      </c>
      <c r="C13" s="157">
        <f>'12'!H8</f>
        <v>4978</v>
      </c>
      <c r="D13" s="157">
        <f>'13'!H8</f>
        <v>2881</v>
      </c>
      <c r="E13" s="160"/>
    </row>
    <row r="14" spans="1:11" s="4" customFormat="1" ht="22.95" customHeight="1">
      <c r="A14" s="273" t="s">
        <v>85</v>
      </c>
      <c r="B14" s="274"/>
      <c r="C14" s="274"/>
      <c r="D14" s="274"/>
      <c r="E14" s="160"/>
    </row>
    <row r="15" spans="1:11" ht="17.25" customHeight="1">
      <c r="A15" s="275"/>
      <c r="B15" s="276"/>
      <c r="C15" s="276"/>
      <c r="D15" s="276"/>
      <c r="E15" s="160"/>
      <c r="F15" s="4"/>
      <c r="G15" s="4"/>
      <c r="H15" s="4"/>
    </row>
    <row r="16" spans="1:11" ht="21" customHeight="1">
      <c r="A16" s="277" t="s">
        <v>0</v>
      </c>
      <c r="B16" s="278" t="s">
        <v>65</v>
      </c>
      <c r="C16" s="280" t="s">
        <v>66</v>
      </c>
      <c r="D16" s="281"/>
      <c r="E16" s="4"/>
      <c r="F16" s="4"/>
      <c r="G16" s="4"/>
      <c r="H16" s="4"/>
    </row>
    <row r="17" spans="1:4" ht="27" customHeight="1">
      <c r="A17" s="277"/>
      <c r="B17" s="279"/>
      <c r="C17" s="161" t="s">
        <v>67</v>
      </c>
      <c r="D17" s="162" t="s">
        <v>68</v>
      </c>
    </row>
    <row r="18" spans="1:4" ht="30" customHeight="1">
      <c r="A18" s="163" t="s">
        <v>7</v>
      </c>
      <c r="B18" s="156">
        <f t="shared" ref="B18:B20" si="1">C18+D18</f>
        <v>11124</v>
      </c>
      <c r="C18" s="164">
        <f>'12'!I8</f>
        <v>6362</v>
      </c>
      <c r="D18" s="164">
        <f>'13'!I8</f>
        <v>4762</v>
      </c>
    </row>
    <row r="19" spans="1:4" ht="27" customHeight="1">
      <c r="A19" s="165" t="s">
        <v>8</v>
      </c>
      <c r="B19" s="156">
        <f t="shared" si="1"/>
        <v>10044</v>
      </c>
      <c r="C19" s="164">
        <f>'12'!J8</f>
        <v>5681</v>
      </c>
      <c r="D19" s="164">
        <f>'13'!J8</f>
        <v>4363</v>
      </c>
    </row>
    <row r="20" spans="1:4" ht="27.75" customHeight="1">
      <c r="A20" s="165" t="s">
        <v>71</v>
      </c>
      <c r="B20" s="156">
        <f t="shared" si="1"/>
        <v>1378</v>
      </c>
      <c r="C20" s="164">
        <f>'12'!K8</f>
        <v>843</v>
      </c>
      <c r="D20" s="164">
        <f>'13'!K8</f>
        <v>535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5" zoomScaleNormal="85" zoomScaleSheetLayoutView="85" workbookViewId="0">
      <selection activeCell="I25" sqref="I25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291" t="s">
        <v>86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52" customFormat="1" ht="11.4" customHeight="1">
      <c r="C3" s="79"/>
      <c r="D3" s="79"/>
      <c r="E3" s="142"/>
      <c r="H3" s="79"/>
      <c r="I3" s="78"/>
      <c r="J3" s="96"/>
      <c r="K3" s="143" t="s">
        <v>62</v>
      </c>
    </row>
    <row r="4" spans="1:11" s="80" customFormat="1" ht="21.75" customHeight="1">
      <c r="A4" s="221"/>
      <c r="B4" s="292" t="s">
        <v>7</v>
      </c>
      <c r="C4" s="292" t="s">
        <v>20</v>
      </c>
      <c r="D4" s="292" t="s">
        <v>69</v>
      </c>
      <c r="E4" s="292" t="s">
        <v>63</v>
      </c>
      <c r="F4" s="292" t="s">
        <v>72</v>
      </c>
      <c r="G4" s="292" t="s">
        <v>21</v>
      </c>
      <c r="H4" s="292" t="s">
        <v>10</v>
      </c>
      <c r="I4" s="292" t="s">
        <v>15</v>
      </c>
      <c r="J4" s="289" t="s">
        <v>73</v>
      </c>
      <c r="K4" s="290" t="s">
        <v>16</v>
      </c>
    </row>
    <row r="5" spans="1:11" s="81" customFormat="1" ht="18.75" customHeight="1">
      <c r="A5" s="222"/>
      <c r="B5" s="292"/>
      <c r="C5" s="292"/>
      <c r="D5" s="292"/>
      <c r="E5" s="292"/>
      <c r="F5" s="292"/>
      <c r="G5" s="292"/>
      <c r="H5" s="292"/>
      <c r="I5" s="292"/>
      <c r="J5" s="289"/>
      <c r="K5" s="290"/>
    </row>
    <row r="6" spans="1:11" s="81" customFormat="1" ht="61.8" customHeight="1">
      <c r="A6" s="222"/>
      <c r="B6" s="292"/>
      <c r="C6" s="292"/>
      <c r="D6" s="292"/>
      <c r="E6" s="292"/>
      <c r="F6" s="292"/>
      <c r="G6" s="292"/>
      <c r="H6" s="292"/>
      <c r="I6" s="292"/>
      <c r="J6" s="289"/>
      <c r="K6" s="290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11431</v>
      </c>
      <c r="C8" s="31">
        <f t="shared" si="0"/>
        <v>9997</v>
      </c>
      <c r="D8" s="31">
        <f t="shared" si="0"/>
        <v>835</v>
      </c>
      <c r="E8" s="31">
        <f t="shared" si="0"/>
        <v>730</v>
      </c>
      <c r="F8" s="31">
        <f t="shared" si="0"/>
        <v>52</v>
      </c>
      <c r="G8" s="31">
        <f t="shared" si="0"/>
        <v>20</v>
      </c>
      <c r="H8" s="31">
        <f t="shared" si="0"/>
        <v>4978</v>
      </c>
      <c r="I8" s="31">
        <f t="shared" si="0"/>
        <v>6362</v>
      </c>
      <c r="J8" s="31">
        <f t="shared" si="0"/>
        <v>5681</v>
      </c>
      <c r="K8" s="31">
        <f t="shared" si="0"/>
        <v>843</v>
      </c>
    </row>
    <row r="9" spans="1:11" ht="16.5" customHeight="1">
      <c r="A9" s="166" t="s">
        <v>49</v>
      </c>
      <c r="B9" s="129">
        <v>7629</v>
      </c>
      <c r="C9" s="129">
        <v>6718</v>
      </c>
      <c r="D9" s="69">
        <v>678</v>
      </c>
      <c r="E9" s="144">
        <v>595</v>
      </c>
      <c r="F9" s="66">
        <v>42</v>
      </c>
      <c r="G9" s="69">
        <v>0</v>
      </c>
      <c r="H9" s="69">
        <v>3343</v>
      </c>
      <c r="I9" s="69">
        <v>3634</v>
      </c>
      <c r="J9" s="66">
        <v>3216</v>
      </c>
      <c r="K9" s="66">
        <v>722</v>
      </c>
    </row>
    <row r="10" spans="1:11" ht="16.5" customHeight="1">
      <c r="A10" s="167" t="s">
        <v>45</v>
      </c>
      <c r="B10" s="129">
        <v>511</v>
      </c>
      <c r="C10" s="129">
        <v>402</v>
      </c>
      <c r="D10" s="69">
        <v>6</v>
      </c>
      <c r="E10" s="144">
        <v>6</v>
      </c>
      <c r="F10" s="66">
        <v>0</v>
      </c>
      <c r="G10" s="69">
        <v>0</v>
      </c>
      <c r="H10" s="69">
        <v>314</v>
      </c>
      <c r="I10" s="69">
        <v>342</v>
      </c>
      <c r="J10" s="66">
        <v>317</v>
      </c>
      <c r="K10" s="66">
        <v>9</v>
      </c>
    </row>
    <row r="11" spans="1:11" ht="16.5" customHeight="1">
      <c r="A11" s="167" t="s">
        <v>46</v>
      </c>
      <c r="B11" s="129">
        <v>119</v>
      </c>
      <c r="C11" s="129">
        <v>111</v>
      </c>
      <c r="D11" s="69">
        <v>0</v>
      </c>
      <c r="E11" s="144">
        <v>0</v>
      </c>
      <c r="F11" s="66">
        <v>0</v>
      </c>
      <c r="G11" s="69">
        <v>0</v>
      </c>
      <c r="H11" s="69">
        <v>1</v>
      </c>
      <c r="I11" s="69">
        <v>83</v>
      </c>
      <c r="J11" s="66">
        <v>83</v>
      </c>
      <c r="K11" s="66">
        <v>1</v>
      </c>
    </row>
    <row r="12" spans="1:11" ht="16.5" customHeight="1">
      <c r="A12" s="167" t="s">
        <v>47</v>
      </c>
      <c r="B12" s="129">
        <v>859</v>
      </c>
      <c r="C12" s="129">
        <v>789</v>
      </c>
      <c r="D12" s="69">
        <v>14</v>
      </c>
      <c r="E12" s="144">
        <v>13</v>
      </c>
      <c r="F12" s="66">
        <v>0</v>
      </c>
      <c r="G12" s="69">
        <v>0</v>
      </c>
      <c r="H12" s="69">
        <v>157</v>
      </c>
      <c r="I12" s="69">
        <v>678</v>
      </c>
      <c r="J12" s="66">
        <v>644</v>
      </c>
      <c r="K12" s="66">
        <v>17</v>
      </c>
    </row>
    <row r="13" spans="1:11" ht="16.5" customHeight="1">
      <c r="A13" s="167" t="s">
        <v>48</v>
      </c>
      <c r="B13" s="129">
        <v>116</v>
      </c>
      <c r="C13" s="129">
        <v>116</v>
      </c>
      <c r="D13" s="69">
        <v>0</v>
      </c>
      <c r="E13" s="144">
        <v>0</v>
      </c>
      <c r="F13" s="66">
        <v>0</v>
      </c>
      <c r="G13" s="69">
        <v>0</v>
      </c>
      <c r="H13" s="69">
        <v>95</v>
      </c>
      <c r="I13" s="69">
        <v>75</v>
      </c>
      <c r="J13" s="66">
        <v>75</v>
      </c>
      <c r="K13" s="66">
        <v>3</v>
      </c>
    </row>
    <row r="14" spans="1:11" ht="16.5" customHeight="1">
      <c r="A14" s="167" t="s">
        <v>50</v>
      </c>
      <c r="B14" s="129">
        <v>1620</v>
      </c>
      <c r="C14" s="129">
        <v>1288</v>
      </c>
      <c r="D14" s="69">
        <v>135</v>
      </c>
      <c r="E14" s="144">
        <v>114</v>
      </c>
      <c r="F14" s="66">
        <v>10</v>
      </c>
      <c r="G14" s="69">
        <v>20</v>
      </c>
      <c r="H14" s="69">
        <v>961</v>
      </c>
      <c r="I14" s="69">
        <v>1063</v>
      </c>
      <c r="J14" s="66">
        <v>862</v>
      </c>
      <c r="K14" s="66">
        <v>80</v>
      </c>
    </row>
    <row r="15" spans="1:11" ht="16.5" customHeight="1">
      <c r="A15" s="167" t="s">
        <v>51</v>
      </c>
      <c r="B15" s="129">
        <v>176</v>
      </c>
      <c r="C15" s="129">
        <v>176</v>
      </c>
      <c r="D15" s="69">
        <v>2</v>
      </c>
      <c r="E15" s="144">
        <v>2</v>
      </c>
      <c r="F15" s="66">
        <v>0</v>
      </c>
      <c r="G15" s="69">
        <v>0</v>
      </c>
      <c r="H15" s="69">
        <v>12</v>
      </c>
      <c r="I15" s="69">
        <v>145</v>
      </c>
      <c r="J15" s="66">
        <v>145</v>
      </c>
      <c r="K15" s="66">
        <v>6</v>
      </c>
    </row>
    <row r="16" spans="1:11" ht="16.5" customHeight="1">
      <c r="A16" s="167" t="s">
        <v>52</v>
      </c>
      <c r="B16" s="129">
        <v>147</v>
      </c>
      <c r="C16" s="129">
        <v>144</v>
      </c>
      <c r="D16" s="69">
        <v>0</v>
      </c>
      <c r="E16" s="144">
        <v>0</v>
      </c>
      <c r="F16" s="66">
        <v>0</v>
      </c>
      <c r="G16" s="69">
        <v>0</v>
      </c>
      <c r="H16" s="69">
        <v>61</v>
      </c>
      <c r="I16" s="69">
        <v>121</v>
      </c>
      <c r="J16" s="66">
        <v>118</v>
      </c>
      <c r="K16" s="66">
        <v>3</v>
      </c>
    </row>
    <row r="17" spans="1:11" ht="16.5" customHeight="1">
      <c r="A17" s="167" t="s">
        <v>53</v>
      </c>
      <c r="B17" s="129">
        <v>93</v>
      </c>
      <c r="C17" s="129">
        <v>93</v>
      </c>
      <c r="D17" s="69">
        <v>0</v>
      </c>
      <c r="E17" s="144">
        <v>0</v>
      </c>
      <c r="F17" s="66">
        <v>0</v>
      </c>
      <c r="G17" s="69">
        <v>0</v>
      </c>
      <c r="H17" s="69">
        <v>34</v>
      </c>
      <c r="I17" s="69">
        <v>63</v>
      </c>
      <c r="J17" s="66">
        <v>63</v>
      </c>
      <c r="K17" s="66">
        <v>0</v>
      </c>
    </row>
    <row r="18" spans="1:11" ht="16.5" customHeight="1">
      <c r="A18" s="167" t="s">
        <v>54</v>
      </c>
      <c r="B18" s="129">
        <v>161</v>
      </c>
      <c r="C18" s="129">
        <v>160</v>
      </c>
      <c r="D18" s="69">
        <v>0</v>
      </c>
      <c r="E18" s="144">
        <v>0</v>
      </c>
      <c r="F18" s="66">
        <v>0</v>
      </c>
      <c r="G18" s="69">
        <v>0</v>
      </c>
      <c r="H18" s="69">
        <v>0</v>
      </c>
      <c r="I18" s="69">
        <v>158</v>
      </c>
      <c r="J18" s="66">
        <v>158</v>
      </c>
      <c r="K18" s="66">
        <v>2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4" zoomScale="85" zoomScaleNormal="85" zoomScaleSheetLayoutView="85" workbookViewId="0">
      <selection activeCell="B10" sqref="B10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68" customWidth="1"/>
    <col min="6" max="6" width="14.77734375" style="68" customWidth="1"/>
    <col min="7" max="7" width="14.33203125" style="68" customWidth="1"/>
    <col min="8" max="8" width="18" style="68" customWidth="1"/>
    <col min="9" max="9" width="11.77734375" style="68" customWidth="1"/>
    <col min="10" max="10" width="12.88671875" style="68" customWidth="1"/>
    <col min="11" max="11" width="14" style="68" customWidth="1"/>
    <col min="12" max="12" width="8.88671875" style="68"/>
    <col min="13" max="13" width="0" style="68" hidden="1" customWidth="1"/>
    <col min="14" max="236" width="8.88671875" style="68"/>
    <col min="237" max="237" width="19.33203125" style="68" customWidth="1"/>
    <col min="238" max="238" width="9.6640625" style="68" customWidth="1"/>
    <col min="239" max="239" width="9.44140625" style="68" customWidth="1"/>
    <col min="240" max="240" width="8.6640625" style="68" customWidth="1"/>
    <col min="241" max="242" width="9.44140625" style="68" customWidth="1"/>
    <col min="243" max="243" width="7.6640625" style="68" customWidth="1"/>
    <col min="244" max="244" width="8.88671875" style="68" customWidth="1"/>
    <col min="245" max="245" width="8.6640625" style="68" customWidth="1"/>
    <col min="246" max="246" width="7.6640625" style="68" customWidth="1"/>
    <col min="247" max="248" width="8.109375" style="68" customWidth="1"/>
    <col min="249" max="249" width="6.44140625" style="68" customWidth="1"/>
    <col min="250" max="251" width="7.44140625" style="68" customWidth="1"/>
    <col min="252" max="252" width="6.33203125" style="68" customWidth="1"/>
    <col min="253" max="253" width="7.6640625" style="68" customWidth="1"/>
    <col min="254" max="254" width="7.33203125" style="68" customWidth="1"/>
    <col min="255" max="255" width="7.5546875" style="68" customWidth="1"/>
    <col min="256" max="256" width="8.33203125" style="68" customWidth="1"/>
    <col min="257" max="257" width="9.33203125" style="68" customWidth="1"/>
    <col min="258" max="258" width="7.33203125" style="68" customWidth="1"/>
    <col min="259" max="260" width="9.109375" style="68" customWidth="1"/>
    <col min="261" max="261" width="8" style="68" customWidth="1"/>
    <col min="262" max="263" width="9.109375" style="68" customWidth="1"/>
    <col min="264" max="264" width="8" style="68" customWidth="1"/>
    <col min="265" max="265" width="9" style="68" customWidth="1"/>
    <col min="266" max="266" width="9.33203125" style="68" customWidth="1"/>
    <col min="267" max="267" width="6.88671875" style="68" customWidth="1"/>
    <col min="268" max="492" width="8.88671875" style="68"/>
    <col min="493" max="493" width="19.33203125" style="68" customWidth="1"/>
    <col min="494" max="494" width="9.6640625" style="68" customWidth="1"/>
    <col min="495" max="495" width="9.44140625" style="68" customWidth="1"/>
    <col min="496" max="496" width="8.6640625" style="68" customWidth="1"/>
    <col min="497" max="498" width="9.44140625" style="68" customWidth="1"/>
    <col min="499" max="499" width="7.6640625" style="68" customWidth="1"/>
    <col min="500" max="500" width="8.88671875" style="68" customWidth="1"/>
    <col min="501" max="501" width="8.6640625" style="68" customWidth="1"/>
    <col min="502" max="502" width="7.6640625" style="68" customWidth="1"/>
    <col min="503" max="504" width="8.109375" style="68" customWidth="1"/>
    <col min="505" max="505" width="6.44140625" style="68" customWidth="1"/>
    <col min="506" max="507" width="7.44140625" style="68" customWidth="1"/>
    <col min="508" max="508" width="6.33203125" style="68" customWidth="1"/>
    <col min="509" max="509" width="7.6640625" style="68" customWidth="1"/>
    <col min="510" max="510" width="7.33203125" style="68" customWidth="1"/>
    <col min="511" max="511" width="7.5546875" style="68" customWidth="1"/>
    <col min="512" max="512" width="8.33203125" style="68" customWidth="1"/>
    <col min="513" max="513" width="9.33203125" style="68" customWidth="1"/>
    <col min="514" max="514" width="7.33203125" style="68" customWidth="1"/>
    <col min="515" max="516" width="9.109375" style="68" customWidth="1"/>
    <col min="517" max="517" width="8" style="68" customWidth="1"/>
    <col min="518" max="519" width="9.109375" style="68" customWidth="1"/>
    <col min="520" max="520" width="8" style="68" customWidth="1"/>
    <col min="521" max="521" width="9" style="68" customWidth="1"/>
    <col min="522" max="522" width="9.33203125" style="68" customWidth="1"/>
    <col min="523" max="523" width="6.88671875" style="68" customWidth="1"/>
    <col min="524" max="748" width="8.88671875" style="68"/>
    <col min="749" max="749" width="19.33203125" style="68" customWidth="1"/>
    <col min="750" max="750" width="9.6640625" style="68" customWidth="1"/>
    <col min="751" max="751" width="9.44140625" style="68" customWidth="1"/>
    <col min="752" max="752" width="8.6640625" style="68" customWidth="1"/>
    <col min="753" max="754" width="9.44140625" style="68" customWidth="1"/>
    <col min="755" max="755" width="7.6640625" style="68" customWidth="1"/>
    <col min="756" max="756" width="8.88671875" style="68" customWidth="1"/>
    <col min="757" max="757" width="8.6640625" style="68" customWidth="1"/>
    <col min="758" max="758" width="7.6640625" style="68" customWidth="1"/>
    <col min="759" max="760" width="8.109375" style="68" customWidth="1"/>
    <col min="761" max="761" width="6.44140625" style="68" customWidth="1"/>
    <col min="762" max="763" width="7.44140625" style="68" customWidth="1"/>
    <col min="764" max="764" width="6.33203125" style="68" customWidth="1"/>
    <col min="765" max="765" width="7.6640625" style="68" customWidth="1"/>
    <col min="766" max="766" width="7.33203125" style="68" customWidth="1"/>
    <col min="767" max="767" width="7.5546875" style="68" customWidth="1"/>
    <col min="768" max="768" width="8.33203125" style="68" customWidth="1"/>
    <col min="769" max="769" width="9.33203125" style="68" customWidth="1"/>
    <col min="770" max="770" width="7.33203125" style="68" customWidth="1"/>
    <col min="771" max="772" width="9.109375" style="68" customWidth="1"/>
    <col min="773" max="773" width="8" style="68" customWidth="1"/>
    <col min="774" max="775" width="9.109375" style="68" customWidth="1"/>
    <col min="776" max="776" width="8" style="68" customWidth="1"/>
    <col min="777" max="777" width="9" style="68" customWidth="1"/>
    <col min="778" max="778" width="9.33203125" style="68" customWidth="1"/>
    <col min="779" max="779" width="6.88671875" style="68" customWidth="1"/>
    <col min="780" max="1004" width="8.88671875" style="68"/>
    <col min="1005" max="1005" width="19.33203125" style="68" customWidth="1"/>
    <col min="1006" max="1006" width="9.6640625" style="68" customWidth="1"/>
    <col min="1007" max="1007" width="9.44140625" style="68" customWidth="1"/>
    <col min="1008" max="1008" width="8.6640625" style="68" customWidth="1"/>
    <col min="1009" max="1010" width="9.44140625" style="68" customWidth="1"/>
    <col min="1011" max="1011" width="7.6640625" style="68" customWidth="1"/>
    <col min="1012" max="1012" width="8.88671875" style="68" customWidth="1"/>
    <col min="1013" max="1013" width="8.6640625" style="68" customWidth="1"/>
    <col min="1014" max="1014" width="7.6640625" style="68" customWidth="1"/>
    <col min="1015" max="1016" width="8.109375" style="68" customWidth="1"/>
    <col min="1017" max="1017" width="6.44140625" style="68" customWidth="1"/>
    <col min="1018" max="1019" width="7.44140625" style="68" customWidth="1"/>
    <col min="1020" max="1020" width="6.33203125" style="68" customWidth="1"/>
    <col min="1021" max="1021" width="7.6640625" style="68" customWidth="1"/>
    <col min="1022" max="1022" width="7.33203125" style="68" customWidth="1"/>
    <col min="1023" max="1023" width="7.5546875" style="68" customWidth="1"/>
    <col min="1024" max="1024" width="8.33203125" style="68" customWidth="1"/>
    <col min="1025" max="1025" width="9.33203125" style="68" customWidth="1"/>
    <col min="1026" max="1026" width="7.33203125" style="68" customWidth="1"/>
    <col min="1027" max="1028" width="9.109375" style="68" customWidth="1"/>
    <col min="1029" max="1029" width="8" style="68" customWidth="1"/>
    <col min="1030" max="1031" width="9.109375" style="68" customWidth="1"/>
    <col min="1032" max="1032" width="8" style="68" customWidth="1"/>
    <col min="1033" max="1033" width="9" style="68" customWidth="1"/>
    <col min="1034" max="1034" width="9.33203125" style="68" customWidth="1"/>
    <col min="1035" max="1035" width="6.88671875" style="68" customWidth="1"/>
    <col min="1036" max="1260" width="8.88671875" style="68"/>
    <col min="1261" max="1261" width="19.33203125" style="68" customWidth="1"/>
    <col min="1262" max="1262" width="9.6640625" style="68" customWidth="1"/>
    <col min="1263" max="1263" width="9.44140625" style="68" customWidth="1"/>
    <col min="1264" max="1264" width="8.6640625" style="68" customWidth="1"/>
    <col min="1265" max="1266" width="9.44140625" style="68" customWidth="1"/>
    <col min="1267" max="1267" width="7.6640625" style="68" customWidth="1"/>
    <col min="1268" max="1268" width="8.88671875" style="68" customWidth="1"/>
    <col min="1269" max="1269" width="8.6640625" style="68" customWidth="1"/>
    <col min="1270" max="1270" width="7.6640625" style="68" customWidth="1"/>
    <col min="1271" max="1272" width="8.109375" style="68" customWidth="1"/>
    <col min="1273" max="1273" width="6.44140625" style="68" customWidth="1"/>
    <col min="1274" max="1275" width="7.44140625" style="68" customWidth="1"/>
    <col min="1276" max="1276" width="6.33203125" style="68" customWidth="1"/>
    <col min="1277" max="1277" width="7.6640625" style="68" customWidth="1"/>
    <col min="1278" max="1278" width="7.33203125" style="68" customWidth="1"/>
    <col min="1279" max="1279" width="7.5546875" style="68" customWidth="1"/>
    <col min="1280" max="1280" width="8.33203125" style="68" customWidth="1"/>
    <col min="1281" max="1281" width="9.33203125" style="68" customWidth="1"/>
    <col min="1282" max="1282" width="7.33203125" style="68" customWidth="1"/>
    <col min="1283" max="1284" width="9.109375" style="68" customWidth="1"/>
    <col min="1285" max="1285" width="8" style="68" customWidth="1"/>
    <col min="1286" max="1287" width="9.109375" style="68" customWidth="1"/>
    <col min="1288" max="1288" width="8" style="68" customWidth="1"/>
    <col min="1289" max="1289" width="9" style="68" customWidth="1"/>
    <col min="1290" max="1290" width="9.33203125" style="68" customWidth="1"/>
    <col min="1291" max="1291" width="6.88671875" style="68" customWidth="1"/>
    <col min="1292" max="1516" width="8.88671875" style="68"/>
    <col min="1517" max="1517" width="19.33203125" style="68" customWidth="1"/>
    <col min="1518" max="1518" width="9.6640625" style="68" customWidth="1"/>
    <col min="1519" max="1519" width="9.44140625" style="68" customWidth="1"/>
    <col min="1520" max="1520" width="8.6640625" style="68" customWidth="1"/>
    <col min="1521" max="1522" width="9.44140625" style="68" customWidth="1"/>
    <col min="1523" max="1523" width="7.6640625" style="68" customWidth="1"/>
    <col min="1524" max="1524" width="8.88671875" style="68" customWidth="1"/>
    <col min="1525" max="1525" width="8.6640625" style="68" customWidth="1"/>
    <col min="1526" max="1526" width="7.6640625" style="68" customWidth="1"/>
    <col min="1527" max="1528" width="8.109375" style="68" customWidth="1"/>
    <col min="1529" max="1529" width="6.44140625" style="68" customWidth="1"/>
    <col min="1530" max="1531" width="7.44140625" style="68" customWidth="1"/>
    <col min="1532" max="1532" width="6.33203125" style="68" customWidth="1"/>
    <col min="1533" max="1533" width="7.6640625" style="68" customWidth="1"/>
    <col min="1534" max="1534" width="7.33203125" style="68" customWidth="1"/>
    <col min="1535" max="1535" width="7.5546875" style="68" customWidth="1"/>
    <col min="1536" max="1536" width="8.33203125" style="68" customWidth="1"/>
    <col min="1537" max="1537" width="9.33203125" style="68" customWidth="1"/>
    <col min="1538" max="1538" width="7.33203125" style="68" customWidth="1"/>
    <col min="1539" max="1540" width="9.109375" style="68" customWidth="1"/>
    <col min="1541" max="1541" width="8" style="68" customWidth="1"/>
    <col min="1542" max="1543" width="9.109375" style="68" customWidth="1"/>
    <col min="1544" max="1544" width="8" style="68" customWidth="1"/>
    <col min="1545" max="1545" width="9" style="68" customWidth="1"/>
    <col min="1546" max="1546" width="9.33203125" style="68" customWidth="1"/>
    <col min="1547" max="1547" width="6.88671875" style="68" customWidth="1"/>
    <col min="1548" max="1772" width="8.88671875" style="68"/>
    <col min="1773" max="1773" width="19.33203125" style="68" customWidth="1"/>
    <col min="1774" max="1774" width="9.6640625" style="68" customWidth="1"/>
    <col min="1775" max="1775" width="9.44140625" style="68" customWidth="1"/>
    <col min="1776" max="1776" width="8.6640625" style="68" customWidth="1"/>
    <col min="1777" max="1778" width="9.44140625" style="68" customWidth="1"/>
    <col min="1779" max="1779" width="7.6640625" style="68" customWidth="1"/>
    <col min="1780" max="1780" width="8.88671875" style="68" customWidth="1"/>
    <col min="1781" max="1781" width="8.6640625" style="68" customWidth="1"/>
    <col min="1782" max="1782" width="7.6640625" style="68" customWidth="1"/>
    <col min="1783" max="1784" width="8.109375" style="68" customWidth="1"/>
    <col min="1785" max="1785" width="6.44140625" style="68" customWidth="1"/>
    <col min="1786" max="1787" width="7.44140625" style="68" customWidth="1"/>
    <col min="1788" max="1788" width="6.33203125" style="68" customWidth="1"/>
    <col min="1789" max="1789" width="7.6640625" style="68" customWidth="1"/>
    <col min="1790" max="1790" width="7.33203125" style="68" customWidth="1"/>
    <col min="1791" max="1791" width="7.5546875" style="68" customWidth="1"/>
    <col min="1792" max="1792" width="8.33203125" style="68" customWidth="1"/>
    <col min="1793" max="1793" width="9.33203125" style="68" customWidth="1"/>
    <col min="1794" max="1794" width="7.33203125" style="68" customWidth="1"/>
    <col min="1795" max="1796" width="9.109375" style="68" customWidth="1"/>
    <col min="1797" max="1797" width="8" style="68" customWidth="1"/>
    <col min="1798" max="1799" width="9.109375" style="68" customWidth="1"/>
    <col min="1800" max="1800" width="8" style="68" customWidth="1"/>
    <col min="1801" max="1801" width="9" style="68" customWidth="1"/>
    <col min="1802" max="1802" width="9.33203125" style="68" customWidth="1"/>
    <col min="1803" max="1803" width="6.88671875" style="68" customWidth="1"/>
    <col min="1804" max="2028" width="8.88671875" style="68"/>
    <col min="2029" max="2029" width="19.33203125" style="68" customWidth="1"/>
    <col min="2030" max="2030" width="9.6640625" style="68" customWidth="1"/>
    <col min="2031" max="2031" width="9.44140625" style="68" customWidth="1"/>
    <col min="2032" max="2032" width="8.6640625" style="68" customWidth="1"/>
    <col min="2033" max="2034" width="9.44140625" style="68" customWidth="1"/>
    <col min="2035" max="2035" width="7.6640625" style="68" customWidth="1"/>
    <col min="2036" max="2036" width="8.88671875" style="68" customWidth="1"/>
    <col min="2037" max="2037" width="8.6640625" style="68" customWidth="1"/>
    <col min="2038" max="2038" width="7.6640625" style="68" customWidth="1"/>
    <col min="2039" max="2040" width="8.109375" style="68" customWidth="1"/>
    <col min="2041" max="2041" width="6.44140625" style="68" customWidth="1"/>
    <col min="2042" max="2043" width="7.44140625" style="68" customWidth="1"/>
    <col min="2044" max="2044" width="6.33203125" style="68" customWidth="1"/>
    <col min="2045" max="2045" width="7.6640625" style="68" customWidth="1"/>
    <col min="2046" max="2046" width="7.33203125" style="68" customWidth="1"/>
    <col min="2047" max="2047" width="7.5546875" style="68" customWidth="1"/>
    <col min="2048" max="2048" width="8.33203125" style="68" customWidth="1"/>
    <col min="2049" max="2049" width="9.33203125" style="68" customWidth="1"/>
    <col min="2050" max="2050" width="7.33203125" style="68" customWidth="1"/>
    <col min="2051" max="2052" width="9.109375" style="68" customWidth="1"/>
    <col min="2053" max="2053" width="8" style="68" customWidth="1"/>
    <col min="2054" max="2055" width="9.109375" style="68" customWidth="1"/>
    <col min="2056" max="2056" width="8" style="68" customWidth="1"/>
    <col min="2057" max="2057" width="9" style="68" customWidth="1"/>
    <col min="2058" max="2058" width="9.33203125" style="68" customWidth="1"/>
    <col min="2059" max="2059" width="6.88671875" style="68" customWidth="1"/>
    <col min="2060" max="2284" width="8.88671875" style="68"/>
    <col min="2285" max="2285" width="19.33203125" style="68" customWidth="1"/>
    <col min="2286" max="2286" width="9.6640625" style="68" customWidth="1"/>
    <col min="2287" max="2287" width="9.44140625" style="68" customWidth="1"/>
    <col min="2288" max="2288" width="8.6640625" style="68" customWidth="1"/>
    <col min="2289" max="2290" width="9.44140625" style="68" customWidth="1"/>
    <col min="2291" max="2291" width="7.6640625" style="68" customWidth="1"/>
    <col min="2292" max="2292" width="8.88671875" style="68" customWidth="1"/>
    <col min="2293" max="2293" width="8.6640625" style="68" customWidth="1"/>
    <col min="2294" max="2294" width="7.6640625" style="68" customWidth="1"/>
    <col min="2295" max="2296" width="8.109375" style="68" customWidth="1"/>
    <col min="2297" max="2297" width="6.44140625" style="68" customWidth="1"/>
    <col min="2298" max="2299" width="7.44140625" style="68" customWidth="1"/>
    <col min="2300" max="2300" width="6.33203125" style="68" customWidth="1"/>
    <col min="2301" max="2301" width="7.6640625" style="68" customWidth="1"/>
    <col min="2302" max="2302" width="7.33203125" style="68" customWidth="1"/>
    <col min="2303" max="2303" width="7.5546875" style="68" customWidth="1"/>
    <col min="2304" max="2304" width="8.33203125" style="68" customWidth="1"/>
    <col min="2305" max="2305" width="9.33203125" style="68" customWidth="1"/>
    <col min="2306" max="2306" width="7.33203125" style="68" customWidth="1"/>
    <col min="2307" max="2308" width="9.109375" style="68" customWidth="1"/>
    <col min="2309" max="2309" width="8" style="68" customWidth="1"/>
    <col min="2310" max="2311" width="9.109375" style="68" customWidth="1"/>
    <col min="2312" max="2312" width="8" style="68" customWidth="1"/>
    <col min="2313" max="2313" width="9" style="68" customWidth="1"/>
    <col min="2314" max="2314" width="9.33203125" style="68" customWidth="1"/>
    <col min="2315" max="2315" width="6.88671875" style="68" customWidth="1"/>
    <col min="2316" max="2540" width="8.88671875" style="68"/>
    <col min="2541" max="2541" width="19.33203125" style="68" customWidth="1"/>
    <col min="2542" max="2542" width="9.6640625" style="68" customWidth="1"/>
    <col min="2543" max="2543" width="9.44140625" style="68" customWidth="1"/>
    <col min="2544" max="2544" width="8.6640625" style="68" customWidth="1"/>
    <col min="2545" max="2546" width="9.44140625" style="68" customWidth="1"/>
    <col min="2547" max="2547" width="7.6640625" style="68" customWidth="1"/>
    <col min="2548" max="2548" width="8.88671875" style="68" customWidth="1"/>
    <col min="2549" max="2549" width="8.6640625" style="68" customWidth="1"/>
    <col min="2550" max="2550" width="7.6640625" style="68" customWidth="1"/>
    <col min="2551" max="2552" width="8.109375" style="68" customWidth="1"/>
    <col min="2553" max="2553" width="6.44140625" style="68" customWidth="1"/>
    <col min="2554" max="2555" width="7.44140625" style="68" customWidth="1"/>
    <col min="2556" max="2556" width="6.33203125" style="68" customWidth="1"/>
    <col min="2557" max="2557" width="7.6640625" style="68" customWidth="1"/>
    <col min="2558" max="2558" width="7.33203125" style="68" customWidth="1"/>
    <col min="2559" max="2559" width="7.5546875" style="68" customWidth="1"/>
    <col min="2560" max="2560" width="8.33203125" style="68" customWidth="1"/>
    <col min="2561" max="2561" width="9.33203125" style="68" customWidth="1"/>
    <col min="2562" max="2562" width="7.33203125" style="68" customWidth="1"/>
    <col min="2563" max="2564" width="9.109375" style="68" customWidth="1"/>
    <col min="2565" max="2565" width="8" style="68" customWidth="1"/>
    <col min="2566" max="2567" width="9.109375" style="68" customWidth="1"/>
    <col min="2568" max="2568" width="8" style="68" customWidth="1"/>
    <col min="2569" max="2569" width="9" style="68" customWidth="1"/>
    <col min="2570" max="2570" width="9.33203125" style="68" customWidth="1"/>
    <col min="2571" max="2571" width="6.88671875" style="68" customWidth="1"/>
    <col min="2572" max="2796" width="8.88671875" style="68"/>
    <col min="2797" max="2797" width="19.33203125" style="68" customWidth="1"/>
    <col min="2798" max="2798" width="9.6640625" style="68" customWidth="1"/>
    <col min="2799" max="2799" width="9.44140625" style="68" customWidth="1"/>
    <col min="2800" max="2800" width="8.6640625" style="68" customWidth="1"/>
    <col min="2801" max="2802" width="9.44140625" style="68" customWidth="1"/>
    <col min="2803" max="2803" width="7.6640625" style="68" customWidth="1"/>
    <col min="2804" max="2804" width="8.88671875" style="68" customWidth="1"/>
    <col min="2805" max="2805" width="8.6640625" style="68" customWidth="1"/>
    <col min="2806" max="2806" width="7.6640625" style="68" customWidth="1"/>
    <col min="2807" max="2808" width="8.109375" style="68" customWidth="1"/>
    <col min="2809" max="2809" width="6.44140625" style="68" customWidth="1"/>
    <col min="2810" max="2811" width="7.44140625" style="68" customWidth="1"/>
    <col min="2812" max="2812" width="6.33203125" style="68" customWidth="1"/>
    <col min="2813" max="2813" width="7.6640625" style="68" customWidth="1"/>
    <col min="2814" max="2814" width="7.33203125" style="68" customWidth="1"/>
    <col min="2815" max="2815" width="7.5546875" style="68" customWidth="1"/>
    <col min="2816" max="2816" width="8.33203125" style="68" customWidth="1"/>
    <col min="2817" max="2817" width="9.33203125" style="68" customWidth="1"/>
    <col min="2818" max="2818" width="7.33203125" style="68" customWidth="1"/>
    <col min="2819" max="2820" width="9.109375" style="68" customWidth="1"/>
    <col min="2821" max="2821" width="8" style="68" customWidth="1"/>
    <col min="2822" max="2823" width="9.109375" style="68" customWidth="1"/>
    <col min="2824" max="2824" width="8" style="68" customWidth="1"/>
    <col min="2825" max="2825" width="9" style="68" customWidth="1"/>
    <col min="2826" max="2826" width="9.33203125" style="68" customWidth="1"/>
    <col min="2827" max="2827" width="6.88671875" style="68" customWidth="1"/>
    <col min="2828" max="3052" width="8.88671875" style="68"/>
    <col min="3053" max="3053" width="19.33203125" style="68" customWidth="1"/>
    <col min="3054" max="3054" width="9.6640625" style="68" customWidth="1"/>
    <col min="3055" max="3055" width="9.44140625" style="68" customWidth="1"/>
    <col min="3056" max="3056" width="8.6640625" style="68" customWidth="1"/>
    <col min="3057" max="3058" width="9.44140625" style="68" customWidth="1"/>
    <col min="3059" max="3059" width="7.6640625" style="68" customWidth="1"/>
    <col min="3060" max="3060" width="8.88671875" style="68" customWidth="1"/>
    <col min="3061" max="3061" width="8.6640625" style="68" customWidth="1"/>
    <col min="3062" max="3062" width="7.6640625" style="68" customWidth="1"/>
    <col min="3063" max="3064" width="8.109375" style="68" customWidth="1"/>
    <col min="3065" max="3065" width="6.44140625" style="68" customWidth="1"/>
    <col min="3066" max="3067" width="7.44140625" style="68" customWidth="1"/>
    <col min="3068" max="3068" width="6.33203125" style="68" customWidth="1"/>
    <col min="3069" max="3069" width="7.6640625" style="68" customWidth="1"/>
    <col min="3070" max="3070" width="7.33203125" style="68" customWidth="1"/>
    <col min="3071" max="3071" width="7.5546875" style="68" customWidth="1"/>
    <col min="3072" max="3072" width="8.33203125" style="68" customWidth="1"/>
    <col min="3073" max="3073" width="9.33203125" style="68" customWidth="1"/>
    <col min="3074" max="3074" width="7.33203125" style="68" customWidth="1"/>
    <col min="3075" max="3076" width="9.109375" style="68" customWidth="1"/>
    <col min="3077" max="3077" width="8" style="68" customWidth="1"/>
    <col min="3078" max="3079" width="9.109375" style="68" customWidth="1"/>
    <col min="3080" max="3080" width="8" style="68" customWidth="1"/>
    <col min="3081" max="3081" width="9" style="68" customWidth="1"/>
    <col min="3082" max="3082" width="9.33203125" style="68" customWidth="1"/>
    <col min="3083" max="3083" width="6.88671875" style="68" customWidth="1"/>
    <col min="3084" max="3308" width="8.88671875" style="68"/>
    <col min="3309" max="3309" width="19.33203125" style="68" customWidth="1"/>
    <col min="3310" max="3310" width="9.6640625" style="68" customWidth="1"/>
    <col min="3311" max="3311" width="9.44140625" style="68" customWidth="1"/>
    <col min="3312" max="3312" width="8.6640625" style="68" customWidth="1"/>
    <col min="3313" max="3314" width="9.44140625" style="68" customWidth="1"/>
    <col min="3315" max="3315" width="7.6640625" style="68" customWidth="1"/>
    <col min="3316" max="3316" width="8.88671875" style="68" customWidth="1"/>
    <col min="3317" max="3317" width="8.6640625" style="68" customWidth="1"/>
    <col min="3318" max="3318" width="7.6640625" style="68" customWidth="1"/>
    <col min="3319" max="3320" width="8.109375" style="68" customWidth="1"/>
    <col min="3321" max="3321" width="6.44140625" style="68" customWidth="1"/>
    <col min="3322" max="3323" width="7.44140625" style="68" customWidth="1"/>
    <col min="3324" max="3324" width="6.33203125" style="68" customWidth="1"/>
    <col min="3325" max="3325" width="7.6640625" style="68" customWidth="1"/>
    <col min="3326" max="3326" width="7.33203125" style="68" customWidth="1"/>
    <col min="3327" max="3327" width="7.5546875" style="68" customWidth="1"/>
    <col min="3328" max="3328" width="8.33203125" style="68" customWidth="1"/>
    <col min="3329" max="3329" width="9.33203125" style="68" customWidth="1"/>
    <col min="3330" max="3330" width="7.33203125" style="68" customWidth="1"/>
    <col min="3331" max="3332" width="9.109375" style="68" customWidth="1"/>
    <col min="3333" max="3333" width="8" style="68" customWidth="1"/>
    <col min="3334" max="3335" width="9.109375" style="68" customWidth="1"/>
    <col min="3336" max="3336" width="8" style="68" customWidth="1"/>
    <col min="3337" max="3337" width="9" style="68" customWidth="1"/>
    <col min="3338" max="3338" width="9.33203125" style="68" customWidth="1"/>
    <col min="3339" max="3339" width="6.88671875" style="68" customWidth="1"/>
    <col min="3340" max="3564" width="8.88671875" style="68"/>
    <col min="3565" max="3565" width="19.33203125" style="68" customWidth="1"/>
    <col min="3566" max="3566" width="9.6640625" style="68" customWidth="1"/>
    <col min="3567" max="3567" width="9.44140625" style="68" customWidth="1"/>
    <col min="3568" max="3568" width="8.6640625" style="68" customWidth="1"/>
    <col min="3569" max="3570" width="9.44140625" style="68" customWidth="1"/>
    <col min="3571" max="3571" width="7.6640625" style="68" customWidth="1"/>
    <col min="3572" max="3572" width="8.88671875" style="68" customWidth="1"/>
    <col min="3573" max="3573" width="8.6640625" style="68" customWidth="1"/>
    <col min="3574" max="3574" width="7.6640625" style="68" customWidth="1"/>
    <col min="3575" max="3576" width="8.109375" style="68" customWidth="1"/>
    <col min="3577" max="3577" width="6.44140625" style="68" customWidth="1"/>
    <col min="3578" max="3579" width="7.44140625" style="68" customWidth="1"/>
    <col min="3580" max="3580" width="6.33203125" style="68" customWidth="1"/>
    <col min="3581" max="3581" width="7.6640625" style="68" customWidth="1"/>
    <col min="3582" max="3582" width="7.33203125" style="68" customWidth="1"/>
    <col min="3583" max="3583" width="7.5546875" style="68" customWidth="1"/>
    <col min="3584" max="3584" width="8.33203125" style="68" customWidth="1"/>
    <col min="3585" max="3585" width="9.33203125" style="68" customWidth="1"/>
    <col min="3586" max="3586" width="7.33203125" style="68" customWidth="1"/>
    <col min="3587" max="3588" width="9.109375" style="68" customWidth="1"/>
    <col min="3589" max="3589" width="8" style="68" customWidth="1"/>
    <col min="3590" max="3591" width="9.109375" style="68" customWidth="1"/>
    <col min="3592" max="3592" width="8" style="68" customWidth="1"/>
    <col min="3593" max="3593" width="9" style="68" customWidth="1"/>
    <col min="3594" max="3594" width="9.33203125" style="68" customWidth="1"/>
    <col min="3595" max="3595" width="6.88671875" style="68" customWidth="1"/>
    <col min="3596" max="3820" width="8.88671875" style="68"/>
    <col min="3821" max="3821" width="19.33203125" style="68" customWidth="1"/>
    <col min="3822" max="3822" width="9.6640625" style="68" customWidth="1"/>
    <col min="3823" max="3823" width="9.44140625" style="68" customWidth="1"/>
    <col min="3824" max="3824" width="8.6640625" style="68" customWidth="1"/>
    <col min="3825" max="3826" width="9.44140625" style="68" customWidth="1"/>
    <col min="3827" max="3827" width="7.6640625" style="68" customWidth="1"/>
    <col min="3828" max="3828" width="8.88671875" style="68" customWidth="1"/>
    <col min="3829" max="3829" width="8.6640625" style="68" customWidth="1"/>
    <col min="3830" max="3830" width="7.6640625" style="68" customWidth="1"/>
    <col min="3831" max="3832" width="8.109375" style="68" customWidth="1"/>
    <col min="3833" max="3833" width="6.44140625" style="68" customWidth="1"/>
    <col min="3834" max="3835" width="7.44140625" style="68" customWidth="1"/>
    <col min="3836" max="3836" width="6.33203125" style="68" customWidth="1"/>
    <col min="3837" max="3837" width="7.6640625" style="68" customWidth="1"/>
    <col min="3838" max="3838" width="7.33203125" style="68" customWidth="1"/>
    <col min="3839" max="3839" width="7.5546875" style="68" customWidth="1"/>
    <col min="3840" max="3840" width="8.33203125" style="68" customWidth="1"/>
    <col min="3841" max="3841" width="9.33203125" style="68" customWidth="1"/>
    <col min="3842" max="3842" width="7.33203125" style="68" customWidth="1"/>
    <col min="3843" max="3844" width="9.109375" style="68" customWidth="1"/>
    <col min="3845" max="3845" width="8" style="68" customWidth="1"/>
    <col min="3846" max="3847" width="9.109375" style="68" customWidth="1"/>
    <col min="3848" max="3848" width="8" style="68" customWidth="1"/>
    <col min="3849" max="3849" width="9" style="68" customWidth="1"/>
    <col min="3850" max="3850" width="9.33203125" style="68" customWidth="1"/>
    <col min="3851" max="3851" width="6.88671875" style="68" customWidth="1"/>
    <col min="3852" max="4076" width="8.88671875" style="68"/>
    <col min="4077" max="4077" width="19.33203125" style="68" customWidth="1"/>
    <col min="4078" max="4078" width="9.6640625" style="68" customWidth="1"/>
    <col min="4079" max="4079" width="9.44140625" style="68" customWidth="1"/>
    <col min="4080" max="4080" width="8.6640625" style="68" customWidth="1"/>
    <col min="4081" max="4082" width="9.44140625" style="68" customWidth="1"/>
    <col min="4083" max="4083" width="7.6640625" style="68" customWidth="1"/>
    <col min="4084" max="4084" width="8.88671875" style="68" customWidth="1"/>
    <col min="4085" max="4085" width="8.6640625" style="68" customWidth="1"/>
    <col min="4086" max="4086" width="7.6640625" style="68" customWidth="1"/>
    <col min="4087" max="4088" width="8.109375" style="68" customWidth="1"/>
    <col min="4089" max="4089" width="6.44140625" style="68" customWidth="1"/>
    <col min="4090" max="4091" width="7.44140625" style="68" customWidth="1"/>
    <col min="4092" max="4092" width="6.33203125" style="68" customWidth="1"/>
    <col min="4093" max="4093" width="7.6640625" style="68" customWidth="1"/>
    <col min="4094" max="4094" width="7.33203125" style="68" customWidth="1"/>
    <col min="4095" max="4095" width="7.5546875" style="68" customWidth="1"/>
    <col min="4096" max="4096" width="8.33203125" style="68" customWidth="1"/>
    <col min="4097" max="4097" width="9.33203125" style="68" customWidth="1"/>
    <col min="4098" max="4098" width="7.33203125" style="68" customWidth="1"/>
    <col min="4099" max="4100" width="9.109375" style="68" customWidth="1"/>
    <col min="4101" max="4101" width="8" style="68" customWidth="1"/>
    <col min="4102" max="4103" width="9.109375" style="68" customWidth="1"/>
    <col min="4104" max="4104" width="8" style="68" customWidth="1"/>
    <col min="4105" max="4105" width="9" style="68" customWidth="1"/>
    <col min="4106" max="4106" width="9.33203125" style="68" customWidth="1"/>
    <col min="4107" max="4107" width="6.88671875" style="68" customWidth="1"/>
    <col min="4108" max="4332" width="8.88671875" style="68"/>
    <col min="4333" max="4333" width="19.33203125" style="68" customWidth="1"/>
    <col min="4334" max="4334" width="9.6640625" style="68" customWidth="1"/>
    <col min="4335" max="4335" width="9.44140625" style="68" customWidth="1"/>
    <col min="4336" max="4336" width="8.6640625" style="68" customWidth="1"/>
    <col min="4337" max="4338" width="9.44140625" style="68" customWidth="1"/>
    <col min="4339" max="4339" width="7.6640625" style="68" customWidth="1"/>
    <col min="4340" max="4340" width="8.88671875" style="68" customWidth="1"/>
    <col min="4341" max="4341" width="8.6640625" style="68" customWidth="1"/>
    <col min="4342" max="4342" width="7.6640625" style="68" customWidth="1"/>
    <col min="4343" max="4344" width="8.109375" style="68" customWidth="1"/>
    <col min="4345" max="4345" width="6.44140625" style="68" customWidth="1"/>
    <col min="4346" max="4347" width="7.44140625" style="68" customWidth="1"/>
    <col min="4348" max="4348" width="6.33203125" style="68" customWidth="1"/>
    <col min="4349" max="4349" width="7.6640625" style="68" customWidth="1"/>
    <col min="4350" max="4350" width="7.33203125" style="68" customWidth="1"/>
    <col min="4351" max="4351" width="7.5546875" style="68" customWidth="1"/>
    <col min="4352" max="4352" width="8.33203125" style="68" customWidth="1"/>
    <col min="4353" max="4353" width="9.33203125" style="68" customWidth="1"/>
    <col min="4354" max="4354" width="7.33203125" style="68" customWidth="1"/>
    <col min="4355" max="4356" width="9.109375" style="68" customWidth="1"/>
    <col min="4357" max="4357" width="8" style="68" customWidth="1"/>
    <col min="4358" max="4359" width="9.109375" style="68" customWidth="1"/>
    <col min="4360" max="4360" width="8" style="68" customWidth="1"/>
    <col min="4361" max="4361" width="9" style="68" customWidth="1"/>
    <col min="4362" max="4362" width="9.33203125" style="68" customWidth="1"/>
    <col min="4363" max="4363" width="6.88671875" style="68" customWidth="1"/>
    <col min="4364" max="4588" width="8.88671875" style="68"/>
    <col min="4589" max="4589" width="19.33203125" style="68" customWidth="1"/>
    <col min="4590" max="4590" width="9.6640625" style="68" customWidth="1"/>
    <col min="4591" max="4591" width="9.44140625" style="68" customWidth="1"/>
    <col min="4592" max="4592" width="8.6640625" style="68" customWidth="1"/>
    <col min="4593" max="4594" width="9.44140625" style="68" customWidth="1"/>
    <col min="4595" max="4595" width="7.6640625" style="68" customWidth="1"/>
    <col min="4596" max="4596" width="8.88671875" style="68" customWidth="1"/>
    <col min="4597" max="4597" width="8.6640625" style="68" customWidth="1"/>
    <col min="4598" max="4598" width="7.6640625" style="68" customWidth="1"/>
    <col min="4599" max="4600" width="8.109375" style="68" customWidth="1"/>
    <col min="4601" max="4601" width="6.44140625" style="68" customWidth="1"/>
    <col min="4602" max="4603" width="7.44140625" style="68" customWidth="1"/>
    <col min="4604" max="4604" width="6.33203125" style="68" customWidth="1"/>
    <col min="4605" max="4605" width="7.6640625" style="68" customWidth="1"/>
    <col min="4606" max="4606" width="7.33203125" style="68" customWidth="1"/>
    <col min="4607" max="4607" width="7.5546875" style="68" customWidth="1"/>
    <col min="4608" max="4608" width="8.33203125" style="68" customWidth="1"/>
    <col min="4609" max="4609" width="9.33203125" style="68" customWidth="1"/>
    <col min="4610" max="4610" width="7.33203125" style="68" customWidth="1"/>
    <col min="4611" max="4612" width="9.109375" style="68" customWidth="1"/>
    <col min="4613" max="4613" width="8" style="68" customWidth="1"/>
    <col min="4614" max="4615" width="9.109375" style="68" customWidth="1"/>
    <col min="4616" max="4616" width="8" style="68" customWidth="1"/>
    <col min="4617" max="4617" width="9" style="68" customWidth="1"/>
    <col min="4618" max="4618" width="9.33203125" style="68" customWidth="1"/>
    <col min="4619" max="4619" width="6.88671875" style="68" customWidth="1"/>
    <col min="4620" max="4844" width="8.88671875" style="68"/>
    <col min="4845" max="4845" width="19.33203125" style="68" customWidth="1"/>
    <col min="4846" max="4846" width="9.6640625" style="68" customWidth="1"/>
    <col min="4847" max="4847" width="9.44140625" style="68" customWidth="1"/>
    <col min="4848" max="4848" width="8.6640625" style="68" customWidth="1"/>
    <col min="4849" max="4850" width="9.44140625" style="68" customWidth="1"/>
    <col min="4851" max="4851" width="7.6640625" style="68" customWidth="1"/>
    <col min="4852" max="4852" width="8.88671875" style="68" customWidth="1"/>
    <col min="4853" max="4853" width="8.6640625" style="68" customWidth="1"/>
    <col min="4854" max="4854" width="7.6640625" style="68" customWidth="1"/>
    <col min="4855" max="4856" width="8.109375" style="68" customWidth="1"/>
    <col min="4857" max="4857" width="6.44140625" style="68" customWidth="1"/>
    <col min="4858" max="4859" width="7.44140625" style="68" customWidth="1"/>
    <col min="4860" max="4860" width="6.33203125" style="68" customWidth="1"/>
    <col min="4861" max="4861" width="7.6640625" style="68" customWidth="1"/>
    <col min="4862" max="4862" width="7.33203125" style="68" customWidth="1"/>
    <col min="4863" max="4863" width="7.5546875" style="68" customWidth="1"/>
    <col min="4864" max="4864" width="8.33203125" style="68" customWidth="1"/>
    <col min="4865" max="4865" width="9.33203125" style="68" customWidth="1"/>
    <col min="4866" max="4866" width="7.33203125" style="68" customWidth="1"/>
    <col min="4867" max="4868" width="9.109375" style="68" customWidth="1"/>
    <col min="4869" max="4869" width="8" style="68" customWidth="1"/>
    <col min="4870" max="4871" width="9.109375" style="68" customWidth="1"/>
    <col min="4872" max="4872" width="8" style="68" customWidth="1"/>
    <col min="4873" max="4873" width="9" style="68" customWidth="1"/>
    <col min="4874" max="4874" width="9.33203125" style="68" customWidth="1"/>
    <col min="4875" max="4875" width="6.88671875" style="68" customWidth="1"/>
    <col min="4876" max="5100" width="8.88671875" style="68"/>
    <col min="5101" max="5101" width="19.33203125" style="68" customWidth="1"/>
    <col min="5102" max="5102" width="9.6640625" style="68" customWidth="1"/>
    <col min="5103" max="5103" width="9.44140625" style="68" customWidth="1"/>
    <col min="5104" max="5104" width="8.6640625" style="68" customWidth="1"/>
    <col min="5105" max="5106" width="9.44140625" style="68" customWidth="1"/>
    <col min="5107" max="5107" width="7.6640625" style="68" customWidth="1"/>
    <col min="5108" max="5108" width="8.88671875" style="68" customWidth="1"/>
    <col min="5109" max="5109" width="8.6640625" style="68" customWidth="1"/>
    <col min="5110" max="5110" width="7.6640625" style="68" customWidth="1"/>
    <col min="5111" max="5112" width="8.109375" style="68" customWidth="1"/>
    <col min="5113" max="5113" width="6.44140625" style="68" customWidth="1"/>
    <col min="5114" max="5115" width="7.44140625" style="68" customWidth="1"/>
    <col min="5116" max="5116" width="6.33203125" style="68" customWidth="1"/>
    <col min="5117" max="5117" width="7.6640625" style="68" customWidth="1"/>
    <col min="5118" max="5118" width="7.33203125" style="68" customWidth="1"/>
    <col min="5119" max="5119" width="7.5546875" style="68" customWidth="1"/>
    <col min="5120" max="5120" width="8.33203125" style="68" customWidth="1"/>
    <col min="5121" max="5121" width="9.33203125" style="68" customWidth="1"/>
    <col min="5122" max="5122" width="7.33203125" style="68" customWidth="1"/>
    <col min="5123" max="5124" width="9.109375" style="68" customWidth="1"/>
    <col min="5125" max="5125" width="8" style="68" customWidth="1"/>
    <col min="5126" max="5127" width="9.109375" style="68" customWidth="1"/>
    <col min="5128" max="5128" width="8" style="68" customWidth="1"/>
    <col min="5129" max="5129" width="9" style="68" customWidth="1"/>
    <col min="5130" max="5130" width="9.33203125" style="68" customWidth="1"/>
    <col min="5131" max="5131" width="6.88671875" style="68" customWidth="1"/>
    <col min="5132" max="5356" width="8.88671875" style="68"/>
    <col min="5357" max="5357" width="19.33203125" style="68" customWidth="1"/>
    <col min="5358" max="5358" width="9.6640625" style="68" customWidth="1"/>
    <col min="5359" max="5359" width="9.44140625" style="68" customWidth="1"/>
    <col min="5360" max="5360" width="8.6640625" style="68" customWidth="1"/>
    <col min="5361" max="5362" width="9.44140625" style="68" customWidth="1"/>
    <col min="5363" max="5363" width="7.6640625" style="68" customWidth="1"/>
    <col min="5364" max="5364" width="8.88671875" style="68" customWidth="1"/>
    <col min="5365" max="5365" width="8.6640625" style="68" customWidth="1"/>
    <col min="5366" max="5366" width="7.6640625" style="68" customWidth="1"/>
    <col min="5367" max="5368" width="8.109375" style="68" customWidth="1"/>
    <col min="5369" max="5369" width="6.44140625" style="68" customWidth="1"/>
    <col min="5370" max="5371" width="7.44140625" style="68" customWidth="1"/>
    <col min="5372" max="5372" width="6.33203125" style="68" customWidth="1"/>
    <col min="5373" max="5373" width="7.6640625" style="68" customWidth="1"/>
    <col min="5374" max="5374" width="7.33203125" style="68" customWidth="1"/>
    <col min="5375" max="5375" width="7.5546875" style="68" customWidth="1"/>
    <col min="5376" max="5376" width="8.33203125" style="68" customWidth="1"/>
    <col min="5377" max="5377" width="9.33203125" style="68" customWidth="1"/>
    <col min="5378" max="5378" width="7.33203125" style="68" customWidth="1"/>
    <col min="5379" max="5380" width="9.109375" style="68" customWidth="1"/>
    <col min="5381" max="5381" width="8" style="68" customWidth="1"/>
    <col min="5382" max="5383" width="9.109375" style="68" customWidth="1"/>
    <col min="5384" max="5384" width="8" style="68" customWidth="1"/>
    <col min="5385" max="5385" width="9" style="68" customWidth="1"/>
    <col min="5386" max="5386" width="9.33203125" style="68" customWidth="1"/>
    <col min="5387" max="5387" width="6.88671875" style="68" customWidth="1"/>
    <col min="5388" max="5612" width="8.88671875" style="68"/>
    <col min="5613" max="5613" width="19.33203125" style="68" customWidth="1"/>
    <col min="5614" max="5614" width="9.6640625" style="68" customWidth="1"/>
    <col min="5615" max="5615" width="9.44140625" style="68" customWidth="1"/>
    <col min="5616" max="5616" width="8.6640625" style="68" customWidth="1"/>
    <col min="5617" max="5618" width="9.44140625" style="68" customWidth="1"/>
    <col min="5619" max="5619" width="7.6640625" style="68" customWidth="1"/>
    <col min="5620" max="5620" width="8.88671875" style="68" customWidth="1"/>
    <col min="5621" max="5621" width="8.6640625" style="68" customWidth="1"/>
    <col min="5622" max="5622" width="7.6640625" style="68" customWidth="1"/>
    <col min="5623" max="5624" width="8.109375" style="68" customWidth="1"/>
    <col min="5625" max="5625" width="6.44140625" style="68" customWidth="1"/>
    <col min="5626" max="5627" width="7.44140625" style="68" customWidth="1"/>
    <col min="5628" max="5628" width="6.33203125" style="68" customWidth="1"/>
    <col min="5629" max="5629" width="7.6640625" style="68" customWidth="1"/>
    <col min="5630" max="5630" width="7.33203125" style="68" customWidth="1"/>
    <col min="5631" max="5631" width="7.5546875" style="68" customWidth="1"/>
    <col min="5632" max="5632" width="8.33203125" style="68" customWidth="1"/>
    <col min="5633" max="5633" width="9.33203125" style="68" customWidth="1"/>
    <col min="5634" max="5634" width="7.33203125" style="68" customWidth="1"/>
    <col min="5635" max="5636" width="9.109375" style="68" customWidth="1"/>
    <col min="5637" max="5637" width="8" style="68" customWidth="1"/>
    <col min="5638" max="5639" width="9.109375" style="68" customWidth="1"/>
    <col min="5640" max="5640" width="8" style="68" customWidth="1"/>
    <col min="5641" max="5641" width="9" style="68" customWidth="1"/>
    <col min="5642" max="5642" width="9.33203125" style="68" customWidth="1"/>
    <col min="5643" max="5643" width="6.88671875" style="68" customWidth="1"/>
    <col min="5644" max="5868" width="8.88671875" style="68"/>
    <col min="5869" max="5869" width="19.33203125" style="68" customWidth="1"/>
    <col min="5870" max="5870" width="9.6640625" style="68" customWidth="1"/>
    <col min="5871" max="5871" width="9.44140625" style="68" customWidth="1"/>
    <col min="5872" max="5872" width="8.6640625" style="68" customWidth="1"/>
    <col min="5873" max="5874" width="9.44140625" style="68" customWidth="1"/>
    <col min="5875" max="5875" width="7.6640625" style="68" customWidth="1"/>
    <col min="5876" max="5876" width="8.88671875" style="68" customWidth="1"/>
    <col min="5877" max="5877" width="8.6640625" style="68" customWidth="1"/>
    <col min="5878" max="5878" width="7.6640625" style="68" customWidth="1"/>
    <col min="5879" max="5880" width="8.109375" style="68" customWidth="1"/>
    <col min="5881" max="5881" width="6.44140625" style="68" customWidth="1"/>
    <col min="5882" max="5883" width="7.44140625" style="68" customWidth="1"/>
    <col min="5884" max="5884" width="6.33203125" style="68" customWidth="1"/>
    <col min="5885" max="5885" width="7.6640625" style="68" customWidth="1"/>
    <col min="5886" max="5886" width="7.33203125" style="68" customWidth="1"/>
    <col min="5887" max="5887" width="7.5546875" style="68" customWidth="1"/>
    <col min="5888" max="5888" width="8.33203125" style="68" customWidth="1"/>
    <col min="5889" max="5889" width="9.33203125" style="68" customWidth="1"/>
    <col min="5890" max="5890" width="7.33203125" style="68" customWidth="1"/>
    <col min="5891" max="5892" width="9.109375" style="68" customWidth="1"/>
    <col min="5893" max="5893" width="8" style="68" customWidth="1"/>
    <col min="5894" max="5895" width="9.109375" style="68" customWidth="1"/>
    <col min="5896" max="5896" width="8" style="68" customWidth="1"/>
    <col min="5897" max="5897" width="9" style="68" customWidth="1"/>
    <col min="5898" max="5898" width="9.33203125" style="68" customWidth="1"/>
    <col min="5899" max="5899" width="6.88671875" style="68" customWidth="1"/>
    <col min="5900" max="6124" width="8.88671875" style="68"/>
    <col min="6125" max="6125" width="19.33203125" style="68" customWidth="1"/>
    <col min="6126" max="6126" width="9.6640625" style="68" customWidth="1"/>
    <col min="6127" max="6127" width="9.44140625" style="68" customWidth="1"/>
    <col min="6128" max="6128" width="8.6640625" style="68" customWidth="1"/>
    <col min="6129" max="6130" width="9.44140625" style="68" customWidth="1"/>
    <col min="6131" max="6131" width="7.6640625" style="68" customWidth="1"/>
    <col min="6132" max="6132" width="8.88671875" style="68" customWidth="1"/>
    <col min="6133" max="6133" width="8.6640625" style="68" customWidth="1"/>
    <col min="6134" max="6134" width="7.6640625" style="68" customWidth="1"/>
    <col min="6135" max="6136" width="8.109375" style="68" customWidth="1"/>
    <col min="6137" max="6137" width="6.44140625" style="68" customWidth="1"/>
    <col min="6138" max="6139" width="7.44140625" style="68" customWidth="1"/>
    <col min="6140" max="6140" width="6.33203125" style="68" customWidth="1"/>
    <col min="6141" max="6141" width="7.6640625" style="68" customWidth="1"/>
    <col min="6142" max="6142" width="7.33203125" style="68" customWidth="1"/>
    <col min="6143" max="6143" width="7.5546875" style="68" customWidth="1"/>
    <col min="6144" max="6144" width="8.33203125" style="68" customWidth="1"/>
    <col min="6145" max="6145" width="9.33203125" style="68" customWidth="1"/>
    <col min="6146" max="6146" width="7.33203125" style="68" customWidth="1"/>
    <col min="6147" max="6148" width="9.109375" style="68" customWidth="1"/>
    <col min="6149" max="6149" width="8" style="68" customWidth="1"/>
    <col min="6150" max="6151" width="9.109375" style="68" customWidth="1"/>
    <col min="6152" max="6152" width="8" style="68" customWidth="1"/>
    <col min="6153" max="6153" width="9" style="68" customWidth="1"/>
    <col min="6154" max="6154" width="9.33203125" style="68" customWidth="1"/>
    <col min="6155" max="6155" width="6.88671875" style="68" customWidth="1"/>
    <col min="6156" max="6380" width="8.88671875" style="68"/>
    <col min="6381" max="6381" width="19.33203125" style="68" customWidth="1"/>
    <col min="6382" max="6382" width="9.6640625" style="68" customWidth="1"/>
    <col min="6383" max="6383" width="9.44140625" style="68" customWidth="1"/>
    <col min="6384" max="6384" width="8.6640625" style="68" customWidth="1"/>
    <col min="6385" max="6386" width="9.44140625" style="68" customWidth="1"/>
    <col min="6387" max="6387" width="7.6640625" style="68" customWidth="1"/>
    <col min="6388" max="6388" width="8.88671875" style="68" customWidth="1"/>
    <col min="6389" max="6389" width="8.6640625" style="68" customWidth="1"/>
    <col min="6390" max="6390" width="7.6640625" style="68" customWidth="1"/>
    <col min="6391" max="6392" width="8.109375" style="68" customWidth="1"/>
    <col min="6393" max="6393" width="6.44140625" style="68" customWidth="1"/>
    <col min="6394" max="6395" width="7.44140625" style="68" customWidth="1"/>
    <col min="6396" max="6396" width="6.33203125" style="68" customWidth="1"/>
    <col min="6397" max="6397" width="7.6640625" style="68" customWidth="1"/>
    <col min="6398" max="6398" width="7.33203125" style="68" customWidth="1"/>
    <col min="6399" max="6399" width="7.5546875" style="68" customWidth="1"/>
    <col min="6400" max="6400" width="8.33203125" style="68" customWidth="1"/>
    <col min="6401" max="6401" width="9.33203125" style="68" customWidth="1"/>
    <col min="6402" max="6402" width="7.33203125" style="68" customWidth="1"/>
    <col min="6403" max="6404" width="9.109375" style="68" customWidth="1"/>
    <col min="6405" max="6405" width="8" style="68" customWidth="1"/>
    <col min="6406" max="6407" width="9.109375" style="68" customWidth="1"/>
    <col min="6408" max="6408" width="8" style="68" customWidth="1"/>
    <col min="6409" max="6409" width="9" style="68" customWidth="1"/>
    <col min="6410" max="6410" width="9.33203125" style="68" customWidth="1"/>
    <col min="6411" max="6411" width="6.88671875" style="68" customWidth="1"/>
    <col min="6412" max="6636" width="8.88671875" style="68"/>
    <col min="6637" max="6637" width="19.33203125" style="68" customWidth="1"/>
    <col min="6638" max="6638" width="9.6640625" style="68" customWidth="1"/>
    <col min="6639" max="6639" width="9.44140625" style="68" customWidth="1"/>
    <col min="6640" max="6640" width="8.6640625" style="68" customWidth="1"/>
    <col min="6641" max="6642" width="9.44140625" style="68" customWidth="1"/>
    <col min="6643" max="6643" width="7.6640625" style="68" customWidth="1"/>
    <col min="6644" max="6644" width="8.88671875" style="68" customWidth="1"/>
    <col min="6645" max="6645" width="8.6640625" style="68" customWidth="1"/>
    <col min="6646" max="6646" width="7.6640625" style="68" customWidth="1"/>
    <col min="6647" max="6648" width="8.109375" style="68" customWidth="1"/>
    <col min="6649" max="6649" width="6.44140625" style="68" customWidth="1"/>
    <col min="6650" max="6651" width="7.44140625" style="68" customWidth="1"/>
    <col min="6652" max="6652" width="6.33203125" style="68" customWidth="1"/>
    <col min="6653" max="6653" width="7.6640625" style="68" customWidth="1"/>
    <col min="6654" max="6654" width="7.33203125" style="68" customWidth="1"/>
    <col min="6655" max="6655" width="7.5546875" style="68" customWidth="1"/>
    <col min="6656" max="6656" width="8.33203125" style="68" customWidth="1"/>
    <col min="6657" max="6657" width="9.33203125" style="68" customWidth="1"/>
    <col min="6658" max="6658" width="7.33203125" style="68" customWidth="1"/>
    <col min="6659" max="6660" width="9.109375" style="68" customWidth="1"/>
    <col min="6661" max="6661" width="8" style="68" customWidth="1"/>
    <col min="6662" max="6663" width="9.109375" style="68" customWidth="1"/>
    <col min="6664" max="6664" width="8" style="68" customWidth="1"/>
    <col min="6665" max="6665" width="9" style="68" customWidth="1"/>
    <col min="6666" max="6666" width="9.33203125" style="68" customWidth="1"/>
    <col min="6667" max="6667" width="6.88671875" style="68" customWidth="1"/>
    <col min="6668" max="6892" width="8.88671875" style="68"/>
    <col min="6893" max="6893" width="19.33203125" style="68" customWidth="1"/>
    <col min="6894" max="6894" width="9.6640625" style="68" customWidth="1"/>
    <col min="6895" max="6895" width="9.44140625" style="68" customWidth="1"/>
    <col min="6896" max="6896" width="8.6640625" style="68" customWidth="1"/>
    <col min="6897" max="6898" width="9.44140625" style="68" customWidth="1"/>
    <col min="6899" max="6899" width="7.6640625" style="68" customWidth="1"/>
    <col min="6900" max="6900" width="8.88671875" style="68" customWidth="1"/>
    <col min="6901" max="6901" width="8.6640625" style="68" customWidth="1"/>
    <col min="6902" max="6902" width="7.6640625" style="68" customWidth="1"/>
    <col min="6903" max="6904" width="8.109375" style="68" customWidth="1"/>
    <col min="6905" max="6905" width="6.44140625" style="68" customWidth="1"/>
    <col min="6906" max="6907" width="7.44140625" style="68" customWidth="1"/>
    <col min="6908" max="6908" width="6.33203125" style="68" customWidth="1"/>
    <col min="6909" max="6909" width="7.6640625" style="68" customWidth="1"/>
    <col min="6910" max="6910" width="7.33203125" style="68" customWidth="1"/>
    <col min="6911" max="6911" width="7.5546875" style="68" customWidth="1"/>
    <col min="6912" max="6912" width="8.33203125" style="68" customWidth="1"/>
    <col min="6913" max="6913" width="9.33203125" style="68" customWidth="1"/>
    <col min="6914" max="6914" width="7.33203125" style="68" customWidth="1"/>
    <col min="6915" max="6916" width="9.109375" style="68" customWidth="1"/>
    <col min="6917" max="6917" width="8" style="68" customWidth="1"/>
    <col min="6918" max="6919" width="9.109375" style="68" customWidth="1"/>
    <col min="6920" max="6920" width="8" style="68" customWidth="1"/>
    <col min="6921" max="6921" width="9" style="68" customWidth="1"/>
    <col min="6922" max="6922" width="9.33203125" style="68" customWidth="1"/>
    <col min="6923" max="6923" width="6.88671875" style="68" customWidth="1"/>
    <col min="6924" max="7148" width="8.88671875" style="68"/>
    <col min="7149" max="7149" width="19.33203125" style="68" customWidth="1"/>
    <col min="7150" max="7150" width="9.6640625" style="68" customWidth="1"/>
    <col min="7151" max="7151" width="9.44140625" style="68" customWidth="1"/>
    <col min="7152" max="7152" width="8.6640625" style="68" customWidth="1"/>
    <col min="7153" max="7154" width="9.44140625" style="68" customWidth="1"/>
    <col min="7155" max="7155" width="7.6640625" style="68" customWidth="1"/>
    <col min="7156" max="7156" width="8.88671875" style="68" customWidth="1"/>
    <col min="7157" max="7157" width="8.6640625" style="68" customWidth="1"/>
    <col min="7158" max="7158" width="7.6640625" style="68" customWidth="1"/>
    <col min="7159" max="7160" width="8.109375" style="68" customWidth="1"/>
    <col min="7161" max="7161" width="6.44140625" style="68" customWidth="1"/>
    <col min="7162" max="7163" width="7.44140625" style="68" customWidth="1"/>
    <col min="7164" max="7164" width="6.33203125" style="68" customWidth="1"/>
    <col min="7165" max="7165" width="7.6640625" style="68" customWidth="1"/>
    <col min="7166" max="7166" width="7.33203125" style="68" customWidth="1"/>
    <col min="7167" max="7167" width="7.5546875" style="68" customWidth="1"/>
    <col min="7168" max="7168" width="8.33203125" style="68" customWidth="1"/>
    <col min="7169" max="7169" width="9.33203125" style="68" customWidth="1"/>
    <col min="7170" max="7170" width="7.33203125" style="68" customWidth="1"/>
    <col min="7171" max="7172" width="9.109375" style="68" customWidth="1"/>
    <col min="7173" max="7173" width="8" style="68" customWidth="1"/>
    <col min="7174" max="7175" width="9.109375" style="68" customWidth="1"/>
    <col min="7176" max="7176" width="8" style="68" customWidth="1"/>
    <col min="7177" max="7177" width="9" style="68" customWidth="1"/>
    <col min="7178" max="7178" width="9.33203125" style="68" customWidth="1"/>
    <col min="7179" max="7179" width="6.88671875" style="68" customWidth="1"/>
    <col min="7180" max="7404" width="8.88671875" style="68"/>
    <col min="7405" max="7405" width="19.33203125" style="68" customWidth="1"/>
    <col min="7406" max="7406" width="9.6640625" style="68" customWidth="1"/>
    <col min="7407" max="7407" width="9.44140625" style="68" customWidth="1"/>
    <col min="7408" max="7408" width="8.6640625" style="68" customWidth="1"/>
    <col min="7409" max="7410" width="9.44140625" style="68" customWidth="1"/>
    <col min="7411" max="7411" width="7.6640625" style="68" customWidth="1"/>
    <col min="7412" max="7412" width="8.88671875" style="68" customWidth="1"/>
    <col min="7413" max="7413" width="8.6640625" style="68" customWidth="1"/>
    <col min="7414" max="7414" width="7.6640625" style="68" customWidth="1"/>
    <col min="7415" max="7416" width="8.109375" style="68" customWidth="1"/>
    <col min="7417" max="7417" width="6.44140625" style="68" customWidth="1"/>
    <col min="7418" max="7419" width="7.44140625" style="68" customWidth="1"/>
    <col min="7420" max="7420" width="6.33203125" style="68" customWidth="1"/>
    <col min="7421" max="7421" width="7.6640625" style="68" customWidth="1"/>
    <col min="7422" max="7422" width="7.33203125" style="68" customWidth="1"/>
    <col min="7423" max="7423" width="7.5546875" style="68" customWidth="1"/>
    <col min="7424" max="7424" width="8.33203125" style="68" customWidth="1"/>
    <col min="7425" max="7425" width="9.33203125" style="68" customWidth="1"/>
    <col min="7426" max="7426" width="7.33203125" style="68" customWidth="1"/>
    <col min="7427" max="7428" width="9.109375" style="68" customWidth="1"/>
    <col min="7429" max="7429" width="8" style="68" customWidth="1"/>
    <col min="7430" max="7431" width="9.109375" style="68" customWidth="1"/>
    <col min="7432" max="7432" width="8" style="68" customWidth="1"/>
    <col min="7433" max="7433" width="9" style="68" customWidth="1"/>
    <col min="7434" max="7434" width="9.33203125" style="68" customWidth="1"/>
    <col min="7435" max="7435" width="6.88671875" style="68" customWidth="1"/>
    <col min="7436" max="7660" width="8.88671875" style="68"/>
    <col min="7661" max="7661" width="19.33203125" style="68" customWidth="1"/>
    <col min="7662" max="7662" width="9.6640625" style="68" customWidth="1"/>
    <col min="7663" max="7663" width="9.44140625" style="68" customWidth="1"/>
    <col min="7664" max="7664" width="8.6640625" style="68" customWidth="1"/>
    <col min="7665" max="7666" width="9.44140625" style="68" customWidth="1"/>
    <col min="7667" max="7667" width="7.6640625" style="68" customWidth="1"/>
    <col min="7668" max="7668" width="8.88671875" style="68" customWidth="1"/>
    <col min="7669" max="7669" width="8.6640625" style="68" customWidth="1"/>
    <col min="7670" max="7670" width="7.6640625" style="68" customWidth="1"/>
    <col min="7671" max="7672" width="8.109375" style="68" customWidth="1"/>
    <col min="7673" max="7673" width="6.44140625" style="68" customWidth="1"/>
    <col min="7674" max="7675" width="7.44140625" style="68" customWidth="1"/>
    <col min="7676" max="7676" width="6.33203125" style="68" customWidth="1"/>
    <col min="7677" max="7677" width="7.6640625" style="68" customWidth="1"/>
    <col min="7678" max="7678" width="7.33203125" style="68" customWidth="1"/>
    <col min="7679" max="7679" width="7.5546875" style="68" customWidth="1"/>
    <col min="7680" max="7680" width="8.33203125" style="68" customWidth="1"/>
    <col min="7681" max="7681" width="9.33203125" style="68" customWidth="1"/>
    <col min="7682" max="7682" width="7.33203125" style="68" customWidth="1"/>
    <col min="7683" max="7684" width="9.109375" style="68" customWidth="1"/>
    <col min="7685" max="7685" width="8" style="68" customWidth="1"/>
    <col min="7686" max="7687" width="9.109375" style="68" customWidth="1"/>
    <col min="7688" max="7688" width="8" style="68" customWidth="1"/>
    <col min="7689" max="7689" width="9" style="68" customWidth="1"/>
    <col min="7690" max="7690" width="9.33203125" style="68" customWidth="1"/>
    <col min="7691" max="7691" width="6.88671875" style="68" customWidth="1"/>
    <col min="7692" max="7916" width="8.88671875" style="68"/>
    <col min="7917" max="7917" width="19.33203125" style="68" customWidth="1"/>
    <col min="7918" max="7918" width="9.6640625" style="68" customWidth="1"/>
    <col min="7919" max="7919" width="9.44140625" style="68" customWidth="1"/>
    <col min="7920" max="7920" width="8.6640625" style="68" customWidth="1"/>
    <col min="7921" max="7922" width="9.44140625" style="68" customWidth="1"/>
    <col min="7923" max="7923" width="7.6640625" style="68" customWidth="1"/>
    <col min="7924" max="7924" width="8.88671875" style="68" customWidth="1"/>
    <col min="7925" max="7925" width="8.6640625" style="68" customWidth="1"/>
    <col min="7926" max="7926" width="7.6640625" style="68" customWidth="1"/>
    <col min="7927" max="7928" width="8.109375" style="68" customWidth="1"/>
    <col min="7929" max="7929" width="6.44140625" style="68" customWidth="1"/>
    <col min="7930" max="7931" width="7.44140625" style="68" customWidth="1"/>
    <col min="7932" max="7932" width="6.33203125" style="68" customWidth="1"/>
    <col min="7933" max="7933" width="7.6640625" style="68" customWidth="1"/>
    <col min="7934" max="7934" width="7.33203125" style="68" customWidth="1"/>
    <col min="7935" max="7935" width="7.5546875" style="68" customWidth="1"/>
    <col min="7936" max="7936" width="8.33203125" style="68" customWidth="1"/>
    <col min="7937" max="7937" width="9.33203125" style="68" customWidth="1"/>
    <col min="7938" max="7938" width="7.33203125" style="68" customWidth="1"/>
    <col min="7939" max="7940" width="9.109375" style="68" customWidth="1"/>
    <col min="7941" max="7941" width="8" style="68" customWidth="1"/>
    <col min="7942" max="7943" width="9.109375" style="68" customWidth="1"/>
    <col min="7944" max="7944" width="8" style="68" customWidth="1"/>
    <col min="7945" max="7945" width="9" style="68" customWidth="1"/>
    <col min="7946" max="7946" width="9.33203125" style="68" customWidth="1"/>
    <col min="7947" max="7947" width="6.88671875" style="68" customWidth="1"/>
    <col min="7948" max="8172" width="8.88671875" style="68"/>
    <col min="8173" max="8173" width="19.33203125" style="68" customWidth="1"/>
    <col min="8174" max="8174" width="9.6640625" style="68" customWidth="1"/>
    <col min="8175" max="8175" width="9.44140625" style="68" customWidth="1"/>
    <col min="8176" max="8176" width="8.6640625" style="68" customWidth="1"/>
    <col min="8177" max="8178" width="9.44140625" style="68" customWidth="1"/>
    <col min="8179" max="8179" width="7.6640625" style="68" customWidth="1"/>
    <col min="8180" max="8180" width="8.88671875" style="68" customWidth="1"/>
    <col min="8181" max="8181" width="8.6640625" style="68" customWidth="1"/>
    <col min="8182" max="8182" width="7.6640625" style="68" customWidth="1"/>
    <col min="8183" max="8184" width="8.109375" style="68" customWidth="1"/>
    <col min="8185" max="8185" width="6.44140625" style="68" customWidth="1"/>
    <col min="8186" max="8187" width="7.44140625" style="68" customWidth="1"/>
    <col min="8188" max="8188" width="6.33203125" style="68" customWidth="1"/>
    <col min="8189" max="8189" width="7.6640625" style="68" customWidth="1"/>
    <col min="8190" max="8190" width="7.33203125" style="68" customWidth="1"/>
    <col min="8191" max="8191" width="7.5546875" style="68" customWidth="1"/>
    <col min="8192" max="8192" width="8.33203125" style="68" customWidth="1"/>
    <col min="8193" max="8193" width="9.33203125" style="68" customWidth="1"/>
    <col min="8194" max="8194" width="7.33203125" style="68" customWidth="1"/>
    <col min="8195" max="8196" width="9.109375" style="68" customWidth="1"/>
    <col min="8197" max="8197" width="8" style="68" customWidth="1"/>
    <col min="8198" max="8199" width="9.109375" style="68" customWidth="1"/>
    <col min="8200" max="8200" width="8" style="68" customWidth="1"/>
    <col min="8201" max="8201" width="9" style="68" customWidth="1"/>
    <col min="8202" max="8202" width="9.33203125" style="68" customWidth="1"/>
    <col min="8203" max="8203" width="6.88671875" style="68" customWidth="1"/>
    <col min="8204" max="8428" width="8.88671875" style="68"/>
    <col min="8429" max="8429" width="19.33203125" style="68" customWidth="1"/>
    <col min="8430" max="8430" width="9.6640625" style="68" customWidth="1"/>
    <col min="8431" max="8431" width="9.44140625" style="68" customWidth="1"/>
    <col min="8432" max="8432" width="8.6640625" style="68" customWidth="1"/>
    <col min="8433" max="8434" width="9.44140625" style="68" customWidth="1"/>
    <col min="8435" max="8435" width="7.6640625" style="68" customWidth="1"/>
    <col min="8436" max="8436" width="8.88671875" style="68" customWidth="1"/>
    <col min="8437" max="8437" width="8.6640625" style="68" customWidth="1"/>
    <col min="8438" max="8438" width="7.6640625" style="68" customWidth="1"/>
    <col min="8439" max="8440" width="8.109375" style="68" customWidth="1"/>
    <col min="8441" max="8441" width="6.44140625" style="68" customWidth="1"/>
    <col min="8442" max="8443" width="7.44140625" style="68" customWidth="1"/>
    <col min="8444" max="8444" width="6.33203125" style="68" customWidth="1"/>
    <col min="8445" max="8445" width="7.6640625" style="68" customWidth="1"/>
    <col min="8446" max="8446" width="7.33203125" style="68" customWidth="1"/>
    <col min="8447" max="8447" width="7.5546875" style="68" customWidth="1"/>
    <col min="8448" max="8448" width="8.33203125" style="68" customWidth="1"/>
    <col min="8449" max="8449" width="9.33203125" style="68" customWidth="1"/>
    <col min="8450" max="8450" width="7.33203125" style="68" customWidth="1"/>
    <col min="8451" max="8452" width="9.109375" style="68" customWidth="1"/>
    <col min="8453" max="8453" width="8" style="68" customWidth="1"/>
    <col min="8454" max="8455" width="9.109375" style="68" customWidth="1"/>
    <col min="8456" max="8456" width="8" style="68" customWidth="1"/>
    <col min="8457" max="8457" width="9" style="68" customWidth="1"/>
    <col min="8458" max="8458" width="9.33203125" style="68" customWidth="1"/>
    <col min="8459" max="8459" width="6.88671875" style="68" customWidth="1"/>
    <col min="8460" max="8684" width="8.88671875" style="68"/>
    <col min="8685" max="8685" width="19.33203125" style="68" customWidth="1"/>
    <col min="8686" max="8686" width="9.6640625" style="68" customWidth="1"/>
    <col min="8687" max="8687" width="9.44140625" style="68" customWidth="1"/>
    <col min="8688" max="8688" width="8.6640625" style="68" customWidth="1"/>
    <col min="8689" max="8690" width="9.44140625" style="68" customWidth="1"/>
    <col min="8691" max="8691" width="7.6640625" style="68" customWidth="1"/>
    <col min="8692" max="8692" width="8.88671875" style="68" customWidth="1"/>
    <col min="8693" max="8693" width="8.6640625" style="68" customWidth="1"/>
    <col min="8694" max="8694" width="7.6640625" style="68" customWidth="1"/>
    <col min="8695" max="8696" width="8.109375" style="68" customWidth="1"/>
    <col min="8697" max="8697" width="6.44140625" style="68" customWidth="1"/>
    <col min="8698" max="8699" width="7.44140625" style="68" customWidth="1"/>
    <col min="8700" max="8700" width="6.33203125" style="68" customWidth="1"/>
    <col min="8701" max="8701" width="7.6640625" style="68" customWidth="1"/>
    <col min="8702" max="8702" width="7.33203125" style="68" customWidth="1"/>
    <col min="8703" max="8703" width="7.5546875" style="68" customWidth="1"/>
    <col min="8704" max="8704" width="8.33203125" style="68" customWidth="1"/>
    <col min="8705" max="8705" width="9.33203125" style="68" customWidth="1"/>
    <col min="8706" max="8706" width="7.33203125" style="68" customWidth="1"/>
    <col min="8707" max="8708" width="9.109375" style="68" customWidth="1"/>
    <col min="8709" max="8709" width="8" style="68" customWidth="1"/>
    <col min="8710" max="8711" width="9.109375" style="68" customWidth="1"/>
    <col min="8712" max="8712" width="8" style="68" customWidth="1"/>
    <col min="8713" max="8713" width="9" style="68" customWidth="1"/>
    <col min="8714" max="8714" width="9.33203125" style="68" customWidth="1"/>
    <col min="8715" max="8715" width="6.88671875" style="68" customWidth="1"/>
    <col min="8716" max="8940" width="8.88671875" style="68"/>
    <col min="8941" max="8941" width="19.33203125" style="68" customWidth="1"/>
    <col min="8942" max="8942" width="9.6640625" style="68" customWidth="1"/>
    <col min="8943" max="8943" width="9.44140625" style="68" customWidth="1"/>
    <col min="8944" max="8944" width="8.6640625" style="68" customWidth="1"/>
    <col min="8945" max="8946" width="9.44140625" style="68" customWidth="1"/>
    <col min="8947" max="8947" width="7.6640625" style="68" customWidth="1"/>
    <col min="8948" max="8948" width="8.88671875" style="68" customWidth="1"/>
    <col min="8949" max="8949" width="8.6640625" style="68" customWidth="1"/>
    <col min="8950" max="8950" width="7.6640625" style="68" customWidth="1"/>
    <col min="8951" max="8952" width="8.109375" style="68" customWidth="1"/>
    <col min="8953" max="8953" width="6.44140625" style="68" customWidth="1"/>
    <col min="8954" max="8955" width="7.44140625" style="68" customWidth="1"/>
    <col min="8956" max="8956" width="6.33203125" style="68" customWidth="1"/>
    <col min="8957" max="8957" width="7.6640625" style="68" customWidth="1"/>
    <col min="8958" max="8958" width="7.33203125" style="68" customWidth="1"/>
    <col min="8959" max="8959" width="7.5546875" style="68" customWidth="1"/>
    <col min="8960" max="8960" width="8.33203125" style="68" customWidth="1"/>
    <col min="8961" max="8961" width="9.33203125" style="68" customWidth="1"/>
    <col min="8962" max="8962" width="7.33203125" style="68" customWidth="1"/>
    <col min="8963" max="8964" width="9.109375" style="68" customWidth="1"/>
    <col min="8965" max="8965" width="8" style="68" customWidth="1"/>
    <col min="8966" max="8967" width="9.109375" style="68" customWidth="1"/>
    <col min="8968" max="8968" width="8" style="68" customWidth="1"/>
    <col min="8969" max="8969" width="9" style="68" customWidth="1"/>
    <col min="8970" max="8970" width="9.33203125" style="68" customWidth="1"/>
    <col min="8971" max="8971" width="6.88671875" style="68" customWidth="1"/>
    <col min="8972" max="9196" width="8.88671875" style="68"/>
    <col min="9197" max="9197" width="19.33203125" style="68" customWidth="1"/>
    <col min="9198" max="9198" width="9.6640625" style="68" customWidth="1"/>
    <col min="9199" max="9199" width="9.44140625" style="68" customWidth="1"/>
    <col min="9200" max="9200" width="8.6640625" style="68" customWidth="1"/>
    <col min="9201" max="9202" width="9.44140625" style="68" customWidth="1"/>
    <col min="9203" max="9203" width="7.6640625" style="68" customWidth="1"/>
    <col min="9204" max="9204" width="8.88671875" style="68" customWidth="1"/>
    <col min="9205" max="9205" width="8.6640625" style="68" customWidth="1"/>
    <col min="9206" max="9206" width="7.6640625" style="68" customWidth="1"/>
    <col min="9207" max="9208" width="8.109375" style="68" customWidth="1"/>
    <col min="9209" max="9209" width="6.44140625" style="68" customWidth="1"/>
    <col min="9210" max="9211" width="7.44140625" style="68" customWidth="1"/>
    <col min="9212" max="9212" width="6.33203125" style="68" customWidth="1"/>
    <col min="9213" max="9213" width="7.6640625" style="68" customWidth="1"/>
    <col min="9214" max="9214" width="7.33203125" style="68" customWidth="1"/>
    <col min="9215" max="9215" width="7.5546875" style="68" customWidth="1"/>
    <col min="9216" max="9216" width="8.33203125" style="68" customWidth="1"/>
    <col min="9217" max="9217" width="9.33203125" style="68" customWidth="1"/>
    <col min="9218" max="9218" width="7.33203125" style="68" customWidth="1"/>
    <col min="9219" max="9220" width="9.109375" style="68" customWidth="1"/>
    <col min="9221" max="9221" width="8" style="68" customWidth="1"/>
    <col min="9222" max="9223" width="9.109375" style="68" customWidth="1"/>
    <col min="9224" max="9224" width="8" style="68" customWidth="1"/>
    <col min="9225" max="9225" width="9" style="68" customWidth="1"/>
    <col min="9226" max="9226" width="9.33203125" style="68" customWidth="1"/>
    <col min="9227" max="9227" width="6.88671875" style="68" customWidth="1"/>
    <col min="9228" max="9452" width="8.88671875" style="68"/>
    <col min="9453" max="9453" width="19.33203125" style="68" customWidth="1"/>
    <col min="9454" max="9454" width="9.6640625" style="68" customWidth="1"/>
    <col min="9455" max="9455" width="9.44140625" style="68" customWidth="1"/>
    <col min="9456" max="9456" width="8.6640625" style="68" customWidth="1"/>
    <col min="9457" max="9458" width="9.44140625" style="68" customWidth="1"/>
    <col min="9459" max="9459" width="7.6640625" style="68" customWidth="1"/>
    <col min="9460" max="9460" width="8.88671875" style="68" customWidth="1"/>
    <col min="9461" max="9461" width="8.6640625" style="68" customWidth="1"/>
    <col min="9462" max="9462" width="7.6640625" style="68" customWidth="1"/>
    <col min="9463" max="9464" width="8.109375" style="68" customWidth="1"/>
    <col min="9465" max="9465" width="6.44140625" style="68" customWidth="1"/>
    <col min="9466" max="9467" width="7.44140625" style="68" customWidth="1"/>
    <col min="9468" max="9468" width="6.33203125" style="68" customWidth="1"/>
    <col min="9469" max="9469" width="7.6640625" style="68" customWidth="1"/>
    <col min="9470" max="9470" width="7.33203125" style="68" customWidth="1"/>
    <col min="9471" max="9471" width="7.5546875" style="68" customWidth="1"/>
    <col min="9472" max="9472" width="8.33203125" style="68" customWidth="1"/>
    <col min="9473" max="9473" width="9.33203125" style="68" customWidth="1"/>
    <col min="9474" max="9474" width="7.33203125" style="68" customWidth="1"/>
    <col min="9475" max="9476" width="9.109375" style="68" customWidth="1"/>
    <col min="9477" max="9477" width="8" style="68" customWidth="1"/>
    <col min="9478" max="9479" width="9.109375" style="68" customWidth="1"/>
    <col min="9480" max="9480" width="8" style="68" customWidth="1"/>
    <col min="9481" max="9481" width="9" style="68" customWidth="1"/>
    <col min="9482" max="9482" width="9.33203125" style="68" customWidth="1"/>
    <col min="9483" max="9483" width="6.88671875" style="68" customWidth="1"/>
    <col min="9484" max="9708" width="8.88671875" style="68"/>
    <col min="9709" max="9709" width="19.33203125" style="68" customWidth="1"/>
    <col min="9710" max="9710" width="9.6640625" style="68" customWidth="1"/>
    <col min="9711" max="9711" width="9.44140625" style="68" customWidth="1"/>
    <col min="9712" max="9712" width="8.6640625" style="68" customWidth="1"/>
    <col min="9713" max="9714" width="9.44140625" style="68" customWidth="1"/>
    <col min="9715" max="9715" width="7.6640625" style="68" customWidth="1"/>
    <col min="9716" max="9716" width="8.88671875" style="68" customWidth="1"/>
    <col min="9717" max="9717" width="8.6640625" style="68" customWidth="1"/>
    <col min="9718" max="9718" width="7.6640625" style="68" customWidth="1"/>
    <col min="9719" max="9720" width="8.109375" style="68" customWidth="1"/>
    <col min="9721" max="9721" width="6.44140625" style="68" customWidth="1"/>
    <col min="9722" max="9723" width="7.44140625" style="68" customWidth="1"/>
    <col min="9724" max="9724" width="6.33203125" style="68" customWidth="1"/>
    <col min="9725" max="9725" width="7.6640625" style="68" customWidth="1"/>
    <col min="9726" max="9726" width="7.33203125" style="68" customWidth="1"/>
    <col min="9727" max="9727" width="7.5546875" style="68" customWidth="1"/>
    <col min="9728" max="9728" width="8.33203125" style="68" customWidth="1"/>
    <col min="9729" max="9729" width="9.33203125" style="68" customWidth="1"/>
    <col min="9730" max="9730" width="7.33203125" style="68" customWidth="1"/>
    <col min="9731" max="9732" width="9.109375" style="68" customWidth="1"/>
    <col min="9733" max="9733" width="8" style="68" customWidth="1"/>
    <col min="9734" max="9735" width="9.109375" style="68" customWidth="1"/>
    <col min="9736" max="9736" width="8" style="68" customWidth="1"/>
    <col min="9737" max="9737" width="9" style="68" customWidth="1"/>
    <col min="9738" max="9738" width="9.33203125" style="68" customWidth="1"/>
    <col min="9739" max="9739" width="6.88671875" style="68" customWidth="1"/>
    <col min="9740" max="9964" width="8.88671875" style="68"/>
    <col min="9965" max="9965" width="19.33203125" style="68" customWidth="1"/>
    <col min="9966" max="9966" width="9.6640625" style="68" customWidth="1"/>
    <col min="9967" max="9967" width="9.44140625" style="68" customWidth="1"/>
    <col min="9968" max="9968" width="8.6640625" style="68" customWidth="1"/>
    <col min="9969" max="9970" width="9.44140625" style="68" customWidth="1"/>
    <col min="9971" max="9971" width="7.6640625" style="68" customWidth="1"/>
    <col min="9972" max="9972" width="8.88671875" style="68" customWidth="1"/>
    <col min="9973" max="9973" width="8.6640625" style="68" customWidth="1"/>
    <col min="9974" max="9974" width="7.6640625" style="68" customWidth="1"/>
    <col min="9975" max="9976" width="8.109375" style="68" customWidth="1"/>
    <col min="9977" max="9977" width="6.44140625" style="68" customWidth="1"/>
    <col min="9978" max="9979" width="7.44140625" style="68" customWidth="1"/>
    <col min="9980" max="9980" width="6.33203125" style="68" customWidth="1"/>
    <col min="9981" max="9981" width="7.6640625" style="68" customWidth="1"/>
    <col min="9982" max="9982" width="7.33203125" style="68" customWidth="1"/>
    <col min="9983" max="9983" width="7.5546875" style="68" customWidth="1"/>
    <col min="9984" max="9984" width="8.33203125" style="68" customWidth="1"/>
    <col min="9985" max="9985" width="9.33203125" style="68" customWidth="1"/>
    <col min="9986" max="9986" width="7.33203125" style="68" customWidth="1"/>
    <col min="9987" max="9988" width="9.109375" style="68" customWidth="1"/>
    <col min="9989" max="9989" width="8" style="68" customWidth="1"/>
    <col min="9990" max="9991" width="9.109375" style="68" customWidth="1"/>
    <col min="9992" max="9992" width="8" style="68" customWidth="1"/>
    <col min="9993" max="9993" width="9" style="68" customWidth="1"/>
    <col min="9994" max="9994" width="9.33203125" style="68" customWidth="1"/>
    <col min="9995" max="9995" width="6.88671875" style="68" customWidth="1"/>
    <col min="9996" max="10220" width="8.88671875" style="68"/>
    <col min="10221" max="10221" width="19.33203125" style="68" customWidth="1"/>
    <col min="10222" max="10222" width="9.6640625" style="68" customWidth="1"/>
    <col min="10223" max="10223" width="9.44140625" style="68" customWidth="1"/>
    <col min="10224" max="10224" width="8.6640625" style="68" customWidth="1"/>
    <col min="10225" max="10226" width="9.44140625" style="68" customWidth="1"/>
    <col min="10227" max="10227" width="7.6640625" style="68" customWidth="1"/>
    <col min="10228" max="10228" width="8.88671875" style="68" customWidth="1"/>
    <col min="10229" max="10229" width="8.6640625" style="68" customWidth="1"/>
    <col min="10230" max="10230" width="7.6640625" style="68" customWidth="1"/>
    <col min="10231" max="10232" width="8.109375" style="68" customWidth="1"/>
    <col min="10233" max="10233" width="6.44140625" style="68" customWidth="1"/>
    <col min="10234" max="10235" width="7.44140625" style="68" customWidth="1"/>
    <col min="10236" max="10236" width="6.33203125" style="68" customWidth="1"/>
    <col min="10237" max="10237" width="7.6640625" style="68" customWidth="1"/>
    <col min="10238" max="10238" width="7.33203125" style="68" customWidth="1"/>
    <col min="10239" max="10239" width="7.5546875" style="68" customWidth="1"/>
    <col min="10240" max="10240" width="8.33203125" style="68" customWidth="1"/>
    <col min="10241" max="10241" width="9.33203125" style="68" customWidth="1"/>
    <col min="10242" max="10242" width="7.33203125" style="68" customWidth="1"/>
    <col min="10243" max="10244" width="9.109375" style="68" customWidth="1"/>
    <col min="10245" max="10245" width="8" style="68" customWidth="1"/>
    <col min="10246" max="10247" width="9.109375" style="68" customWidth="1"/>
    <col min="10248" max="10248" width="8" style="68" customWidth="1"/>
    <col min="10249" max="10249" width="9" style="68" customWidth="1"/>
    <col min="10250" max="10250" width="9.33203125" style="68" customWidth="1"/>
    <col min="10251" max="10251" width="6.88671875" style="68" customWidth="1"/>
    <col min="10252" max="10476" width="8.88671875" style="68"/>
    <col min="10477" max="10477" width="19.33203125" style="68" customWidth="1"/>
    <col min="10478" max="10478" width="9.6640625" style="68" customWidth="1"/>
    <col min="10479" max="10479" width="9.44140625" style="68" customWidth="1"/>
    <col min="10480" max="10480" width="8.6640625" style="68" customWidth="1"/>
    <col min="10481" max="10482" width="9.44140625" style="68" customWidth="1"/>
    <col min="10483" max="10483" width="7.6640625" style="68" customWidth="1"/>
    <col min="10484" max="10484" width="8.88671875" style="68" customWidth="1"/>
    <col min="10485" max="10485" width="8.6640625" style="68" customWidth="1"/>
    <col min="10486" max="10486" width="7.6640625" style="68" customWidth="1"/>
    <col min="10487" max="10488" width="8.109375" style="68" customWidth="1"/>
    <col min="10489" max="10489" width="6.44140625" style="68" customWidth="1"/>
    <col min="10490" max="10491" width="7.44140625" style="68" customWidth="1"/>
    <col min="10492" max="10492" width="6.33203125" style="68" customWidth="1"/>
    <col min="10493" max="10493" width="7.6640625" style="68" customWidth="1"/>
    <col min="10494" max="10494" width="7.33203125" style="68" customWidth="1"/>
    <col min="10495" max="10495" width="7.5546875" style="68" customWidth="1"/>
    <col min="10496" max="10496" width="8.33203125" style="68" customWidth="1"/>
    <col min="10497" max="10497" width="9.33203125" style="68" customWidth="1"/>
    <col min="10498" max="10498" width="7.33203125" style="68" customWidth="1"/>
    <col min="10499" max="10500" width="9.109375" style="68" customWidth="1"/>
    <col min="10501" max="10501" width="8" style="68" customWidth="1"/>
    <col min="10502" max="10503" width="9.109375" style="68" customWidth="1"/>
    <col min="10504" max="10504" width="8" style="68" customWidth="1"/>
    <col min="10505" max="10505" width="9" style="68" customWidth="1"/>
    <col min="10506" max="10506" width="9.33203125" style="68" customWidth="1"/>
    <col min="10507" max="10507" width="6.88671875" style="68" customWidth="1"/>
    <col min="10508" max="10732" width="8.88671875" style="68"/>
    <col min="10733" max="10733" width="19.33203125" style="68" customWidth="1"/>
    <col min="10734" max="10734" width="9.6640625" style="68" customWidth="1"/>
    <col min="10735" max="10735" width="9.44140625" style="68" customWidth="1"/>
    <col min="10736" max="10736" width="8.6640625" style="68" customWidth="1"/>
    <col min="10737" max="10738" width="9.44140625" style="68" customWidth="1"/>
    <col min="10739" max="10739" width="7.6640625" style="68" customWidth="1"/>
    <col min="10740" max="10740" width="8.88671875" style="68" customWidth="1"/>
    <col min="10741" max="10741" width="8.6640625" style="68" customWidth="1"/>
    <col min="10742" max="10742" width="7.6640625" style="68" customWidth="1"/>
    <col min="10743" max="10744" width="8.109375" style="68" customWidth="1"/>
    <col min="10745" max="10745" width="6.44140625" style="68" customWidth="1"/>
    <col min="10746" max="10747" width="7.44140625" style="68" customWidth="1"/>
    <col min="10748" max="10748" width="6.33203125" style="68" customWidth="1"/>
    <col min="10749" max="10749" width="7.6640625" style="68" customWidth="1"/>
    <col min="10750" max="10750" width="7.33203125" style="68" customWidth="1"/>
    <col min="10751" max="10751" width="7.5546875" style="68" customWidth="1"/>
    <col min="10752" max="10752" width="8.33203125" style="68" customWidth="1"/>
    <col min="10753" max="10753" width="9.33203125" style="68" customWidth="1"/>
    <col min="10754" max="10754" width="7.33203125" style="68" customWidth="1"/>
    <col min="10755" max="10756" width="9.109375" style="68" customWidth="1"/>
    <col min="10757" max="10757" width="8" style="68" customWidth="1"/>
    <col min="10758" max="10759" width="9.109375" style="68" customWidth="1"/>
    <col min="10760" max="10760" width="8" style="68" customWidth="1"/>
    <col min="10761" max="10761" width="9" style="68" customWidth="1"/>
    <col min="10762" max="10762" width="9.33203125" style="68" customWidth="1"/>
    <col min="10763" max="10763" width="6.88671875" style="68" customWidth="1"/>
    <col min="10764" max="10988" width="8.88671875" style="68"/>
    <col min="10989" max="10989" width="19.33203125" style="68" customWidth="1"/>
    <col min="10990" max="10990" width="9.6640625" style="68" customWidth="1"/>
    <col min="10991" max="10991" width="9.44140625" style="68" customWidth="1"/>
    <col min="10992" max="10992" width="8.6640625" style="68" customWidth="1"/>
    <col min="10993" max="10994" width="9.44140625" style="68" customWidth="1"/>
    <col min="10995" max="10995" width="7.6640625" style="68" customWidth="1"/>
    <col min="10996" max="10996" width="8.88671875" style="68" customWidth="1"/>
    <col min="10997" max="10997" width="8.6640625" style="68" customWidth="1"/>
    <col min="10998" max="10998" width="7.6640625" style="68" customWidth="1"/>
    <col min="10999" max="11000" width="8.109375" style="68" customWidth="1"/>
    <col min="11001" max="11001" width="6.44140625" style="68" customWidth="1"/>
    <col min="11002" max="11003" width="7.44140625" style="68" customWidth="1"/>
    <col min="11004" max="11004" width="6.33203125" style="68" customWidth="1"/>
    <col min="11005" max="11005" width="7.6640625" style="68" customWidth="1"/>
    <col min="11006" max="11006" width="7.33203125" style="68" customWidth="1"/>
    <col min="11007" max="11007" width="7.5546875" style="68" customWidth="1"/>
    <col min="11008" max="11008" width="8.33203125" style="68" customWidth="1"/>
    <col min="11009" max="11009" width="9.33203125" style="68" customWidth="1"/>
    <col min="11010" max="11010" width="7.33203125" style="68" customWidth="1"/>
    <col min="11011" max="11012" width="9.109375" style="68" customWidth="1"/>
    <col min="11013" max="11013" width="8" style="68" customWidth="1"/>
    <col min="11014" max="11015" width="9.109375" style="68" customWidth="1"/>
    <col min="11016" max="11016" width="8" style="68" customWidth="1"/>
    <col min="11017" max="11017" width="9" style="68" customWidth="1"/>
    <col min="11018" max="11018" width="9.33203125" style="68" customWidth="1"/>
    <col min="11019" max="11019" width="6.88671875" style="68" customWidth="1"/>
    <col min="11020" max="11244" width="8.88671875" style="68"/>
    <col min="11245" max="11245" width="19.33203125" style="68" customWidth="1"/>
    <col min="11246" max="11246" width="9.6640625" style="68" customWidth="1"/>
    <col min="11247" max="11247" width="9.44140625" style="68" customWidth="1"/>
    <col min="11248" max="11248" width="8.6640625" style="68" customWidth="1"/>
    <col min="11249" max="11250" width="9.44140625" style="68" customWidth="1"/>
    <col min="11251" max="11251" width="7.6640625" style="68" customWidth="1"/>
    <col min="11252" max="11252" width="8.88671875" style="68" customWidth="1"/>
    <col min="11253" max="11253" width="8.6640625" style="68" customWidth="1"/>
    <col min="11254" max="11254" width="7.6640625" style="68" customWidth="1"/>
    <col min="11255" max="11256" width="8.109375" style="68" customWidth="1"/>
    <col min="11257" max="11257" width="6.44140625" style="68" customWidth="1"/>
    <col min="11258" max="11259" width="7.44140625" style="68" customWidth="1"/>
    <col min="11260" max="11260" width="6.33203125" style="68" customWidth="1"/>
    <col min="11261" max="11261" width="7.6640625" style="68" customWidth="1"/>
    <col min="11262" max="11262" width="7.33203125" style="68" customWidth="1"/>
    <col min="11263" max="11263" width="7.5546875" style="68" customWidth="1"/>
    <col min="11264" max="11264" width="8.33203125" style="68" customWidth="1"/>
    <col min="11265" max="11265" width="9.33203125" style="68" customWidth="1"/>
    <col min="11266" max="11266" width="7.33203125" style="68" customWidth="1"/>
    <col min="11267" max="11268" width="9.109375" style="68" customWidth="1"/>
    <col min="11269" max="11269" width="8" style="68" customWidth="1"/>
    <col min="11270" max="11271" width="9.109375" style="68" customWidth="1"/>
    <col min="11272" max="11272" width="8" style="68" customWidth="1"/>
    <col min="11273" max="11273" width="9" style="68" customWidth="1"/>
    <col min="11274" max="11274" width="9.33203125" style="68" customWidth="1"/>
    <col min="11275" max="11275" width="6.88671875" style="68" customWidth="1"/>
    <col min="11276" max="11500" width="8.88671875" style="68"/>
    <col min="11501" max="11501" width="19.33203125" style="68" customWidth="1"/>
    <col min="11502" max="11502" width="9.6640625" style="68" customWidth="1"/>
    <col min="11503" max="11503" width="9.44140625" style="68" customWidth="1"/>
    <col min="11504" max="11504" width="8.6640625" style="68" customWidth="1"/>
    <col min="11505" max="11506" width="9.44140625" style="68" customWidth="1"/>
    <col min="11507" max="11507" width="7.6640625" style="68" customWidth="1"/>
    <col min="11508" max="11508" width="8.88671875" style="68" customWidth="1"/>
    <col min="11509" max="11509" width="8.6640625" style="68" customWidth="1"/>
    <col min="11510" max="11510" width="7.6640625" style="68" customWidth="1"/>
    <col min="11511" max="11512" width="8.109375" style="68" customWidth="1"/>
    <col min="11513" max="11513" width="6.44140625" style="68" customWidth="1"/>
    <col min="11514" max="11515" width="7.44140625" style="68" customWidth="1"/>
    <col min="11516" max="11516" width="6.33203125" style="68" customWidth="1"/>
    <col min="11517" max="11517" width="7.6640625" style="68" customWidth="1"/>
    <col min="11518" max="11518" width="7.33203125" style="68" customWidth="1"/>
    <col min="11519" max="11519" width="7.5546875" style="68" customWidth="1"/>
    <col min="11520" max="11520" width="8.33203125" style="68" customWidth="1"/>
    <col min="11521" max="11521" width="9.33203125" style="68" customWidth="1"/>
    <col min="11522" max="11522" width="7.33203125" style="68" customWidth="1"/>
    <col min="11523" max="11524" width="9.109375" style="68" customWidth="1"/>
    <col min="11525" max="11525" width="8" style="68" customWidth="1"/>
    <col min="11526" max="11527" width="9.109375" style="68" customWidth="1"/>
    <col min="11528" max="11528" width="8" style="68" customWidth="1"/>
    <col min="11529" max="11529" width="9" style="68" customWidth="1"/>
    <col min="11530" max="11530" width="9.33203125" style="68" customWidth="1"/>
    <col min="11531" max="11531" width="6.88671875" style="68" customWidth="1"/>
    <col min="11532" max="11756" width="8.88671875" style="68"/>
    <col min="11757" max="11757" width="19.33203125" style="68" customWidth="1"/>
    <col min="11758" max="11758" width="9.6640625" style="68" customWidth="1"/>
    <col min="11759" max="11759" width="9.44140625" style="68" customWidth="1"/>
    <col min="11760" max="11760" width="8.6640625" style="68" customWidth="1"/>
    <col min="11761" max="11762" width="9.44140625" style="68" customWidth="1"/>
    <col min="11763" max="11763" width="7.6640625" style="68" customWidth="1"/>
    <col min="11764" max="11764" width="8.88671875" style="68" customWidth="1"/>
    <col min="11765" max="11765" width="8.6640625" style="68" customWidth="1"/>
    <col min="11766" max="11766" width="7.6640625" style="68" customWidth="1"/>
    <col min="11767" max="11768" width="8.109375" style="68" customWidth="1"/>
    <col min="11769" max="11769" width="6.44140625" style="68" customWidth="1"/>
    <col min="11770" max="11771" width="7.44140625" style="68" customWidth="1"/>
    <col min="11772" max="11772" width="6.33203125" style="68" customWidth="1"/>
    <col min="11773" max="11773" width="7.6640625" style="68" customWidth="1"/>
    <col min="11774" max="11774" width="7.33203125" style="68" customWidth="1"/>
    <col min="11775" max="11775" width="7.5546875" style="68" customWidth="1"/>
    <col min="11776" max="11776" width="8.33203125" style="68" customWidth="1"/>
    <col min="11777" max="11777" width="9.33203125" style="68" customWidth="1"/>
    <col min="11778" max="11778" width="7.33203125" style="68" customWidth="1"/>
    <col min="11779" max="11780" width="9.109375" style="68" customWidth="1"/>
    <col min="11781" max="11781" width="8" style="68" customWidth="1"/>
    <col min="11782" max="11783" width="9.109375" style="68" customWidth="1"/>
    <col min="11784" max="11784" width="8" style="68" customWidth="1"/>
    <col min="11785" max="11785" width="9" style="68" customWidth="1"/>
    <col min="11786" max="11786" width="9.33203125" style="68" customWidth="1"/>
    <col min="11787" max="11787" width="6.88671875" style="68" customWidth="1"/>
    <col min="11788" max="12012" width="8.88671875" style="68"/>
    <col min="12013" max="12013" width="19.33203125" style="68" customWidth="1"/>
    <col min="12014" max="12014" width="9.6640625" style="68" customWidth="1"/>
    <col min="12015" max="12015" width="9.44140625" style="68" customWidth="1"/>
    <col min="12016" max="12016" width="8.6640625" style="68" customWidth="1"/>
    <col min="12017" max="12018" width="9.44140625" style="68" customWidth="1"/>
    <col min="12019" max="12019" width="7.6640625" style="68" customWidth="1"/>
    <col min="12020" max="12020" width="8.88671875" style="68" customWidth="1"/>
    <col min="12021" max="12021" width="8.6640625" style="68" customWidth="1"/>
    <col min="12022" max="12022" width="7.6640625" style="68" customWidth="1"/>
    <col min="12023" max="12024" width="8.109375" style="68" customWidth="1"/>
    <col min="12025" max="12025" width="6.44140625" style="68" customWidth="1"/>
    <col min="12026" max="12027" width="7.44140625" style="68" customWidth="1"/>
    <col min="12028" max="12028" width="6.33203125" style="68" customWidth="1"/>
    <col min="12029" max="12029" width="7.6640625" style="68" customWidth="1"/>
    <col min="12030" max="12030" width="7.33203125" style="68" customWidth="1"/>
    <col min="12031" max="12031" width="7.5546875" style="68" customWidth="1"/>
    <col min="12032" max="12032" width="8.33203125" style="68" customWidth="1"/>
    <col min="12033" max="12033" width="9.33203125" style="68" customWidth="1"/>
    <col min="12034" max="12034" width="7.33203125" style="68" customWidth="1"/>
    <col min="12035" max="12036" width="9.109375" style="68" customWidth="1"/>
    <col min="12037" max="12037" width="8" style="68" customWidth="1"/>
    <col min="12038" max="12039" width="9.109375" style="68" customWidth="1"/>
    <col min="12040" max="12040" width="8" style="68" customWidth="1"/>
    <col min="12041" max="12041" width="9" style="68" customWidth="1"/>
    <col min="12042" max="12042" width="9.33203125" style="68" customWidth="1"/>
    <col min="12043" max="12043" width="6.88671875" style="68" customWidth="1"/>
    <col min="12044" max="12268" width="8.88671875" style="68"/>
    <col min="12269" max="12269" width="19.33203125" style="68" customWidth="1"/>
    <col min="12270" max="12270" width="9.6640625" style="68" customWidth="1"/>
    <col min="12271" max="12271" width="9.44140625" style="68" customWidth="1"/>
    <col min="12272" max="12272" width="8.6640625" style="68" customWidth="1"/>
    <col min="12273" max="12274" width="9.44140625" style="68" customWidth="1"/>
    <col min="12275" max="12275" width="7.6640625" style="68" customWidth="1"/>
    <col min="12276" max="12276" width="8.88671875" style="68" customWidth="1"/>
    <col min="12277" max="12277" width="8.6640625" style="68" customWidth="1"/>
    <col min="12278" max="12278" width="7.6640625" style="68" customWidth="1"/>
    <col min="12279" max="12280" width="8.109375" style="68" customWidth="1"/>
    <col min="12281" max="12281" width="6.44140625" style="68" customWidth="1"/>
    <col min="12282" max="12283" width="7.44140625" style="68" customWidth="1"/>
    <col min="12284" max="12284" width="6.33203125" style="68" customWidth="1"/>
    <col min="12285" max="12285" width="7.6640625" style="68" customWidth="1"/>
    <col min="12286" max="12286" width="7.33203125" style="68" customWidth="1"/>
    <col min="12287" max="12287" width="7.5546875" style="68" customWidth="1"/>
    <col min="12288" max="12288" width="8.33203125" style="68" customWidth="1"/>
    <col min="12289" max="12289" width="9.33203125" style="68" customWidth="1"/>
    <col min="12290" max="12290" width="7.33203125" style="68" customWidth="1"/>
    <col min="12291" max="12292" width="9.109375" style="68" customWidth="1"/>
    <col min="12293" max="12293" width="8" style="68" customWidth="1"/>
    <col min="12294" max="12295" width="9.109375" style="68" customWidth="1"/>
    <col min="12296" max="12296" width="8" style="68" customWidth="1"/>
    <col min="12297" max="12297" width="9" style="68" customWidth="1"/>
    <col min="12298" max="12298" width="9.33203125" style="68" customWidth="1"/>
    <col min="12299" max="12299" width="6.88671875" style="68" customWidth="1"/>
    <col min="12300" max="12524" width="8.88671875" style="68"/>
    <col min="12525" max="12525" width="19.33203125" style="68" customWidth="1"/>
    <col min="12526" max="12526" width="9.6640625" style="68" customWidth="1"/>
    <col min="12527" max="12527" width="9.44140625" style="68" customWidth="1"/>
    <col min="12528" max="12528" width="8.6640625" style="68" customWidth="1"/>
    <col min="12529" max="12530" width="9.44140625" style="68" customWidth="1"/>
    <col min="12531" max="12531" width="7.6640625" style="68" customWidth="1"/>
    <col min="12532" max="12532" width="8.88671875" style="68" customWidth="1"/>
    <col min="12533" max="12533" width="8.6640625" style="68" customWidth="1"/>
    <col min="12534" max="12534" width="7.6640625" style="68" customWidth="1"/>
    <col min="12535" max="12536" width="8.109375" style="68" customWidth="1"/>
    <col min="12537" max="12537" width="6.44140625" style="68" customWidth="1"/>
    <col min="12538" max="12539" width="7.44140625" style="68" customWidth="1"/>
    <col min="12540" max="12540" width="6.33203125" style="68" customWidth="1"/>
    <col min="12541" max="12541" width="7.6640625" style="68" customWidth="1"/>
    <col min="12542" max="12542" width="7.33203125" style="68" customWidth="1"/>
    <col min="12543" max="12543" width="7.5546875" style="68" customWidth="1"/>
    <col min="12544" max="12544" width="8.33203125" style="68" customWidth="1"/>
    <col min="12545" max="12545" width="9.33203125" style="68" customWidth="1"/>
    <col min="12546" max="12546" width="7.33203125" style="68" customWidth="1"/>
    <col min="12547" max="12548" width="9.109375" style="68" customWidth="1"/>
    <col min="12549" max="12549" width="8" style="68" customWidth="1"/>
    <col min="12550" max="12551" width="9.109375" style="68" customWidth="1"/>
    <col min="12552" max="12552" width="8" style="68" customWidth="1"/>
    <col min="12553" max="12553" width="9" style="68" customWidth="1"/>
    <col min="12554" max="12554" width="9.33203125" style="68" customWidth="1"/>
    <col min="12555" max="12555" width="6.88671875" style="68" customWidth="1"/>
    <col min="12556" max="12780" width="8.88671875" style="68"/>
    <col min="12781" max="12781" width="19.33203125" style="68" customWidth="1"/>
    <col min="12782" max="12782" width="9.6640625" style="68" customWidth="1"/>
    <col min="12783" max="12783" width="9.44140625" style="68" customWidth="1"/>
    <col min="12784" max="12784" width="8.6640625" style="68" customWidth="1"/>
    <col min="12785" max="12786" width="9.44140625" style="68" customWidth="1"/>
    <col min="12787" max="12787" width="7.6640625" style="68" customWidth="1"/>
    <col min="12788" max="12788" width="8.88671875" style="68" customWidth="1"/>
    <col min="12789" max="12789" width="8.6640625" style="68" customWidth="1"/>
    <col min="12790" max="12790" width="7.6640625" style="68" customWidth="1"/>
    <col min="12791" max="12792" width="8.109375" style="68" customWidth="1"/>
    <col min="12793" max="12793" width="6.44140625" style="68" customWidth="1"/>
    <col min="12794" max="12795" width="7.44140625" style="68" customWidth="1"/>
    <col min="12796" max="12796" width="6.33203125" style="68" customWidth="1"/>
    <col min="12797" max="12797" width="7.6640625" style="68" customWidth="1"/>
    <col min="12798" max="12798" width="7.33203125" style="68" customWidth="1"/>
    <col min="12799" max="12799" width="7.5546875" style="68" customWidth="1"/>
    <col min="12800" max="12800" width="8.33203125" style="68" customWidth="1"/>
    <col min="12801" max="12801" width="9.33203125" style="68" customWidth="1"/>
    <col min="12802" max="12802" width="7.33203125" style="68" customWidth="1"/>
    <col min="12803" max="12804" width="9.109375" style="68" customWidth="1"/>
    <col min="12805" max="12805" width="8" style="68" customWidth="1"/>
    <col min="12806" max="12807" width="9.109375" style="68" customWidth="1"/>
    <col min="12808" max="12808" width="8" style="68" customWidth="1"/>
    <col min="12809" max="12809" width="9" style="68" customWidth="1"/>
    <col min="12810" max="12810" width="9.33203125" style="68" customWidth="1"/>
    <col min="12811" max="12811" width="6.88671875" style="68" customWidth="1"/>
    <col min="12812" max="13036" width="8.88671875" style="68"/>
    <col min="13037" max="13037" width="19.33203125" style="68" customWidth="1"/>
    <col min="13038" max="13038" width="9.6640625" style="68" customWidth="1"/>
    <col min="13039" max="13039" width="9.44140625" style="68" customWidth="1"/>
    <col min="13040" max="13040" width="8.6640625" style="68" customWidth="1"/>
    <col min="13041" max="13042" width="9.44140625" style="68" customWidth="1"/>
    <col min="13043" max="13043" width="7.6640625" style="68" customWidth="1"/>
    <col min="13044" max="13044" width="8.88671875" style="68" customWidth="1"/>
    <col min="13045" max="13045" width="8.6640625" style="68" customWidth="1"/>
    <col min="13046" max="13046" width="7.6640625" style="68" customWidth="1"/>
    <col min="13047" max="13048" width="8.109375" style="68" customWidth="1"/>
    <col min="13049" max="13049" width="6.44140625" style="68" customWidth="1"/>
    <col min="13050" max="13051" width="7.44140625" style="68" customWidth="1"/>
    <col min="13052" max="13052" width="6.33203125" style="68" customWidth="1"/>
    <col min="13053" max="13053" width="7.6640625" style="68" customWidth="1"/>
    <col min="13054" max="13054" width="7.33203125" style="68" customWidth="1"/>
    <col min="13055" max="13055" width="7.5546875" style="68" customWidth="1"/>
    <col min="13056" max="13056" width="8.33203125" style="68" customWidth="1"/>
    <col min="13057" max="13057" width="9.33203125" style="68" customWidth="1"/>
    <col min="13058" max="13058" width="7.33203125" style="68" customWidth="1"/>
    <col min="13059" max="13060" width="9.109375" style="68" customWidth="1"/>
    <col min="13061" max="13061" width="8" style="68" customWidth="1"/>
    <col min="13062" max="13063" width="9.109375" style="68" customWidth="1"/>
    <col min="13064" max="13064" width="8" style="68" customWidth="1"/>
    <col min="13065" max="13065" width="9" style="68" customWidth="1"/>
    <col min="13066" max="13066" width="9.33203125" style="68" customWidth="1"/>
    <col min="13067" max="13067" width="6.88671875" style="68" customWidth="1"/>
    <col min="13068" max="13292" width="8.88671875" style="68"/>
    <col min="13293" max="13293" width="19.33203125" style="68" customWidth="1"/>
    <col min="13294" max="13294" width="9.6640625" style="68" customWidth="1"/>
    <col min="13295" max="13295" width="9.44140625" style="68" customWidth="1"/>
    <col min="13296" max="13296" width="8.6640625" style="68" customWidth="1"/>
    <col min="13297" max="13298" width="9.44140625" style="68" customWidth="1"/>
    <col min="13299" max="13299" width="7.6640625" style="68" customWidth="1"/>
    <col min="13300" max="13300" width="8.88671875" style="68" customWidth="1"/>
    <col min="13301" max="13301" width="8.6640625" style="68" customWidth="1"/>
    <col min="13302" max="13302" width="7.6640625" style="68" customWidth="1"/>
    <col min="13303" max="13304" width="8.109375" style="68" customWidth="1"/>
    <col min="13305" max="13305" width="6.44140625" style="68" customWidth="1"/>
    <col min="13306" max="13307" width="7.44140625" style="68" customWidth="1"/>
    <col min="13308" max="13308" width="6.33203125" style="68" customWidth="1"/>
    <col min="13309" max="13309" width="7.6640625" style="68" customWidth="1"/>
    <col min="13310" max="13310" width="7.33203125" style="68" customWidth="1"/>
    <col min="13311" max="13311" width="7.5546875" style="68" customWidth="1"/>
    <col min="13312" max="13312" width="8.33203125" style="68" customWidth="1"/>
    <col min="13313" max="13313" width="9.33203125" style="68" customWidth="1"/>
    <col min="13314" max="13314" width="7.33203125" style="68" customWidth="1"/>
    <col min="13315" max="13316" width="9.109375" style="68" customWidth="1"/>
    <col min="13317" max="13317" width="8" style="68" customWidth="1"/>
    <col min="13318" max="13319" width="9.109375" style="68" customWidth="1"/>
    <col min="13320" max="13320" width="8" style="68" customWidth="1"/>
    <col min="13321" max="13321" width="9" style="68" customWidth="1"/>
    <col min="13322" max="13322" width="9.33203125" style="68" customWidth="1"/>
    <col min="13323" max="13323" width="6.88671875" style="68" customWidth="1"/>
    <col min="13324" max="13548" width="8.88671875" style="68"/>
    <col min="13549" max="13549" width="19.33203125" style="68" customWidth="1"/>
    <col min="13550" max="13550" width="9.6640625" style="68" customWidth="1"/>
    <col min="13551" max="13551" width="9.44140625" style="68" customWidth="1"/>
    <col min="13552" max="13552" width="8.6640625" style="68" customWidth="1"/>
    <col min="13553" max="13554" width="9.44140625" style="68" customWidth="1"/>
    <col min="13555" max="13555" width="7.6640625" style="68" customWidth="1"/>
    <col min="13556" max="13556" width="8.88671875" style="68" customWidth="1"/>
    <col min="13557" max="13557" width="8.6640625" style="68" customWidth="1"/>
    <col min="13558" max="13558" width="7.6640625" style="68" customWidth="1"/>
    <col min="13559" max="13560" width="8.109375" style="68" customWidth="1"/>
    <col min="13561" max="13561" width="6.44140625" style="68" customWidth="1"/>
    <col min="13562" max="13563" width="7.44140625" style="68" customWidth="1"/>
    <col min="13564" max="13564" width="6.33203125" style="68" customWidth="1"/>
    <col min="13565" max="13565" width="7.6640625" style="68" customWidth="1"/>
    <col min="13566" max="13566" width="7.33203125" style="68" customWidth="1"/>
    <col min="13567" max="13567" width="7.5546875" style="68" customWidth="1"/>
    <col min="13568" max="13568" width="8.33203125" style="68" customWidth="1"/>
    <col min="13569" max="13569" width="9.33203125" style="68" customWidth="1"/>
    <col min="13570" max="13570" width="7.33203125" style="68" customWidth="1"/>
    <col min="13571" max="13572" width="9.109375" style="68" customWidth="1"/>
    <col min="13573" max="13573" width="8" style="68" customWidth="1"/>
    <col min="13574" max="13575" width="9.109375" style="68" customWidth="1"/>
    <col min="13576" max="13576" width="8" style="68" customWidth="1"/>
    <col min="13577" max="13577" width="9" style="68" customWidth="1"/>
    <col min="13578" max="13578" width="9.33203125" style="68" customWidth="1"/>
    <col min="13579" max="13579" width="6.88671875" style="68" customWidth="1"/>
    <col min="13580" max="13804" width="8.88671875" style="68"/>
    <col min="13805" max="13805" width="19.33203125" style="68" customWidth="1"/>
    <col min="13806" max="13806" width="9.6640625" style="68" customWidth="1"/>
    <col min="13807" max="13807" width="9.44140625" style="68" customWidth="1"/>
    <col min="13808" max="13808" width="8.6640625" style="68" customWidth="1"/>
    <col min="13809" max="13810" width="9.44140625" style="68" customWidth="1"/>
    <col min="13811" max="13811" width="7.6640625" style="68" customWidth="1"/>
    <col min="13812" max="13812" width="8.88671875" style="68" customWidth="1"/>
    <col min="13813" max="13813" width="8.6640625" style="68" customWidth="1"/>
    <col min="13814" max="13814" width="7.6640625" style="68" customWidth="1"/>
    <col min="13815" max="13816" width="8.109375" style="68" customWidth="1"/>
    <col min="13817" max="13817" width="6.44140625" style="68" customWidth="1"/>
    <col min="13818" max="13819" width="7.44140625" style="68" customWidth="1"/>
    <col min="13820" max="13820" width="6.33203125" style="68" customWidth="1"/>
    <col min="13821" max="13821" width="7.6640625" style="68" customWidth="1"/>
    <col min="13822" max="13822" width="7.33203125" style="68" customWidth="1"/>
    <col min="13823" max="13823" width="7.5546875" style="68" customWidth="1"/>
    <col min="13824" max="13824" width="8.33203125" style="68" customWidth="1"/>
    <col min="13825" max="13825" width="9.33203125" style="68" customWidth="1"/>
    <col min="13826" max="13826" width="7.33203125" style="68" customWidth="1"/>
    <col min="13827" max="13828" width="9.109375" style="68" customWidth="1"/>
    <col min="13829" max="13829" width="8" style="68" customWidth="1"/>
    <col min="13830" max="13831" width="9.109375" style="68" customWidth="1"/>
    <col min="13832" max="13832" width="8" style="68" customWidth="1"/>
    <col min="13833" max="13833" width="9" style="68" customWidth="1"/>
    <col min="13834" max="13834" width="9.33203125" style="68" customWidth="1"/>
    <col min="13835" max="13835" width="6.88671875" style="68" customWidth="1"/>
    <col min="13836" max="14060" width="8.88671875" style="68"/>
    <col min="14061" max="14061" width="19.33203125" style="68" customWidth="1"/>
    <col min="14062" max="14062" width="9.6640625" style="68" customWidth="1"/>
    <col min="14063" max="14063" width="9.44140625" style="68" customWidth="1"/>
    <col min="14064" max="14064" width="8.6640625" style="68" customWidth="1"/>
    <col min="14065" max="14066" width="9.44140625" style="68" customWidth="1"/>
    <col min="14067" max="14067" width="7.6640625" style="68" customWidth="1"/>
    <col min="14068" max="14068" width="8.88671875" style="68" customWidth="1"/>
    <col min="14069" max="14069" width="8.6640625" style="68" customWidth="1"/>
    <col min="14070" max="14070" width="7.6640625" style="68" customWidth="1"/>
    <col min="14071" max="14072" width="8.109375" style="68" customWidth="1"/>
    <col min="14073" max="14073" width="6.44140625" style="68" customWidth="1"/>
    <col min="14074" max="14075" width="7.44140625" style="68" customWidth="1"/>
    <col min="14076" max="14076" width="6.33203125" style="68" customWidth="1"/>
    <col min="14077" max="14077" width="7.6640625" style="68" customWidth="1"/>
    <col min="14078" max="14078" width="7.33203125" style="68" customWidth="1"/>
    <col min="14079" max="14079" width="7.5546875" style="68" customWidth="1"/>
    <col min="14080" max="14080" width="8.33203125" style="68" customWidth="1"/>
    <col min="14081" max="14081" width="9.33203125" style="68" customWidth="1"/>
    <col min="14082" max="14082" width="7.33203125" style="68" customWidth="1"/>
    <col min="14083" max="14084" width="9.109375" style="68" customWidth="1"/>
    <col min="14085" max="14085" width="8" style="68" customWidth="1"/>
    <col min="14086" max="14087" width="9.109375" style="68" customWidth="1"/>
    <col min="14088" max="14088" width="8" style="68" customWidth="1"/>
    <col min="14089" max="14089" width="9" style="68" customWidth="1"/>
    <col min="14090" max="14090" width="9.33203125" style="68" customWidth="1"/>
    <col min="14091" max="14091" width="6.88671875" style="68" customWidth="1"/>
    <col min="14092" max="14316" width="8.88671875" style="68"/>
    <col min="14317" max="14317" width="19.33203125" style="68" customWidth="1"/>
    <col min="14318" max="14318" width="9.6640625" style="68" customWidth="1"/>
    <col min="14319" max="14319" width="9.44140625" style="68" customWidth="1"/>
    <col min="14320" max="14320" width="8.6640625" style="68" customWidth="1"/>
    <col min="14321" max="14322" width="9.44140625" style="68" customWidth="1"/>
    <col min="14323" max="14323" width="7.6640625" style="68" customWidth="1"/>
    <col min="14324" max="14324" width="8.88671875" style="68" customWidth="1"/>
    <col min="14325" max="14325" width="8.6640625" style="68" customWidth="1"/>
    <col min="14326" max="14326" width="7.6640625" style="68" customWidth="1"/>
    <col min="14327" max="14328" width="8.109375" style="68" customWidth="1"/>
    <col min="14329" max="14329" width="6.44140625" style="68" customWidth="1"/>
    <col min="14330" max="14331" width="7.44140625" style="68" customWidth="1"/>
    <col min="14332" max="14332" width="6.33203125" style="68" customWidth="1"/>
    <col min="14333" max="14333" width="7.6640625" style="68" customWidth="1"/>
    <col min="14334" max="14334" width="7.33203125" style="68" customWidth="1"/>
    <col min="14335" max="14335" width="7.5546875" style="68" customWidth="1"/>
    <col min="14336" max="14336" width="8.33203125" style="68" customWidth="1"/>
    <col min="14337" max="14337" width="9.33203125" style="68" customWidth="1"/>
    <col min="14338" max="14338" width="7.33203125" style="68" customWidth="1"/>
    <col min="14339" max="14340" width="9.109375" style="68" customWidth="1"/>
    <col min="14341" max="14341" width="8" style="68" customWidth="1"/>
    <col min="14342" max="14343" width="9.109375" style="68" customWidth="1"/>
    <col min="14344" max="14344" width="8" style="68" customWidth="1"/>
    <col min="14345" max="14345" width="9" style="68" customWidth="1"/>
    <col min="14346" max="14346" width="9.33203125" style="68" customWidth="1"/>
    <col min="14347" max="14347" width="6.88671875" style="68" customWidth="1"/>
    <col min="14348" max="14572" width="8.88671875" style="68"/>
    <col min="14573" max="14573" width="19.33203125" style="68" customWidth="1"/>
    <col min="14574" max="14574" width="9.6640625" style="68" customWidth="1"/>
    <col min="14575" max="14575" width="9.44140625" style="68" customWidth="1"/>
    <col min="14576" max="14576" width="8.6640625" style="68" customWidth="1"/>
    <col min="14577" max="14578" width="9.44140625" style="68" customWidth="1"/>
    <col min="14579" max="14579" width="7.6640625" style="68" customWidth="1"/>
    <col min="14580" max="14580" width="8.88671875" style="68" customWidth="1"/>
    <col min="14581" max="14581" width="8.6640625" style="68" customWidth="1"/>
    <col min="14582" max="14582" width="7.6640625" style="68" customWidth="1"/>
    <col min="14583" max="14584" width="8.109375" style="68" customWidth="1"/>
    <col min="14585" max="14585" width="6.44140625" style="68" customWidth="1"/>
    <col min="14586" max="14587" width="7.44140625" style="68" customWidth="1"/>
    <col min="14588" max="14588" width="6.33203125" style="68" customWidth="1"/>
    <col min="14589" max="14589" width="7.6640625" style="68" customWidth="1"/>
    <col min="14590" max="14590" width="7.33203125" style="68" customWidth="1"/>
    <col min="14591" max="14591" width="7.5546875" style="68" customWidth="1"/>
    <col min="14592" max="14592" width="8.33203125" style="68" customWidth="1"/>
    <col min="14593" max="14593" width="9.33203125" style="68" customWidth="1"/>
    <col min="14594" max="14594" width="7.33203125" style="68" customWidth="1"/>
    <col min="14595" max="14596" width="9.109375" style="68" customWidth="1"/>
    <col min="14597" max="14597" width="8" style="68" customWidth="1"/>
    <col min="14598" max="14599" width="9.109375" style="68" customWidth="1"/>
    <col min="14600" max="14600" width="8" style="68" customWidth="1"/>
    <col min="14601" max="14601" width="9" style="68" customWidth="1"/>
    <col min="14602" max="14602" width="9.33203125" style="68" customWidth="1"/>
    <col min="14603" max="14603" width="6.88671875" style="68" customWidth="1"/>
    <col min="14604" max="14828" width="8.88671875" style="68"/>
    <col min="14829" max="14829" width="19.33203125" style="68" customWidth="1"/>
    <col min="14830" max="14830" width="9.6640625" style="68" customWidth="1"/>
    <col min="14831" max="14831" width="9.44140625" style="68" customWidth="1"/>
    <col min="14832" max="14832" width="8.6640625" style="68" customWidth="1"/>
    <col min="14833" max="14834" width="9.44140625" style="68" customWidth="1"/>
    <col min="14835" max="14835" width="7.6640625" style="68" customWidth="1"/>
    <col min="14836" max="14836" width="8.88671875" style="68" customWidth="1"/>
    <col min="14837" max="14837" width="8.6640625" style="68" customWidth="1"/>
    <col min="14838" max="14838" width="7.6640625" style="68" customWidth="1"/>
    <col min="14839" max="14840" width="8.109375" style="68" customWidth="1"/>
    <col min="14841" max="14841" width="6.44140625" style="68" customWidth="1"/>
    <col min="14842" max="14843" width="7.44140625" style="68" customWidth="1"/>
    <col min="14844" max="14844" width="6.33203125" style="68" customWidth="1"/>
    <col min="14845" max="14845" width="7.6640625" style="68" customWidth="1"/>
    <col min="14846" max="14846" width="7.33203125" style="68" customWidth="1"/>
    <col min="14847" max="14847" width="7.5546875" style="68" customWidth="1"/>
    <col min="14848" max="14848" width="8.33203125" style="68" customWidth="1"/>
    <col min="14849" max="14849" width="9.33203125" style="68" customWidth="1"/>
    <col min="14850" max="14850" width="7.33203125" style="68" customWidth="1"/>
    <col min="14851" max="14852" width="9.109375" style="68" customWidth="1"/>
    <col min="14853" max="14853" width="8" style="68" customWidth="1"/>
    <col min="14854" max="14855" width="9.109375" style="68" customWidth="1"/>
    <col min="14856" max="14856" width="8" style="68" customWidth="1"/>
    <col min="14857" max="14857" width="9" style="68" customWidth="1"/>
    <col min="14858" max="14858" width="9.33203125" style="68" customWidth="1"/>
    <col min="14859" max="14859" width="6.88671875" style="68" customWidth="1"/>
    <col min="14860" max="15084" width="8.88671875" style="68"/>
    <col min="15085" max="15085" width="19.33203125" style="68" customWidth="1"/>
    <col min="15086" max="15086" width="9.6640625" style="68" customWidth="1"/>
    <col min="15087" max="15087" width="9.44140625" style="68" customWidth="1"/>
    <col min="15088" max="15088" width="8.6640625" style="68" customWidth="1"/>
    <col min="15089" max="15090" width="9.44140625" style="68" customWidth="1"/>
    <col min="15091" max="15091" width="7.6640625" style="68" customWidth="1"/>
    <col min="15092" max="15092" width="8.88671875" style="68" customWidth="1"/>
    <col min="15093" max="15093" width="8.6640625" style="68" customWidth="1"/>
    <col min="15094" max="15094" width="7.6640625" style="68" customWidth="1"/>
    <col min="15095" max="15096" width="8.109375" style="68" customWidth="1"/>
    <col min="15097" max="15097" width="6.44140625" style="68" customWidth="1"/>
    <col min="15098" max="15099" width="7.44140625" style="68" customWidth="1"/>
    <col min="15100" max="15100" width="6.33203125" style="68" customWidth="1"/>
    <col min="15101" max="15101" width="7.6640625" style="68" customWidth="1"/>
    <col min="15102" max="15102" width="7.33203125" style="68" customWidth="1"/>
    <col min="15103" max="15103" width="7.5546875" style="68" customWidth="1"/>
    <col min="15104" max="15104" width="8.33203125" style="68" customWidth="1"/>
    <col min="15105" max="15105" width="9.33203125" style="68" customWidth="1"/>
    <col min="15106" max="15106" width="7.33203125" style="68" customWidth="1"/>
    <col min="15107" max="15108" width="9.109375" style="68" customWidth="1"/>
    <col min="15109" max="15109" width="8" style="68" customWidth="1"/>
    <col min="15110" max="15111" width="9.109375" style="68" customWidth="1"/>
    <col min="15112" max="15112" width="8" style="68" customWidth="1"/>
    <col min="15113" max="15113" width="9" style="68" customWidth="1"/>
    <col min="15114" max="15114" width="9.33203125" style="68" customWidth="1"/>
    <col min="15115" max="15115" width="6.88671875" style="68" customWidth="1"/>
    <col min="15116" max="15340" width="8.88671875" style="68"/>
    <col min="15341" max="15341" width="19.33203125" style="68" customWidth="1"/>
    <col min="15342" max="15342" width="9.6640625" style="68" customWidth="1"/>
    <col min="15343" max="15343" width="9.44140625" style="68" customWidth="1"/>
    <col min="15344" max="15344" width="8.6640625" style="68" customWidth="1"/>
    <col min="15345" max="15346" width="9.44140625" style="68" customWidth="1"/>
    <col min="15347" max="15347" width="7.6640625" style="68" customWidth="1"/>
    <col min="15348" max="15348" width="8.88671875" style="68" customWidth="1"/>
    <col min="15349" max="15349" width="8.6640625" style="68" customWidth="1"/>
    <col min="15350" max="15350" width="7.6640625" style="68" customWidth="1"/>
    <col min="15351" max="15352" width="8.109375" style="68" customWidth="1"/>
    <col min="15353" max="15353" width="6.44140625" style="68" customWidth="1"/>
    <col min="15354" max="15355" width="7.44140625" style="68" customWidth="1"/>
    <col min="15356" max="15356" width="6.33203125" style="68" customWidth="1"/>
    <col min="15357" max="15357" width="7.6640625" style="68" customWidth="1"/>
    <col min="15358" max="15358" width="7.33203125" style="68" customWidth="1"/>
    <col min="15359" max="15359" width="7.5546875" style="68" customWidth="1"/>
    <col min="15360" max="15360" width="8.33203125" style="68" customWidth="1"/>
    <col min="15361" max="15361" width="9.33203125" style="68" customWidth="1"/>
    <col min="15362" max="15362" width="7.33203125" style="68" customWidth="1"/>
    <col min="15363" max="15364" width="9.109375" style="68" customWidth="1"/>
    <col min="15365" max="15365" width="8" style="68" customWidth="1"/>
    <col min="15366" max="15367" width="9.109375" style="68" customWidth="1"/>
    <col min="15368" max="15368" width="8" style="68" customWidth="1"/>
    <col min="15369" max="15369" width="9" style="68" customWidth="1"/>
    <col min="15370" max="15370" width="9.33203125" style="68" customWidth="1"/>
    <col min="15371" max="15371" width="6.88671875" style="68" customWidth="1"/>
    <col min="15372" max="15596" width="8.88671875" style="68"/>
    <col min="15597" max="15597" width="19.33203125" style="68" customWidth="1"/>
    <col min="15598" max="15598" width="9.6640625" style="68" customWidth="1"/>
    <col min="15599" max="15599" width="9.44140625" style="68" customWidth="1"/>
    <col min="15600" max="15600" width="8.6640625" style="68" customWidth="1"/>
    <col min="15601" max="15602" width="9.44140625" style="68" customWidth="1"/>
    <col min="15603" max="15603" width="7.6640625" style="68" customWidth="1"/>
    <col min="15604" max="15604" width="8.88671875" style="68" customWidth="1"/>
    <col min="15605" max="15605" width="8.6640625" style="68" customWidth="1"/>
    <col min="15606" max="15606" width="7.6640625" style="68" customWidth="1"/>
    <col min="15607" max="15608" width="8.109375" style="68" customWidth="1"/>
    <col min="15609" max="15609" width="6.44140625" style="68" customWidth="1"/>
    <col min="15610" max="15611" width="7.44140625" style="68" customWidth="1"/>
    <col min="15612" max="15612" width="6.33203125" style="68" customWidth="1"/>
    <col min="15613" max="15613" width="7.6640625" style="68" customWidth="1"/>
    <col min="15614" max="15614" width="7.33203125" style="68" customWidth="1"/>
    <col min="15615" max="15615" width="7.5546875" style="68" customWidth="1"/>
    <col min="15616" max="15616" width="8.33203125" style="68" customWidth="1"/>
    <col min="15617" max="15617" width="9.33203125" style="68" customWidth="1"/>
    <col min="15618" max="15618" width="7.33203125" style="68" customWidth="1"/>
    <col min="15619" max="15620" width="9.109375" style="68" customWidth="1"/>
    <col min="15621" max="15621" width="8" style="68" customWidth="1"/>
    <col min="15622" max="15623" width="9.109375" style="68" customWidth="1"/>
    <col min="15624" max="15624" width="8" style="68" customWidth="1"/>
    <col min="15625" max="15625" width="9" style="68" customWidth="1"/>
    <col min="15626" max="15626" width="9.33203125" style="68" customWidth="1"/>
    <col min="15627" max="15627" width="6.88671875" style="68" customWidth="1"/>
    <col min="15628" max="15852" width="8.88671875" style="68"/>
    <col min="15853" max="15853" width="19.33203125" style="68" customWidth="1"/>
    <col min="15854" max="15854" width="9.6640625" style="68" customWidth="1"/>
    <col min="15855" max="15855" width="9.44140625" style="68" customWidth="1"/>
    <col min="15856" max="15856" width="8.6640625" style="68" customWidth="1"/>
    <col min="15857" max="15858" width="9.44140625" style="68" customWidth="1"/>
    <col min="15859" max="15859" width="7.6640625" style="68" customWidth="1"/>
    <col min="15860" max="15860" width="8.88671875" style="68" customWidth="1"/>
    <col min="15861" max="15861" width="8.6640625" style="68" customWidth="1"/>
    <col min="15862" max="15862" width="7.6640625" style="68" customWidth="1"/>
    <col min="15863" max="15864" width="8.109375" style="68" customWidth="1"/>
    <col min="15865" max="15865" width="6.44140625" style="68" customWidth="1"/>
    <col min="15866" max="15867" width="7.44140625" style="68" customWidth="1"/>
    <col min="15868" max="15868" width="6.33203125" style="68" customWidth="1"/>
    <col min="15869" max="15869" width="7.6640625" style="68" customWidth="1"/>
    <col min="15870" max="15870" width="7.33203125" style="68" customWidth="1"/>
    <col min="15871" max="15871" width="7.5546875" style="68" customWidth="1"/>
    <col min="15872" max="15872" width="8.33203125" style="68" customWidth="1"/>
    <col min="15873" max="15873" width="9.33203125" style="68" customWidth="1"/>
    <col min="15874" max="15874" width="7.33203125" style="68" customWidth="1"/>
    <col min="15875" max="15876" width="9.109375" style="68" customWidth="1"/>
    <col min="15877" max="15877" width="8" style="68" customWidth="1"/>
    <col min="15878" max="15879" width="9.109375" style="68" customWidth="1"/>
    <col min="15880" max="15880" width="8" style="68" customWidth="1"/>
    <col min="15881" max="15881" width="9" style="68" customWidth="1"/>
    <col min="15882" max="15882" width="9.33203125" style="68" customWidth="1"/>
    <col min="15883" max="15883" width="6.88671875" style="68" customWidth="1"/>
    <col min="15884" max="16108" width="8.88671875" style="68"/>
    <col min="16109" max="16109" width="19.33203125" style="68" customWidth="1"/>
    <col min="16110" max="16110" width="9.6640625" style="68" customWidth="1"/>
    <col min="16111" max="16111" width="9.44140625" style="68" customWidth="1"/>
    <col min="16112" max="16112" width="8.6640625" style="68" customWidth="1"/>
    <col min="16113" max="16114" width="9.44140625" style="68" customWidth="1"/>
    <col min="16115" max="16115" width="7.6640625" style="68" customWidth="1"/>
    <col min="16116" max="16116" width="8.88671875" style="68" customWidth="1"/>
    <col min="16117" max="16117" width="8.6640625" style="68" customWidth="1"/>
    <col min="16118" max="16118" width="7.6640625" style="68" customWidth="1"/>
    <col min="16119" max="16120" width="8.109375" style="68" customWidth="1"/>
    <col min="16121" max="16121" width="6.44140625" style="68" customWidth="1"/>
    <col min="16122" max="16123" width="7.44140625" style="68" customWidth="1"/>
    <col min="16124" max="16124" width="6.33203125" style="68" customWidth="1"/>
    <col min="16125" max="16125" width="7.6640625" style="68" customWidth="1"/>
    <col min="16126" max="16126" width="7.33203125" style="68" customWidth="1"/>
    <col min="16127" max="16127" width="7.5546875" style="68" customWidth="1"/>
    <col min="16128" max="16128" width="8.33203125" style="68" customWidth="1"/>
    <col min="16129" max="16129" width="9.33203125" style="68" customWidth="1"/>
    <col min="16130" max="16130" width="7.33203125" style="68" customWidth="1"/>
    <col min="16131" max="16132" width="9.109375" style="68" customWidth="1"/>
    <col min="16133" max="16133" width="8" style="68" customWidth="1"/>
    <col min="16134" max="16135" width="9.109375" style="68" customWidth="1"/>
    <col min="16136" max="16136" width="8" style="68" customWidth="1"/>
    <col min="16137" max="16137" width="9" style="68" customWidth="1"/>
    <col min="16138" max="16138" width="9.33203125" style="68" customWidth="1"/>
    <col min="16139" max="16139" width="6.88671875" style="68" customWidth="1"/>
    <col min="16140" max="16367" width="8.88671875" style="68"/>
    <col min="16368" max="16384" width="9.109375" style="68" customWidth="1"/>
  </cols>
  <sheetData>
    <row r="1" spans="1:13" ht="6" customHeight="1"/>
    <row r="2" spans="1:13" s="52" customFormat="1" ht="66.599999999999994" customHeight="1">
      <c r="A2" s="293" t="s">
        <v>87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s="52" customFormat="1" ht="11.4" customHeight="1">
      <c r="C3" s="78"/>
      <c r="D3" s="78"/>
      <c r="E3" s="145"/>
      <c r="G3" s="78"/>
      <c r="H3" s="78"/>
      <c r="I3" s="78"/>
      <c r="J3" s="120"/>
      <c r="K3" s="146" t="s">
        <v>64</v>
      </c>
    </row>
    <row r="4" spans="1:13" s="80" customFormat="1" ht="21.75" customHeight="1">
      <c r="A4" s="221"/>
      <c r="B4" s="292" t="s">
        <v>7</v>
      </c>
      <c r="C4" s="292" t="s">
        <v>20</v>
      </c>
      <c r="D4" s="292" t="s">
        <v>69</v>
      </c>
      <c r="E4" s="292" t="s">
        <v>63</v>
      </c>
      <c r="F4" s="292" t="s">
        <v>72</v>
      </c>
      <c r="G4" s="292" t="s">
        <v>21</v>
      </c>
      <c r="H4" s="292" t="s">
        <v>10</v>
      </c>
      <c r="I4" s="292" t="s">
        <v>15</v>
      </c>
      <c r="J4" s="289" t="s">
        <v>73</v>
      </c>
      <c r="K4" s="290" t="s">
        <v>16</v>
      </c>
    </row>
    <row r="5" spans="1:13" s="81" customFormat="1" ht="25.5" customHeight="1">
      <c r="A5" s="222"/>
      <c r="B5" s="292"/>
      <c r="C5" s="292"/>
      <c r="D5" s="292"/>
      <c r="E5" s="292"/>
      <c r="F5" s="292"/>
      <c r="G5" s="292"/>
      <c r="H5" s="292"/>
      <c r="I5" s="292"/>
      <c r="J5" s="289"/>
      <c r="K5" s="290"/>
    </row>
    <row r="6" spans="1:13" s="81" customFormat="1" ht="30.6" customHeight="1">
      <c r="A6" s="222"/>
      <c r="B6" s="292"/>
      <c r="C6" s="292"/>
      <c r="D6" s="292"/>
      <c r="E6" s="292"/>
      <c r="F6" s="292"/>
      <c r="G6" s="292"/>
      <c r="H6" s="292"/>
      <c r="I6" s="292"/>
      <c r="J6" s="289"/>
      <c r="K6" s="290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8039</v>
      </c>
      <c r="C8" s="31">
        <f t="shared" si="0"/>
        <v>7088</v>
      </c>
      <c r="D8" s="31">
        <f t="shared" si="0"/>
        <v>580</v>
      </c>
      <c r="E8" s="31">
        <f t="shared" si="0"/>
        <v>489</v>
      </c>
      <c r="F8" s="31">
        <f t="shared" si="0"/>
        <v>24</v>
      </c>
      <c r="G8" s="31">
        <f t="shared" si="0"/>
        <v>16</v>
      </c>
      <c r="H8" s="31">
        <f t="shared" si="0"/>
        <v>2881</v>
      </c>
      <c r="I8" s="31">
        <f t="shared" si="0"/>
        <v>4762</v>
      </c>
      <c r="J8" s="31">
        <f t="shared" si="0"/>
        <v>4363</v>
      </c>
      <c r="K8" s="31">
        <f t="shared" si="0"/>
        <v>535</v>
      </c>
      <c r="M8" s="60">
        <v>397</v>
      </c>
    </row>
    <row r="9" spans="1:13" ht="18" customHeight="1">
      <c r="A9" s="166" t="s">
        <v>49</v>
      </c>
      <c r="B9" s="61">
        <f>'Послуги всього'!C10-'12'!B9</f>
        <v>5419</v>
      </c>
      <c r="C9" s="61">
        <f>'Послуги всього'!F10-'12'!C9</f>
        <v>4613</v>
      </c>
      <c r="D9" s="61">
        <f>'Послуги всього'!I10-'12'!D9</f>
        <v>445</v>
      </c>
      <c r="E9" s="61">
        <v>370</v>
      </c>
      <c r="F9" s="61">
        <f>'Послуги всього'!L10-'12'!F9</f>
        <v>19</v>
      </c>
      <c r="G9" s="61">
        <f>'Послуги всього'!O10-'12'!G9</f>
        <v>12</v>
      </c>
      <c r="H9" s="61">
        <f>'Послуги всього'!R10-'12'!H9</f>
        <v>1881</v>
      </c>
      <c r="I9" s="61">
        <f>'Послуги всього'!U10-'12'!I9</f>
        <v>2805</v>
      </c>
      <c r="J9" s="61">
        <f>'Послуги всього'!X10-'12'!J9</f>
        <v>2457</v>
      </c>
      <c r="K9" s="61">
        <f>'Послуги всього'!AA10-'12'!K9</f>
        <v>491</v>
      </c>
      <c r="M9" s="68">
        <v>312</v>
      </c>
    </row>
    <row r="10" spans="1:13" ht="18" customHeight="1">
      <c r="A10" s="167" t="s">
        <v>45</v>
      </c>
      <c r="B10" s="61">
        <f>'Послуги всього'!C11-'12'!B10</f>
        <v>248</v>
      </c>
      <c r="C10" s="61">
        <f>'Послуги всього'!F11-'12'!C10</f>
        <v>220</v>
      </c>
      <c r="D10" s="61">
        <f>'Послуги всього'!I11-'12'!D10</f>
        <v>4</v>
      </c>
      <c r="E10" s="61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132</v>
      </c>
      <c r="I10" s="61">
        <f>'Послуги всього'!U11-'12'!I10</f>
        <v>184</v>
      </c>
      <c r="J10" s="61">
        <f>'Послуги всього'!X11-'12'!J10</f>
        <v>179</v>
      </c>
      <c r="K10" s="61">
        <f>'Послуги всього'!AA11-'12'!K10</f>
        <v>3</v>
      </c>
      <c r="M10" s="68">
        <v>3</v>
      </c>
    </row>
    <row r="11" spans="1:13" ht="18" customHeight="1">
      <c r="A11" s="167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1</v>
      </c>
      <c r="E11" s="61">
        <v>1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67</v>
      </c>
      <c r="J11" s="61">
        <f>'Послуги всього'!X12-'12'!J11</f>
        <v>67</v>
      </c>
      <c r="K11" s="61">
        <f>'Послуги всього'!AA12-'12'!K11</f>
        <v>2</v>
      </c>
      <c r="M11" s="68">
        <v>0</v>
      </c>
    </row>
    <row r="12" spans="1:13" ht="18" customHeight="1">
      <c r="A12" s="167" t="s">
        <v>47</v>
      </c>
      <c r="B12" s="61">
        <f>'Послуги всього'!C13-'12'!B12</f>
        <v>525</v>
      </c>
      <c r="C12" s="61">
        <f>'Послуги всього'!F13-'12'!C12</f>
        <v>502</v>
      </c>
      <c r="D12" s="61">
        <f>'Послуги всього'!I13-'12'!D12</f>
        <v>9</v>
      </c>
      <c r="E12" s="61">
        <v>9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86</v>
      </c>
      <c r="I12" s="61">
        <f>'Послуги всього'!U13-'12'!I12</f>
        <v>427</v>
      </c>
      <c r="J12" s="61">
        <f>'Послуги всього'!X13-'12'!J12</f>
        <v>421</v>
      </c>
      <c r="K12" s="61">
        <f>'Послуги всього'!AA13-'12'!K12</f>
        <v>7</v>
      </c>
      <c r="M12" s="68">
        <v>7</v>
      </c>
    </row>
    <row r="13" spans="1:13" ht="18" customHeight="1">
      <c r="A13" s="167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61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39</v>
      </c>
      <c r="J13" s="61">
        <f>'Послуги всього'!X14-'12'!J13</f>
        <v>39</v>
      </c>
      <c r="K13" s="61">
        <f>'Послуги всього'!AA14-'12'!K13</f>
        <v>1</v>
      </c>
      <c r="M13" s="68">
        <v>0</v>
      </c>
    </row>
    <row r="14" spans="1:13" ht="18" customHeight="1">
      <c r="A14" s="167" t="s">
        <v>50</v>
      </c>
      <c r="B14" s="61">
        <f>'Послуги всього'!C15-'12'!B14</f>
        <v>1148</v>
      </c>
      <c r="C14" s="61">
        <f>'Послуги всього'!F15-'12'!C14</f>
        <v>1059</v>
      </c>
      <c r="D14" s="61">
        <f>'Послуги всього'!I15-'12'!D14</f>
        <v>113</v>
      </c>
      <c r="E14" s="61">
        <v>97</v>
      </c>
      <c r="F14" s="61">
        <f>'Послуги всього'!L15-'12'!F14</f>
        <v>5</v>
      </c>
      <c r="G14" s="61">
        <f>'Послуги всього'!O15-'12'!G14</f>
        <v>4</v>
      </c>
      <c r="H14" s="61">
        <f>'Послуги всього'!R15-'12'!H14</f>
        <v>626</v>
      </c>
      <c r="I14" s="61">
        <f>'Послуги всього'!U15-'12'!I14</f>
        <v>790</v>
      </c>
      <c r="J14" s="61">
        <f>'Послуги всього'!X15-'12'!J14</f>
        <v>751</v>
      </c>
      <c r="K14" s="61">
        <f>'Послуги всього'!AA15-'12'!K14</f>
        <v>25</v>
      </c>
      <c r="M14" s="68">
        <v>67</v>
      </c>
    </row>
    <row r="15" spans="1:13" ht="18" customHeight="1">
      <c r="A15" s="167" t="s">
        <v>51</v>
      </c>
      <c r="B15" s="61">
        <f>'Послуги всього'!C16-'12'!B15</f>
        <v>179</v>
      </c>
      <c r="C15" s="61">
        <f>'Послуги всього'!F16-'12'!C15</f>
        <v>177</v>
      </c>
      <c r="D15" s="61">
        <f>'Послуги всього'!I16-'12'!D15</f>
        <v>5</v>
      </c>
      <c r="E15" s="61">
        <v>5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5</v>
      </c>
      <c r="I15" s="61">
        <f>'Послуги всього'!U16-'12'!I15</f>
        <v>147</v>
      </c>
      <c r="J15" s="61">
        <f>'Послуги всього'!X16-'12'!J15</f>
        <v>146</v>
      </c>
      <c r="K15" s="61">
        <f>'Послуги всього'!AA16-'12'!K15</f>
        <v>4</v>
      </c>
      <c r="M15" s="68">
        <v>6</v>
      </c>
    </row>
    <row r="16" spans="1:13" ht="18" customHeight="1">
      <c r="A16" s="167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61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90</v>
      </c>
      <c r="J16" s="61">
        <f>'Послуги всього'!X17-'12'!J16</f>
        <v>90</v>
      </c>
      <c r="K16" s="61">
        <f>'Послуги всього'!AA17-'12'!K16</f>
        <v>1</v>
      </c>
      <c r="M16" s="68">
        <v>0</v>
      </c>
    </row>
    <row r="17" spans="1:13" ht="18" customHeight="1">
      <c r="A17" s="167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61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107</v>
      </c>
      <c r="J17" s="61">
        <f>'Послуги всього'!X18-'12'!J17</f>
        <v>107</v>
      </c>
      <c r="K17" s="61">
        <f>'Послуги всього'!AA18-'12'!K17</f>
        <v>0</v>
      </c>
      <c r="M17" s="68">
        <v>2</v>
      </c>
    </row>
    <row r="18" spans="1:13" ht="18" customHeight="1">
      <c r="A18" s="167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1</v>
      </c>
      <c r="E18" s="61">
        <v>1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106</v>
      </c>
      <c r="J18" s="61">
        <f>'Послуги всього'!X19-'12'!J18</f>
        <v>106</v>
      </c>
      <c r="K18" s="61">
        <f>'Послуги всього'!AA19-'12'!K18</f>
        <v>1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view="pageBreakPreview" topLeftCell="A5" zoomScale="80" zoomScaleNormal="70" zoomScaleSheetLayoutView="80" workbookViewId="0">
      <selection activeCell="B13" sqref="B13"/>
    </sheetView>
  </sheetViews>
  <sheetFormatPr defaultColWidth="8" defaultRowHeight="13.2"/>
  <cols>
    <col min="1" max="1" width="57.44140625" style="105" customWidth="1"/>
    <col min="2" max="3" width="13.6640625" style="15" customWidth="1"/>
    <col min="4" max="4" width="8.6640625" style="105" customWidth="1"/>
    <col min="5" max="5" width="9.6640625" style="105" customWidth="1"/>
    <col min="6" max="7" width="13.6640625" style="105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34" t="s">
        <v>61</v>
      </c>
      <c r="B1" s="234"/>
      <c r="C1" s="234"/>
      <c r="D1" s="234"/>
      <c r="E1" s="234"/>
      <c r="F1" s="234"/>
      <c r="G1" s="234"/>
      <c r="H1" s="234"/>
      <c r="I1" s="234"/>
    </row>
    <row r="2" spans="1:16" ht="23.25" customHeight="1">
      <c r="A2" s="294" t="s">
        <v>28</v>
      </c>
      <c r="B2" s="234"/>
      <c r="C2" s="234"/>
      <c r="D2" s="234"/>
      <c r="E2" s="234"/>
      <c r="F2" s="234"/>
      <c r="G2" s="234"/>
      <c r="H2" s="234"/>
      <c r="I2" s="234"/>
    </row>
    <row r="3" spans="1:16" ht="13.5" customHeight="1">
      <c r="A3" s="295"/>
      <c r="B3" s="295"/>
      <c r="C3" s="295"/>
      <c r="D3" s="295"/>
      <c r="E3" s="295"/>
    </row>
    <row r="4" spans="1:16" s="95" customFormat="1" ht="30.75" customHeight="1">
      <c r="A4" s="229" t="s">
        <v>0</v>
      </c>
      <c r="B4" s="297" t="s">
        <v>29</v>
      </c>
      <c r="C4" s="298"/>
      <c r="D4" s="298"/>
      <c r="E4" s="299"/>
      <c r="F4" s="297" t="s">
        <v>30</v>
      </c>
      <c r="G4" s="298"/>
      <c r="H4" s="298"/>
      <c r="I4" s="299"/>
    </row>
    <row r="5" spans="1:16" s="95" customFormat="1" ht="23.25" customHeight="1">
      <c r="A5" s="296"/>
      <c r="B5" s="235" t="s">
        <v>90</v>
      </c>
      <c r="C5" s="235" t="s">
        <v>91</v>
      </c>
      <c r="D5" s="232" t="s">
        <v>1</v>
      </c>
      <c r="E5" s="233"/>
      <c r="F5" s="235" t="s">
        <v>90</v>
      </c>
      <c r="G5" s="235" t="s">
        <v>91</v>
      </c>
      <c r="H5" s="232" t="s">
        <v>1</v>
      </c>
      <c r="I5" s="233"/>
    </row>
    <row r="6" spans="1:16" s="95" customFormat="1" ht="36.75" customHeight="1">
      <c r="A6" s="230"/>
      <c r="B6" s="236"/>
      <c r="C6" s="236"/>
      <c r="D6" s="5" t="s">
        <v>2</v>
      </c>
      <c r="E6" s="6" t="s">
        <v>42</v>
      </c>
      <c r="F6" s="236"/>
      <c r="G6" s="236"/>
      <c r="H6" s="5" t="s">
        <v>2</v>
      </c>
      <c r="I6" s="6" t="s">
        <v>42</v>
      </c>
      <c r="M6" s="139"/>
    </row>
    <row r="7" spans="1:16" s="106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5"/>
    </row>
    <row r="8" spans="1:16" s="106" customFormat="1" ht="37.950000000000003" customHeight="1">
      <c r="A8" s="107" t="s">
        <v>37</v>
      </c>
      <c r="B8" s="122">
        <f>'15'!B8</f>
        <v>17776</v>
      </c>
      <c r="C8" s="122">
        <f>'15'!C8</f>
        <v>12751</v>
      </c>
      <c r="D8" s="172">
        <f>C8/B8*100</f>
        <v>71.731548154815485</v>
      </c>
      <c r="E8" s="123">
        <f>C8-B8</f>
        <v>-5025</v>
      </c>
      <c r="F8" s="122">
        <f>'16'!B8</f>
        <v>11527</v>
      </c>
      <c r="G8" s="122">
        <f>'16'!C8</f>
        <v>6719</v>
      </c>
      <c r="H8" s="172">
        <f>G8/F8*100</f>
        <v>58.289233972412603</v>
      </c>
      <c r="I8" s="123">
        <f>G8-F8</f>
        <v>-4808</v>
      </c>
      <c r="J8" s="108"/>
      <c r="M8" s="135"/>
      <c r="O8" s="117"/>
      <c r="P8" s="117"/>
    </row>
    <row r="9" spans="1:16" s="95" customFormat="1" ht="37.950000000000003" customHeight="1">
      <c r="A9" s="107" t="s">
        <v>38</v>
      </c>
      <c r="B9" s="122">
        <f>'15'!E8</f>
        <v>15634</v>
      </c>
      <c r="C9" s="122">
        <f>'15'!F8</f>
        <v>11024</v>
      </c>
      <c r="D9" s="172">
        <f t="shared" ref="D9:D13" si="0">C9/B9*100</f>
        <v>70.51298452091595</v>
      </c>
      <c r="E9" s="123">
        <f t="shared" ref="E9:E13" si="1">C9-B9</f>
        <v>-4610</v>
      </c>
      <c r="F9" s="122">
        <f>'16'!E8</f>
        <v>10557</v>
      </c>
      <c r="G9" s="122">
        <f>'16'!F8</f>
        <v>6061</v>
      </c>
      <c r="H9" s="172">
        <f t="shared" ref="H9:H13" si="2">G9/F9*100</f>
        <v>57.412143601401908</v>
      </c>
      <c r="I9" s="123">
        <f t="shared" ref="I9:I13" si="3">G9-F9</f>
        <v>-4496</v>
      </c>
      <c r="J9" s="109"/>
      <c r="O9" s="117"/>
      <c r="P9" s="117"/>
    </row>
    <row r="10" spans="1:16" s="95" customFormat="1" ht="45" customHeight="1">
      <c r="A10" s="110" t="s">
        <v>39</v>
      </c>
      <c r="B10" s="122">
        <f>'15'!H8</f>
        <v>2470</v>
      </c>
      <c r="C10" s="122">
        <f>'15'!I8</f>
        <v>1070</v>
      </c>
      <c r="D10" s="172">
        <f t="shared" si="0"/>
        <v>43.319838056680162</v>
      </c>
      <c r="E10" s="123">
        <f t="shared" si="1"/>
        <v>-1400</v>
      </c>
      <c r="F10" s="122">
        <f>'16'!H8</f>
        <v>1962</v>
      </c>
      <c r="G10" s="122">
        <f>'16'!I8</f>
        <v>345</v>
      </c>
      <c r="H10" s="172">
        <f t="shared" si="2"/>
        <v>17.584097859327215</v>
      </c>
      <c r="I10" s="123">
        <f t="shared" si="3"/>
        <v>-1617</v>
      </c>
      <c r="J10" s="109"/>
      <c r="O10" s="117"/>
      <c r="P10" s="117"/>
    </row>
    <row r="11" spans="1:16" s="95" customFormat="1" ht="37.950000000000003" customHeight="1">
      <c r="A11" s="107" t="s">
        <v>40</v>
      </c>
      <c r="B11" s="122">
        <f>'15'!K8</f>
        <v>142</v>
      </c>
      <c r="C11" s="122">
        <f>'15'!L8</f>
        <v>44</v>
      </c>
      <c r="D11" s="172">
        <f t="shared" si="0"/>
        <v>30.985915492957744</v>
      </c>
      <c r="E11" s="123">
        <f t="shared" si="1"/>
        <v>-98</v>
      </c>
      <c r="F11" s="122">
        <f>'16'!K8</f>
        <v>66</v>
      </c>
      <c r="G11" s="122">
        <f>'16'!L8</f>
        <v>32</v>
      </c>
      <c r="H11" s="172">
        <f t="shared" si="2"/>
        <v>48.484848484848484</v>
      </c>
      <c r="I11" s="123">
        <f t="shared" si="3"/>
        <v>-34</v>
      </c>
      <c r="J11" s="109"/>
      <c r="O11" s="117"/>
      <c r="P11" s="117"/>
    </row>
    <row r="12" spans="1:16" s="95" customFormat="1" ht="45.75" customHeight="1">
      <c r="A12" s="107" t="s">
        <v>31</v>
      </c>
      <c r="B12" s="122">
        <f>'15'!N8</f>
        <v>122</v>
      </c>
      <c r="C12" s="122">
        <f>'15'!O8</f>
        <v>3</v>
      </c>
      <c r="D12" s="172">
        <f t="shared" si="0"/>
        <v>2.459016393442623</v>
      </c>
      <c r="E12" s="123">
        <f t="shared" si="1"/>
        <v>-119</v>
      </c>
      <c r="F12" s="122">
        <f>'16'!N8</f>
        <v>530</v>
      </c>
      <c r="G12" s="122">
        <f>'16'!O8</f>
        <v>33</v>
      </c>
      <c r="H12" s="172">
        <f t="shared" si="2"/>
        <v>6.2264150943396226</v>
      </c>
      <c r="I12" s="123">
        <f t="shared" si="3"/>
        <v>-497</v>
      </c>
      <c r="J12" s="109"/>
      <c r="O12" s="117"/>
      <c r="P12" s="117"/>
    </row>
    <row r="13" spans="1:16" s="95" customFormat="1" ht="49.5" customHeight="1">
      <c r="A13" s="107" t="s">
        <v>41</v>
      </c>
      <c r="B13" s="122">
        <f>'15'!Q8</f>
        <v>13484</v>
      </c>
      <c r="C13" s="122">
        <f>'15'!R8</f>
        <v>5131</v>
      </c>
      <c r="D13" s="172">
        <f t="shared" si="0"/>
        <v>38.052506674577273</v>
      </c>
      <c r="E13" s="123">
        <f t="shared" si="1"/>
        <v>-8353</v>
      </c>
      <c r="F13" s="122">
        <f>'16'!Q8</f>
        <v>9799</v>
      </c>
      <c r="G13" s="122">
        <f>'16'!R8</f>
        <v>2728</v>
      </c>
      <c r="H13" s="172">
        <f t="shared" si="2"/>
        <v>27.839575466884376</v>
      </c>
      <c r="I13" s="123">
        <f t="shared" si="3"/>
        <v>-7071</v>
      </c>
      <c r="J13" s="109"/>
      <c r="O13" s="117"/>
      <c r="P13" s="117"/>
    </row>
    <row r="14" spans="1:16" s="95" customFormat="1" ht="12.75" customHeight="1">
      <c r="A14" s="225" t="s">
        <v>5</v>
      </c>
      <c r="B14" s="226"/>
      <c r="C14" s="226"/>
      <c r="D14" s="226"/>
      <c r="E14" s="226"/>
      <c r="F14" s="226"/>
      <c r="G14" s="226"/>
      <c r="H14" s="226"/>
      <c r="I14" s="226"/>
      <c r="J14" s="109"/>
    </row>
    <row r="15" spans="1:16" s="95" customFormat="1" ht="18" customHeight="1">
      <c r="A15" s="227"/>
      <c r="B15" s="228"/>
      <c r="C15" s="228"/>
      <c r="D15" s="228"/>
      <c r="E15" s="228"/>
      <c r="F15" s="228"/>
      <c r="G15" s="228"/>
      <c r="H15" s="228"/>
      <c r="I15" s="228"/>
      <c r="J15" s="109"/>
    </row>
    <row r="16" spans="1:16" s="95" customFormat="1" ht="20.25" customHeight="1">
      <c r="A16" s="229" t="s">
        <v>0</v>
      </c>
      <c r="B16" s="231" t="s">
        <v>78</v>
      </c>
      <c r="C16" s="231" t="s">
        <v>79</v>
      </c>
      <c r="D16" s="232" t="s">
        <v>1</v>
      </c>
      <c r="E16" s="233"/>
      <c r="F16" s="231" t="s">
        <v>78</v>
      </c>
      <c r="G16" s="231" t="s">
        <v>79</v>
      </c>
      <c r="H16" s="232" t="s">
        <v>1</v>
      </c>
      <c r="I16" s="233"/>
      <c r="J16" s="109"/>
    </row>
    <row r="17" spans="1:25" ht="36" customHeight="1">
      <c r="A17" s="230"/>
      <c r="B17" s="231"/>
      <c r="C17" s="231"/>
      <c r="D17" s="5" t="s">
        <v>2</v>
      </c>
      <c r="E17" s="6" t="s">
        <v>58</v>
      </c>
      <c r="F17" s="231"/>
      <c r="G17" s="231"/>
      <c r="H17" s="17" t="s">
        <v>2</v>
      </c>
      <c r="I17" s="6" t="s">
        <v>58</v>
      </c>
      <c r="J17" s="111"/>
      <c r="P17" s="133"/>
      <c r="S17" s="133"/>
      <c r="V17" s="133"/>
    </row>
    <row r="18" spans="1:25" ht="28.95" customHeight="1">
      <c r="A18" s="107" t="s">
        <v>37</v>
      </c>
      <c r="B18" s="125">
        <f>'15'!T8</f>
        <v>11222</v>
      </c>
      <c r="C18" s="125">
        <f>'15'!U8</f>
        <v>6796</v>
      </c>
      <c r="D18" s="172">
        <f t="shared" ref="D18:D20" si="4">C18/B18*100</f>
        <v>60.559615041882019</v>
      </c>
      <c r="E18" s="123">
        <f t="shared" ref="E18:E20" si="5">C18-B18</f>
        <v>-4426</v>
      </c>
      <c r="F18" s="127">
        <f>'16'!T8</f>
        <v>6932</v>
      </c>
      <c r="G18" s="127">
        <f>'16'!U8</f>
        <v>4328</v>
      </c>
      <c r="H18" s="172">
        <f t="shared" ref="H18:H20" si="6">G18/F18*100</f>
        <v>62.435083669936532</v>
      </c>
      <c r="I18" s="123">
        <f t="shared" ref="I18:I20" si="7">G18-F18</f>
        <v>-2604</v>
      </c>
      <c r="J18" s="111"/>
    </row>
    <row r="19" spans="1:25" ht="31.5" customHeight="1">
      <c r="A19" s="2" t="s">
        <v>38</v>
      </c>
      <c r="B19" s="125">
        <f>'15'!W8</f>
        <v>9941</v>
      </c>
      <c r="C19" s="125">
        <f>'15'!X8</f>
        <v>6033</v>
      </c>
      <c r="D19" s="172">
        <f t="shared" si="4"/>
        <v>60.688059551352978</v>
      </c>
      <c r="E19" s="123">
        <f t="shared" si="5"/>
        <v>-3908</v>
      </c>
      <c r="F19" s="127">
        <f>'16'!W8</f>
        <v>6374</v>
      </c>
      <c r="G19" s="127">
        <f>'16'!X8</f>
        <v>4011</v>
      </c>
      <c r="H19" s="172">
        <f t="shared" si="6"/>
        <v>62.927518042045818</v>
      </c>
      <c r="I19" s="123">
        <f t="shared" si="7"/>
        <v>-2363</v>
      </c>
      <c r="J19" s="111"/>
    </row>
    <row r="20" spans="1:25" ht="38.25" customHeight="1">
      <c r="A20" s="2" t="s">
        <v>43</v>
      </c>
      <c r="B20" s="125">
        <f>'15'!Z8</f>
        <v>8195</v>
      </c>
      <c r="C20" s="125">
        <f>'15'!AA8</f>
        <v>1017</v>
      </c>
      <c r="D20" s="172">
        <f t="shared" si="4"/>
        <v>12.410006101281269</v>
      </c>
      <c r="E20" s="123">
        <f t="shared" si="5"/>
        <v>-7178</v>
      </c>
      <c r="F20" s="127">
        <f>'16'!Z8</f>
        <v>5086</v>
      </c>
      <c r="G20" s="127">
        <f>'16'!AA8</f>
        <v>361</v>
      </c>
      <c r="H20" s="172">
        <f t="shared" si="6"/>
        <v>7.0979158474243018</v>
      </c>
      <c r="I20" s="123">
        <f t="shared" si="7"/>
        <v>-4725</v>
      </c>
      <c r="J20" s="111"/>
      <c r="M20" s="133"/>
    </row>
    <row r="21" spans="1:25" ht="21">
      <c r="C21" s="16"/>
      <c r="D21" s="133"/>
      <c r="G21" s="133"/>
      <c r="J21" s="111"/>
      <c r="P21" s="133"/>
      <c r="S21" s="133"/>
      <c r="V21" s="133"/>
      <c r="Y21" s="133"/>
    </row>
    <row r="25" spans="1:25">
      <c r="D25" s="133"/>
      <c r="G25" s="133"/>
      <c r="P25" s="133"/>
      <c r="S25" s="133"/>
      <c r="V25" s="133"/>
      <c r="Y25" s="133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view="pageBreakPreview" topLeftCell="G1" zoomScale="90" zoomScaleNormal="80" zoomScaleSheetLayoutView="90" workbookViewId="0">
      <selection activeCell="N1" sqref="N1:N1048576"/>
    </sheetView>
  </sheetViews>
  <sheetFormatPr defaultColWidth="9.109375" defaultRowHeight="15.6"/>
  <cols>
    <col min="1" max="1" width="18.33203125" style="186" customWidth="1"/>
    <col min="2" max="3" width="10.88671875" style="93" customWidth="1"/>
    <col min="4" max="4" width="8" style="93" customWidth="1"/>
    <col min="5" max="6" width="9.33203125" style="93" customWidth="1"/>
    <col min="7" max="7" width="7.44140625" style="93" customWidth="1"/>
    <col min="8" max="9" width="9.33203125" style="93" customWidth="1"/>
    <col min="10" max="10" width="7" style="93" customWidth="1"/>
    <col min="11" max="12" width="9.33203125" style="93" customWidth="1"/>
    <col min="13" max="13" width="9.44140625" style="93" customWidth="1"/>
    <col min="14" max="15" width="9.33203125" style="93" customWidth="1"/>
    <col min="16" max="16" width="8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31" s="174" customFormat="1" ht="20.399999999999999" customHeight="1">
      <c r="A1" s="173"/>
      <c r="B1" s="300" t="s">
        <v>60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175" t="s">
        <v>22</v>
      </c>
    </row>
    <row r="2" spans="1:31" s="174" customFormat="1" ht="20.399999999999999" customHeight="1">
      <c r="B2" s="300" t="s">
        <v>89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31" s="174" customFormat="1" ht="15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54" t="s">
        <v>6</v>
      </c>
      <c r="N3" s="88"/>
      <c r="O3" s="88"/>
      <c r="P3" s="88"/>
      <c r="Q3" s="88"/>
      <c r="R3" s="88"/>
      <c r="S3" s="87"/>
      <c r="T3" s="88"/>
      <c r="U3" s="88"/>
      <c r="V3" s="88"/>
      <c r="W3" s="88"/>
      <c r="X3" s="89"/>
      <c r="Y3" s="87"/>
      <c r="AB3" s="54" t="s">
        <v>6</v>
      </c>
    </row>
    <row r="4" spans="1:31" s="177" customFormat="1" ht="21.6" customHeight="1">
      <c r="A4" s="176"/>
      <c r="B4" s="301" t="s">
        <v>7</v>
      </c>
      <c r="C4" s="302"/>
      <c r="D4" s="303"/>
      <c r="E4" s="301" t="s">
        <v>23</v>
      </c>
      <c r="F4" s="302"/>
      <c r="G4" s="303"/>
      <c r="H4" s="308" t="s">
        <v>24</v>
      </c>
      <c r="I4" s="308"/>
      <c r="J4" s="308"/>
      <c r="K4" s="301" t="s">
        <v>14</v>
      </c>
      <c r="L4" s="302"/>
      <c r="M4" s="303"/>
      <c r="N4" s="301" t="s">
        <v>21</v>
      </c>
      <c r="O4" s="302"/>
      <c r="P4" s="302"/>
      <c r="Q4" s="301" t="s">
        <v>10</v>
      </c>
      <c r="R4" s="302"/>
      <c r="S4" s="303"/>
      <c r="T4" s="301" t="s">
        <v>15</v>
      </c>
      <c r="U4" s="302"/>
      <c r="V4" s="303"/>
      <c r="W4" s="301" t="s">
        <v>17</v>
      </c>
      <c r="X4" s="302"/>
      <c r="Y4" s="302"/>
      <c r="Z4" s="301" t="s">
        <v>16</v>
      </c>
      <c r="AA4" s="302"/>
      <c r="AB4" s="303"/>
      <c r="AC4" s="90"/>
      <c r="AD4" s="90"/>
      <c r="AE4" s="90"/>
    </row>
    <row r="5" spans="1:31" s="179" customFormat="1" ht="36.75" customHeight="1">
      <c r="A5" s="178"/>
      <c r="B5" s="304"/>
      <c r="C5" s="305"/>
      <c r="D5" s="306"/>
      <c r="E5" s="304"/>
      <c r="F5" s="305"/>
      <c r="G5" s="306"/>
      <c r="H5" s="308"/>
      <c r="I5" s="308"/>
      <c r="J5" s="308"/>
      <c r="K5" s="304"/>
      <c r="L5" s="305"/>
      <c r="M5" s="306"/>
      <c r="N5" s="304"/>
      <c r="O5" s="305"/>
      <c r="P5" s="305"/>
      <c r="Q5" s="304"/>
      <c r="R5" s="305"/>
      <c r="S5" s="306"/>
      <c r="T5" s="304"/>
      <c r="U5" s="305"/>
      <c r="V5" s="306"/>
      <c r="W5" s="304"/>
      <c r="X5" s="305"/>
      <c r="Y5" s="305"/>
      <c r="Z5" s="304"/>
      <c r="AA5" s="305"/>
      <c r="AB5" s="306"/>
      <c r="AC5" s="90"/>
      <c r="AD5" s="90"/>
      <c r="AE5" s="90"/>
    </row>
    <row r="6" spans="1:31" s="182" customFormat="1" ht="25.2" customHeight="1">
      <c r="A6" s="180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57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  <c r="AC6" s="181"/>
      <c r="AD6" s="181"/>
      <c r="AE6" s="181"/>
    </row>
    <row r="7" spans="1:31" s="177" customFormat="1" ht="12.75" customHeight="1">
      <c r="A7" s="91" t="s">
        <v>4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13</v>
      </c>
      <c r="L7" s="91">
        <v>14</v>
      </c>
      <c r="M7" s="91">
        <v>15</v>
      </c>
      <c r="N7" s="91">
        <v>16</v>
      </c>
      <c r="O7" s="91">
        <v>17</v>
      </c>
      <c r="P7" s="91">
        <v>18</v>
      </c>
      <c r="Q7" s="91">
        <v>19</v>
      </c>
      <c r="R7" s="91">
        <v>20</v>
      </c>
      <c r="S7" s="91">
        <v>21</v>
      </c>
      <c r="T7" s="91">
        <v>22</v>
      </c>
      <c r="U7" s="91">
        <v>23</v>
      </c>
      <c r="V7" s="91">
        <v>24</v>
      </c>
      <c r="W7" s="91">
        <v>25</v>
      </c>
      <c r="X7" s="91">
        <v>26</v>
      </c>
      <c r="Y7" s="91">
        <v>27</v>
      </c>
      <c r="Z7" s="91">
        <v>28</v>
      </c>
      <c r="AA7" s="91">
        <v>29</v>
      </c>
      <c r="AB7" s="91">
        <v>30</v>
      </c>
      <c r="AC7" s="92"/>
      <c r="AD7" s="92"/>
      <c r="AE7" s="92"/>
    </row>
    <row r="8" spans="1:31" s="98" customFormat="1" ht="22.5" customHeight="1">
      <c r="A8" s="30" t="s">
        <v>44</v>
      </c>
      <c r="B8" s="31">
        <f>SUM(B9:B18)</f>
        <v>17776</v>
      </c>
      <c r="C8" s="31">
        <f>SUM(C9:C18)</f>
        <v>12751</v>
      </c>
      <c r="D8" s="32">
        <f>C8/B8*100</f>
        <v>71.731548154815485</v>
      </c>
      <c r="E8" s="31">
        <f>SUM(E9:E18)</f>
        <v>15634</v>
      </c>
      <c r="F8" s="31">
        <f>SUM(F9:F18)</f>
        <v>11024</v>
      </c>
      <c r="G8" s="32">
        <f>F8/E8*100</f>
        <v>70.51298452091595</v>
      </c>
      <c r="H8" s="31">
        <f>SUM(H9:H18)</f>
        <v>2470</v>
      </c>
      <c r="I8" s="31">
        <f>SUM(I9:I18)</f>
        <v>1070</v>
      </c>
      <c r="J8" s="32">
        <f>I8/H8*100</f>
        <v>43.319838056680162</v>
      </c>
      <c r="K8" s="31">
        <f>SUM(K9:K18)</f>
        <v>142</v>
      </c>
      <c r="L8" s="31">
        <f>SUM(L9:L18)</f>
        <v>44</v>
      </c>
      <c r="M8" s="32">
        <f>L8/K8*100</f>
        <v>30.985915492957744</v>
      </c>
      <c r="N8" s="31">
        <f>SUM(N9:N18)</f>
        <v>122</v>
      </c>
      <c r="O8" s="31">
        <f>SUM(O9:O18)</f>
        <v>3</v>
      </c>
      <c r="P8" s="187">
        <f>O8/N8*100</f>
        <v>2.459016393442623</v>
      </c>
      <c r="Q8" s="31">
        <f>SUM(Q9:Q18)</f>
        <v>13484</v>
      </c>
      <c r="R8" s="31">
        <f>SUM(R9:R18)</f>
        <v>5131</v>
      </c>
      <c r="S8" s="32">
        <f>R8/Q8*100</f>
        <v>38.052506674577273</v>
      </c>
      <c r="T8" s="31">
        <f>SUM(T9:T18)</f>
        <v>11222</v>
      </c>
      <c r="U8" s="31">
        <f>SUM(U9:U18)</f>
        <v>6796</v>
      </c>
      <c r="V8" s="32">
        <f>U8/T8*100</f>
        <v>60.559615041882019</v>
      </c>
      <c r="W8" s="31">
        <f>SUM(W9:W18)</f>
        <v>9941</v>
      </c>
      <c r="X8" s="31">
        <f>SUM(X9:X18)</f>
        <v>6033</v>
      </c>
      <c r="Y8" s="32">
        <f>X8/W8*100</f>
        <v>60.688059551352978</v>
      </c>
      <c r="Z8" s="31">
        <f>SUM(Z9:Z18)</f>
        <v>8195</v>
      </c>
      <c r="AA8" s="31">
        <f>SUM(AA9:AA18)</f>
        <v>1017</v>
      </c>
      <c r="AB8" s="32">
        <f>AA8/Z8*100</f>
        <v>12.410006101281269</v>
      </c>
      <c r="AC8" s="183"/>
      <c r="AD8" s="183"/>
      <c r="AE8" s="183"/>
    </row>
    <row r="9" spans="1:31" ht="16.2" customHeight="1">
      <c r="A9" s="116" t="s">
        <v>49</v>
      </c>
      <c r="B9" s="121">
        <v>10397</v>
      </c>
      <c r="C9" s="121">
        <v>9824</v>
      </c>
      <c r="D9" s="36">
        <f t="shared" ref="D9:D18" si="0">C9/B9*100</f>
        <v>94.488794844666728</v>
      </c>
      <c r="E9" s="121">
        <v>9115</v>
      </c>
      <c r="F9" s="121">
        <v>8514</v>
      </c>
      <c r="G9" s="36">
        <f t="shared" ref="G9:G18" si="1">F9/E9*100</f>
        <v>93.406472846955566</v>
      </c>
      <c r="H9" s="121">
        <v>1235</v>
      </c>
      <c r="I9" s="121">
        <v>879</v>
      </c>
      <c r="J9" s="36">
        <f t="shared" ref="J9:J18" si="2">I9/H9*100</f>
        <v>71.174089068825907</v>
      </c>
      <c r="K9" s="121">
        <v>60</v>
      </c>
      <c r="L9" s="121">
        <v>38</v>
      </c>
      <c r="M9" s="36">
        <f t="shared" ref="M9:M18" si="3">L9/K9*100</f>
        <v>63.333333333333329</v>
      </c>
      <c r="N9" s="121">
        <f>AC9-'16'!N9</f>
        <v>54</v>
      </c>
      <c r="O9" s="121">
        <v>1</v>
      </c>
      <c r="P9" s="36">
        <f t="shared" ref="P9:P18" si="4">O9/N9*100</f>
        <v>1.8518518518518516</v>
      </c>
      <c r="Q9" s="121">
        <v>7487</v>
      </c>
      <c r="R9" s="121">
        <v>3835</v>
      </c>
      <c r="S9" s="36">
        <f t="shared" ref="S9:S18" si="5">R9/Q9*100</f>
        <v>51.222118338453313</v>
      </c>
      <c r="T9" s="121">
        <v>6990</v>
      </c>
      <c r="U9" s="121">
        <v>4749</v>
      </c>
      <c r="V9" s="36">
        <f t="shared" ref="V9:V18" si="6">U9/T9*100</f>
        <v>67.939914163090137</v>
      </c>
      <c r="W9" s="121">
        <v>6108</v>
      </c>
      <c r="X9" s="121">
        <v>4189</v>
      </c>
      <c r="Y9" s="36">
        <f t="shared" ref="Y9:Y18" si="7">X9/W9*100</f>
        <v>68.582187295350366</v>
      </c>
      <c r="Z9" s="121">
        <v>5271</v>
      </c>
      <c r="AA9" s="121">
        <v>925</v>
      </c>
      <c r="AB9" s="36">
        <f t="shared" ref="AB9:AB18" si="8">AA9/Z9*100</f>
        <v>17.548852210206793</v>
      </c>
      <c r="AC9" s="199">
        <v>152</v>
      </c>
      <c r="AD9" s="185"/>
      <c r="AE9" s="185"/>
    </row>
    <row r="10" spans="1:31" ht="16.2" customHeight="1">
      <c r="A10" s="116" t="s">
        <v>45</v>
      </c>
      <c r="B10" s="121">
        <v>1312</v>
      </c>
      <c r="C10" s="121">
        <v>594</v>
      </c>
      <c r="D10" s="36">
        <f t="shared" si="0"/>
        <v>45.274390243902438</v>
      </c>
      <c r="E10" s="121">
        <v>1169</v>
      </c>
      <c r="F10" s="121">
        <v>500</v>
      </c>
      <c r="G10" s="36">
        <f t="shared" si="1"/>
        <v>42.771599657827203</v>
      </c>
      <c r="H10" s="121">
        <v>152</v>
      </c>
      <c r="I10" s="121">
        <v>10</v>
      </c>
      <c r="J10" s="36">
        <f t="shared" si="2"/>
        <v>6.5789473684210522</v>
      </c>
      <c r="K10" s="121">
        <v>14</v>
      </c>
      <c r="L10" s="121">
        <v>0</v>
      </c>
      <c r="M10" s="36">
        <f t="shared" si="3"/>
        <v>0</v>
      </c>
      <c r="N10" s="121">
        <f>AC10-'16'!N10</f>
        <v>0</v>
      </c>
      <c r="O10" s="121">
        <v>0</v>
      </c>
      <c r="P10" s="124" t="e">
        <f t="shared" si="4"/>
        <v>#DIV/0!</v>
      </c>
      <c r="Q10" s="121">
        <v>1104</v>
      </c>
      <c r="R10" s="121">
        <v>380</v>
      </c>
      <c r="S10" s="36">
        <f t="shared" si="5"/>
        <v>34.420289855072461</v>
      </c>
      <c r="T10" s="121">
        <v>844</v>
      </c>
      <c r="U10" s="121">
        <v>418</v>
      </c>
      <c r="V10" s="36">
        <f t="shared" si="6"/>
        <v>49.526066350710899</v>
      </c>
      <c r="W10" s="121">
        <v>748</v>
      </c>
      <c r="X10" s="121">
        <v>397</v>
      </c>
      <c r="Y10" s="36">
        <f t="shared" si="7"/>
        <v>53.074866310160431</v>
      </c>
      <c r="Z10" s="121">
        <v>575</v>
      </c>
      <c r="AA10" s="121">
        <v>11</v>
      </c>
      <c r="AB10" s="36">
        <f t="shared" si="8"/>
        <v>1.9130434782608694</v>
      </c>
      <c r="AC10" s="199">
        <v>10</v>
      </c>
      <c r="AD10" s="185"/>
      <c r="AE10" s="185"/>
    </row>
    <row r="11" spans="1:31" ht="16.2" customHeight="1">
      <c r="A11" s="116" t="s">
        <v>46</v>
      </c>
      <c r="B11" s="121">
        <v>1036</v>
      </c>
      <c r="C11" s="121">
        <v>130</v>
      </c>
      <c r="D11" s="36">
        <f t="shared" si="0"/>
        <v>12.548262548262548</v>
      </c>
      <c r="E11" s="121">
        <v>839</v>
      </c>
      <c r="F11" s="121">
        <v>124</v>
      </c>
      <c r="G11" s="36">
        <f t="shared" si="1"/>
        <v>14.779499404052443</v>
      </c>
      <c r="H11" s="121">
        <v>158</v>
      </c>
      <c r="I11" s="121">
        <v>1</v>
      </c>
      <c r="J11" s="36">
        <f t="shared" si="2"/>
        <v>0.63291139240506333</v>
      </c>
      <c r="K11" s="121">
        <v>15</v>
      </c>
      <c r="L11" s="121">
        <v>0</v>
      </c>
      <c r="M11" s="36">
        <f t="shared" si="3"/>
        <v>0</v>
      </c>
      <c r="N11" s="121">
        <f>AC11-'16'!N11</f>
        <v>15</v>
      </c>
      <c r="O11" s="121">
        <v>0</v>
      </c>
      <c r="P11" s="36">
        <f t="shared" si="4"/>
        <v>0</v>
      </c>
      <c r="Q11" s="121">
        <v>801</v>
      </c>
      <c r="R11" s="121">
        <v>0</v>
      </c>
      <c r="S11" s="36">
        <f t="shared" si="5"/>
        <v>0</v>
      </c>
      <c r="T11" s="121">
        <v>468</v>
      </c>
      <c r="U11" s="121">
        <v>92</v>
      </c>
      <c r="V11" s="36">
        <f t="shared" si="6"/>
        <v>19.658119658119659</v>
      </c>
      <c r="W11" s="121">
        <v>424</v>
      </c>
      <c r="X11" s="121">
        <v>92</v>
      </c>
      <c r="Y11" s="36">
        <f t="shared" si="7"/>
        <v>21.69811320754717</v>
      </c>
      <c r="Z11" s="121">
        <v>380</v>
      </c>
      <c r="AA11" s="121">
        <v>2</v>
      </c>
      <c r="AB11" s="36">
        <f t="shared" si="8"/>
        <v>0.52631578947368418</v>
      </c>
      <c r="AC11" s="199">
        <v>21</v>
      </c>
      <c r="AD11" s="185"/>
      <c r="AE11" s="185"/>
    </row>
    <row r="12" spans="1:31" ht="16.2" customHeight="1">
      <c r="A12" s="116" t="s">
        <v>47</v>
      </c>
      <c r="B12" s="121">
        <v>1500</v>
      </c>
      <c r="C12" s="121">
        <v>629</v>
      </c>
      <c r="D12" s="36">
        <f t="shared" si="0"/>
        <v>41.933333333333337</v>
      </c>
      <c r="E12" s="121">
        <v>1329</v>
      </c>
      <c r="F12" s="121">
        <v>587</v>
      </c>
      <c r="G12" s="36">
        <f t="shared" si="1"/>
        <v>44.168547780285927</v>
      </c>
      <c r="H12" s="121">
        <v>357</v>
      </c>
      <c r="I12" s="121">
        <v>15</v>
      </c>
      <c r="J12" s="36">
        <f t="shared" si="2"/>
        <v>4.2016806722689077</v>
      </c>
      <c r="K12" s="121">
        <v>22</v>
      </c>
      <c r="L12" s="121">
        <v>0</v>
      </c>
      <c r="M12" s="36">
        <f t="shared" si="3"/>
        <v>0</v>
      </c>
      <c r="N12" s="121">
        <f>AC12-'16'!N12</f>
        <v>1</v>
      </c>
      <c r="O12" s="121">
        <v>0</v>
      </c>
      <c r="P12" s="36">
        <f t="shared" si="4"/>
        <v>0</v>
      </c>
      <c r="Q12" s="121">
        <v>1154</v>
      </c>
      <c r="R12" s="121">
        <v>46</v>
      </c>
      <c r="S12" s="36">
        <f t="shared" si="5"/>
        <v>3.9861351819757362</v>
      </c>
      <c r="T12" s="121">
        <v>810</v>
      </c>
      <c r="U12" s="121">
        <v>484</v>
      </c>
      <c r="V12" s="36">
        <f t="shared" si="6"/>
        <v>59.753086419753089</v>
      </c>
      <c r="W12" s="121">
        <v>757</v>
      </c>
      <c r="X12" s="121">
        <v>472</v>
      </c>
      <c r="Y12" s="36">
        <f t="shared" si="7"/>
        <v>62.351387054161165</v>
      </c>
      <c r="Z12" s="121">
        <v>589</v>
      </c>
      <c r="AA12" s="121">
        <v>13</v>
      </c>
      <c r="AB12" s="36">
        <f t="shared" si="8"/>
        <v>2.2071307300509337</v>
      </c>
      <c r="AC12" s="199">
        <v>90</v>
      </c>
      <c r="AD12" s="185"/>
      <c r="AE12" s="185"/>
    </row>
    <row r="13" spans="1:31" ht="16.2" customHeight="1">
      <c r="A13" s="116" t="s">
        <v>48</v>
      </c>
      <c r="B13" s="121">
        <v>20</v>
      </c>
      <c r="C13" s="121">
        <v>7</v>
      </c>
      <c r="D13" s="36">
        <f t="shared" si="0"/>
        <v>35</v>
      </c>
      <c r="E13" s="121">
        <v>20</v>
      </c>
      <c r="F13" s="121">
        <v>7</v>
      </c>
      <c r="G13" s="36">
        <f t="shared" si="1"/>
        <v>35</v>
      </c>
      <c r="H13" s="121">
        <v>12</v>
      </c>
      <c r="I13" s="121">
        <v>0</v>
      </c>
      <c r="J13" s="36">
        <f t="shared" si="2"/>
        <v>0</v>
      </c>
      <c r="K13" s="121">
        <v>0</v>
      </c>
      <c r="L13" s="121">
        <v>0</v>
      </c>
      <c r="M13" s="124" t="e">
        <f t="shared" si="3"/>
        <v>#DIV/0!</v>
      </c>
      <c r="N13" s="121">
        <f>AC13-'16'!N13</f>
        <v>1</v>
      </c>
      <c r="O13" s="121">
        <v>0</v>
      </c>
      <c r="P13" s="36">
        <f t="shared" si="4"/>
        <v>0</v>
      </c>
      <c r="Q13" s="121">
        <v>20</v>
      </c>
      <c r="R13" s="121">
        <v>6</v>
      </c>
      <c r="S13" s="36">
        <f t="shared" si="5"/>
        <v>30</v>
      </c>
      <c r="T13" s="121">
        <v>12</v>
      </c>
      <c r="U13" s="121">
        <v>3</v>
      </c>
      <c r="V13" s="36">
        <f t="shared" si="6"/>
        <v>25</v>
      </c>
      <c r="W13" s="121">
        <v>12</v>
      </c>
      <c r="X13" s="121">
        <v>3</v>
      </c>
      <c r="Y13" s="36">
        <f t="shared" si="7"/>
        <v>25</v>
      </c>
      <c r="Z13" s="121">
        <v>10</v>
      </c>
      <c r="AA13" s="121">
        <v>0</v>
      </c>
      <c r="AB13" s="36">
        <f t="shared" si="8"/>
        <v>0</v>
      </c>
      <c r="AC13" s="199">
        <v>7</v>
      </c>
      <c r="AD13" s="185"/>
      <c r="AE13" s="185"/>
    </row>
    <row r="14" spans="1:31" ht="16.2" customHeight="1">
      <c r="A14" s="116" t="s">
        <v>50</v>
      </c>
      <c r="B14" s="121">
        <v>2879</v>
      </c>
      <c r="C14" s="121">
        <v>1423</v>
      </c>
      <c r="D14" s="36">
        <f t="shared" si="0"/>
        <v>49.426884334838483</v>
      </c>
      <c r="E14" s="121">
        <v>2549</v>
      </c>
      <c r="F14" s="121">
        <v>1149</v>
      </c>
      <c r="G14" s="36">
        <f t="shared" si="1"/>
        <v>45.076500588466068</v>
      </c>
      <c r="H14" s="121">
        <v>399</v>
      </c>
      <c r="I14" s="121">
        <v>157</v>
      </c>
      <c r="J14" s="36">
        <f t="shared" si="2"/>
        <v>39.348370927318292</v>
      </c>
      <c r="K14" s="121">
        <v>30</v>
      </c>
      <c r="L14" s="121">
        <v>6</v>
      </c>
      <c r="M14" s="36">
        <f t="shared" si="3"/>
        <v>20</v>
      </c>
      <c r="N14" s="121">
        <f>AC14-'16'!N14</f>
        <v>34</v>
      </c>
      <c r="O14" s="121">
        <v>2</v>
      </c>
      <c r="P14" s="36">
        <f t="shared" si="4"/>
        <v>5.8823529411764701</v>
      </c>
      <c r="Q14" s="121">
        <v>2319</v>
      </c>
      <c r="R14" s="121">
        <v>798</v>
      </c>
      <c r="S14" s="36">
        <f t="shared" si="5"/>
        <v>34.411384217335055</v>
      </c>
      <c r="T14" s="121">
        <v>1671</v>
      </c>
      <c r="U14" s="121">
        <v>928</v>
      </c>
      <c r="V14" s="36">
        <f t="shared" si="6"/>
        <v>55.535607420706171</v>
      </c>
      <c r="W14" s="121">
        <v>1468</v>
      </c>
      <c r="X14" s="121">
        <v>759</v>
      </c>
      <c r="Y14" s="36">
        <f t="shared" si="7"/>
        <v>51.702997275204353</v>
      </c>
      <c r="Z14" s="121">
        <v>1028</v>
      </c>
      <c r="AA14" s="121">
        <v>64</v>
      </c>
      <c r="AB14" s="36">
        <f t="shared" si="8"/>
        <v>6.2256809338521402</v>
      </c>
      <c r="AC14" s="199">
        <v>143</v>
      </c>
      <c r="AD14" s="185"/>
      <c r="AE14" s="185"/>
    </row>
    <row r="15" spans="1:31" ht="16.2" customHeight="1">
      <c r="A15" s="116" t="s">
        <v>51</v>
      </c>
      <c r="B15" s="121">
        <v>26</v>
      </c>
      <c r="C15" s="121">
        <v>11</v>
      </c>
      <c r="D15" s="36">
        <f t="shared" si="0"/>
        <v>42.307692307692307</v>
      </c>
      <c r="E15" s="121">
        <v>25</v>
      </c>
      <c r="F15" s="121">
        <v>11</v>
      </c>
      <c r="G15" s="36">
        <f t="shared" si="1"/>
        <v>44</v>
      </c>
      <c r="H15" s="121">
        <v>10</v>
      </c>
      <c r="I15" s="121">
        <v>5</v>
      </c>
      <c r="J15" s="36">
        <f t="shared" si="2"/>
        <v>50</v>
      </c>
      <c r="K15" s="121">
        <v>0</v>
      </c>
      <c r="L15" s="121">
        <v>0</v>
      </c>
      <c r="M15" s="124" t="e">
        <f t="shared" si="3"/>
        <v>#DIV/0!</v>
      </c>
      <c r="N15" s="121">
        <f>AC15-'16'!N15</f>
        <v>4</v>
      </c>
      <c r="O15" s="121">
        <v>0</v>
      </c>
      <c r="P15" s="36">
        <f t="shared" si="4"/>
        <v>0</v>
      </c>
      <c r="Q15" s="121">
        <v>25</v>
      </c>
      <c r="R15" s="121">
        <v>1</v>
      </c>
      <c r="S15" s="36">
        <f t="shared" si="5"/>
        <v>4</v>
      </c>
      <c r="T15" s="121">
        <v>15</v>
      </c>
      <c r="U15" s="121">
        <v>9</v>
      </c>
      <c r="V15" s="36">
        <f t="shared" si="6"/>
        <v>60</v>
      </c>
      <c r="W15" s="121">
        <v>15</v>
      </c>
      <c r="X15" s="121">
        <v>9</v>
      </c>
      <c r="Y15" s="36">
        <f t="shared" si="7"/>
        <v>60</v>
      </c>
      <c r="Z15" s="121">
        <v>10</v>
      </c>
      <c r="AA15" s="121">
        <v>0</v>
      </c>
      <c r="AB15" s="36">
        <f t="shared" si="8"/>
        <v>0</v>
      </c>
      <c r="AC15" s="199">
        <v>76</v>
      </c>
      <c r="AD15" s="185"/>
      <c r="AE15" s="185"/>
    </row>
    <row r="16" spans="1:31" ht="16.2" customHeight="1">
      <c r="A16" s="116" t="s">
        <v>52</v>
      </c>
      <c r="B16" s="121">
        <v>569</v>
      </c>
      <c r="C16" s="121">
        <v>123</v>
      </c>
      <c r="D16" s="36">
        <f t="shared" si="0"/>
        <v>21.616871704745165</v>
      </c>
      <c r="E16" s="121">
        <v>553</v>
      </c>
      <c r="F16" s="121">
        <v>122</v>
      </c>
      <c r="G16" s="36">
        <f t="shared" si="1"/>
        <v>22.06148282097649</v>
      </c>
      <c r="H16" s="121">
        <v>112</v>
      </c>
      <c r="I16" s="121">
        <v>0</v>
      </c>
      <c r="J16" s="36">
        <f t="shared" si="2"/>
        <v>0</v>
      </c>
      <c r="K16" s="121">
        <v>1</v>
      </c>
      <c r="L16" s="121">
        <v>0</v>
      </c>
      <c r="M16" s="36">
        <f t="shared" si="3"/>
        <v>0</v>
      </c>
      <c r="N16" s="121">
        <f>AC16-'16'!N16</f>
        <v>12</v>
      </c>
      <c r="O16" s="121">
        <v>0</v>
      </c>
      <c r="P16" s="36">
        <f t="shared" si="4"/>
        <v>0</v>
      </c>
      <c r="Q16" s="121">
        <v>540</v>
      </c>
      <c r="R16" s="121">
        <v>65</v>
      </c>
      <c r="S16" s="36">
        <f t="shared" si="5"/>
        <v>12.037037037037036</v>
      </c>
      <c r="T16" s="121">
        <v>390</v>
      </c>
      <c r="U16" s="121">
        <v>103</v>
      </c>
      <c r="V16" s="36">
        <f t="shared" si="6"/>
        <v>26.410256410256412</v>
      </c>
      <c r="W16" s="121">
        <v>387</v>
      </c>
      <c r="X16" s="121">
        <v>102</v>
      </c>
      <c r="Y16" s="36">
        <f t="shared" si="7"/>
        <v>26.356589147286826</v>
      </c>
      <c r="Z16" s="121">
        <v>312</v>
      </c>
      <c r="AA16" s="121">
        <v>2</v>
      </c>
      <c r="AB16" s="36">
        <f t="shared" si="8"/>
        <v>0.64102564102564097</v>
      </c>
      <c r="AC16" s="199">
        <v>104</v>
      </c>
      <c r="AD16" s="185"/>
      <c r="AE16" s="185"/>
    </row>
    <row r="17" spans="1:31" ht="16.2" customHeight="1">
      <c r="A17" s="116" t="s">
        <v>53</v>
      </c>
      <c r="B17" s="121">
        <v>6</v>
      </c>
      <c r="C17" s="121">
        <v>1</v>
      </c>
      <c r="D17" s="36">
        <f t="shared" si="0"/>
        <v>16.666666666666664</v>
      </c>
      <c r="E17" s="121">
        <v>4</v>
      </c>
      <c r="F17" s="121">
        <v>1</v>
      </c>
      <c r="G17" s="36">
        <f t="shared" si="1"/>
        <v>25</v>
      </c>
      <c r="H17" s="121">
        <v>21</v>
      </c>
      <c r="I17" s="121">
        <v>2</v>
      </c>
      <c r="J17" s="36">
        <f t="shared" si="2"/>
        <v>9.5238095238095237</v>
      </c>
      <c r="K17" s="121">
        <v>0</v>
      </c>
      <c r="L17" s="121">
        <v>0</v>
      </c>
      <c r="M17" s="124" t="e">
        <f t="shared" si="3"/>
        <v>#DIV/0!</v>
      </c>
      <c r="N17" s="121">
        <f>AC17-'16'!N17</f>
        <v>0</v>
      </c>
      <c r="O17" s="121">
        <v>0</v>
      </c>
      <c r="P17" s="124" t="e">
        <f t="shared" si="4"/>
        <v>#DIV/0!</v>
      </c>
      <c r="Q17" s="121">
        <v>4</v>
      </c>
      <c r="R17" s="121">
        <v>0</v>
      </c>
      <c r="S17" s="36">
        <f t="shared" si="5"/>
        <v>0</v>
      </c>
      <c r="T17" s="121">
        <v>3</v>
      </c>
      <c r="U17" s="121">
        <v>1</v>
      </c>
      <c r="V17" s="36">
        <f t="shared" si="6"/>
        <v>33.333333333333329</v>
      </c>
      <c r="W17" s="121">
        <v>3</v>
      </c>
      <c r="X17" s="121">
        <v>1</v>
      </c>
      <c r="Y17" s="36">
        <f t="shared" si="7"/>
        <v>33.333333333333329</v>
      </c>
      <c r="Z17" s="121">
        <v>3</v>
      </c>
      <c r="AA17" s="121">
        <v>0</v>
      </c>
      <c r="AB17" s="36">
        <f t="shared" si="8"/>
        <v>0</v>
      </c>
      <c r="AC17" s="199">
        <v>31</v>
      </c>
      <c r="AD17" s="185"/>
      <c r="AE17" s="185"/>
    </row>
    <row r="18" spans="1:31" ht="16.2" customHeight="1">
      <c r="A18" s="116" t="s">
        <v>54</v>
      </c>
      <c r="B18" s="121">
        <v>31</v>
      </c>
      <c r="C18" s="121">
        <v>9</v>
      </c>
      <c r="D18" s="36">
        <f t="shared" si="0"/>
        <v>29.032258064516132</v>
      </c>
      <c r="E18" s="121">
        <v>31</v>
      </c>
      <c r="F18" s="121">
        <v>9</v>
      </c>
      <c r="G18" s="36">
        <f t="shared" si="1"/>
        <v>29.032258064516132</v>
      </c>
      <c r="H18" s="121">
        <v>14</v>
      </c>
      <c r="I18" s="121">
        <v>1</v>
      </c>
      <c r="J18" s="36">
        <f t="shared" si="2"/>
        <v>7.1428571428571423</v>
      </c>
      <c r="K18" s="121">
        <v>0</v>
      </c>
      <c r="L18" s="121">
        <v>0</v>
      </c>
      <c r="M18" s="124" t="e">
        <f t="shared" si="3"/>
        <v>#DIV/0!</v>
      </c>
      <c r="N18" s="121">
        <f>AC18-'16'!N18</f>
        <v>1</v>
      </c>
      <c r="O18" s="121">
        <v>0</v>
      </c>
      <c r="P18" s="188">
        <f t="shared" si="4"/>
        <v>0</v>
      </c>
      <c r="Q18" s="121">
        <v>30</v>
      </c>
      <c r="R18" s="121">
        <v>0</v>
      </c>
      <c r="S18" s="36">
        <f t="shared" si="5"/>
        <v>0</v>
      </c>
      <c r="T18" s="121">
        <v>19</v>
      </c>
      <c r="U18" s="121">
        <v>9</v>
      </c>
      <c r="V18" s="36">
        <f t="shared" si="6"/>
        <v>47.368421052631575</v>
      </c>
      <c r="W18" s="121">
        <v>19</v>
      </c>
      <c r="X18" s="121">
        <v>9</v>
      </c>
      <c r="Y18" s="36">
        <f t="shared" si="7"/>
        <v>47.368421052631575</v>
      </c>
      <c r="Z18" s="121">
        <v>17</v>
      </c>
      <c r="AA18" s="121">
        <v>0</v>
      </c>
      <c r="AB18" s="36">
        <f t="shared" si="8"/>
        <v>0</v>
      </c>
      <c r="AC18" s="200">
        <v>18</v>
      </c>
      <c r="AD18" s="185"/>
      <c r="AE18" s="185"/>
    </row>
    <row r="19" spans="1:31" ht="16.2" customHeight="1">
      <c r="B19" s="94"/>
      <c r="E19" s="94"/>
      <c r="X19" s="307"/>
      <c r="Y19" s="307"/>
    </row>
  </sheetData>
  <mergeCells count="12">
    <mergeCell ref="Z4:AB5"/>
    <mergeCell ref="X19:Y19"/>
    <mergeCell ref="H4:J5"/>
    <mergeCell ref="K4:M5"/>
    <mergeCell ref="N4:P5"/>
    <mergeCell ref="Q4:S5"/>
    <mergeCell ref="T4:V5"/>
    <mergeCell ref="B1:M1"/>
    <mergeCell ref="B2:M2"/>
    <mergeCell ref="B4:D5"/>
    <mergeCell ref="E4:G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view="pageBreakPreview" zoomScale="90" zoomScaleNormal="80" zoomScaleSheetLayoutView="90" workbookViewId="0">
      <selection sqref="A1:XFD1048576"/>
    </sheetView>
  </sheetViews>
  <sheetFormatPr defaultColWidth="9.109375" defaultRowHeight="15.6"/>
  <cols>
    <col min="1" max="1" width="18.33203125" style="186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s="174" customFormat="1" ht="20.399999999999999" customHeight="1">
      <c r="A1" s="173"/>
      <c r="B1" s="300" t="s">
        <v>74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175" t="s">
        <v>22</v>
      </c>
    </row>
    <row r="2" spans="1:29" s="174" customFormat="1" ht="20.399999999999999" customHeight="1">
      <c r="B2" s="300" t="s">
        <v>88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9" s="174" customFormat="1" ht="15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54" t="s">
        <v>6</v>
      </c>
      <c r="N3" s="88"/>
      <c r="O3" s="88"/>
      <c r="P3" s="88"/>
      <c r="Q3" s="88"/>
      <c r="R3" s="88"/>
      <c r="S3" s="87"/>
      <c r="T3" s="88"/>
      <c r="U3" s="88"/>
      <c r="V3" s="88"/>
      <c r="W3" s="88"/>
      <c r="X3" s="89"/>
      <c r="Y3" s="87"/>
      <c r="AB3" s="54" t="s">
        <v>6</v>
      </c>
    </row>
    <row r="4" spans="1:29" s="177" customFormat="1" ht="21.6" customHeight="1">
      <c r="A4" s="176"/>
      <c r="B4" s="301" t="s">
        <v>7</v>
      </c>
      <c r="C4" s="302"/>
      <c r="D4" s="303"/>
      <c r="E4" s="301" t="s">
        <v>23</v>
      </c>
      <c r="F4" s="302"/>
      <c r="G4" s="303"/>
      <c r="H4" s="308" t="s">
        <v>24</v>
      </c>
      <c r="I4" s="308"/>
      <c r="J4" s="308"/>
      <c r="K4" s="301" t="s">
        <v>14</v>
      </c>
      <c r="L4" s="302"/>
      <c r="M4" s="303"/>
      <c r="N4" s="301" t="s">
        <v>21</v>
      </c>
      <c r="O4" s="302"/>
      <c r="P4" s="302"/>
      <c r="Q4" s="301" t="s">
        <v>10</v>
      </c>
      <c r="R4" s="302"/>
      <c r="S4" s="303"/>
      <c r="T4" s="301" t="s">
        <v>15</v>
      </c>
      <c r="U4" s="302"/>
      <c r="V4" s="303"/>
      <c r="W4" s="301" t="s">
        <v>17</v>
      </c>
      <c r="X4" s="302"/>
      <c r="Y4" s="302"/>
      <c r="Z4" s="301" t="s">
        <v>16</v>
      </c>
      <c r="AA4" s="302"/>
      <c r="AB4" s="303"/>
      <c r="AC4" s="90"/>
    </row>
    <row r="5" spans="1:29" s="179" customFormat="1" ht="36.75" customHeight="1">
      <c r="A5" s="178"/>
      <c r="B5" s="304"/>
      <c r="C5" s="305"/>
      <c r="D5" s="306"/>
      <c r="E5" s="304"/>
      <c r="F5" s="305"/>
      <c r="G5" s="306"/>
      <c r="H5" s="308"/>
      <c r="I5" s="308"/>
      <c r="J5" s="308"/>
      <c r="K5" s="304"/>
      <c r="L5" s="305"/>
      <c r="M5" s="306"/>
      <c r="N5" s="304"/>
      <c r="O5" s="305"/>
      <c r="P5" s="305"/>
      <c r="Q5" s="304"/>
      <c r="R5" s="305"/>
      <c r="S5" s="306"/>
      <c r="T5" s="304"/>
      <c r="U5" s="305"/>
      <c r="V5" s="306"/>
      <c r="W5" s="304"/>
      <c r="X5" s="305"/>
      <c r="Y5" s="305"/>
      <c r="Z5" s="304"/>
      <c r="AA5" s="305"/>
      <c r="AB5" s="306"/>
      <c r="AC5" s="90"/>
    </row>
    <row r="6" spans="1:29" s="182" customFormat="1" ht="25.2" customHeight="1">
      <c r="A6" s="180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57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  <c r="AC6" s="181"/>
    </row>
    <row r="7" spans="1:29" s="177" customFormat="1" ht="12.75" customHeight="1">
      <c r="A7" s="91" t="s">
        <v>4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13</v>
      </c>
      <c r="L7" s="91">
        <v>14</v>
      </c>
      <c r="M7" s="91">
        <v>15</v>
      </c>
      <c r="N7" s="91">
        <v>16</v>
      </c>
      <c r="O7" s="91">
        <v>17</v>
      </c>
      <c r="P7" s="91">
        <v>18</v>
      </c>
      <c r="Q7" s="91">
        <v>19</v>
      </c>
      <c r="R7" s="91">
        <v>20</v>
      </c>
      <c r="S7" s="91">
        <v>21</v>
      </c>
      <c r="T7" s="91">
        <v>22</v>
      </c>
      <c r="U7" s="91">
        <v>23</v>
      </c>
      <c r="V7" s="91">
        <v>24</v>
      </c>
      <c r="W7" s="91">
        <v>25</v>
      </c>
      <c r="X7" s="91">
        <v>26</v>
      </c>
      <c r="Y7" s="91">
        <v>27</v>
      </c>
      <c r="Z7" s="91">
        <v>28</v>
      </c>
      <c r="AA7" s="91">
        <v>29</v>
      </c>
      <c r="AB7" s="91">
        <v>30</v>
      </c>
      <c r="AC7" s="92"/>
    </row>
    <row r="8" spans="1:29" s="98" customFormat="1" ht="17.25" customHeight="1">
      <c r="A8" s="30" t="s">
        <v>44</v>
      </c>
      <c r="B8" s="31">
        <f>SUM(B9:B18)</f>
        <v>11527</v>
      </c>
      <c r="C8" s="31">
        <f>SUM(C9:C18)</f>
        <v>6719</v>
      </c>
      <c r="D8" s="32">
        <f>C8/B8*100</f>
        <v>58.289233972412603</v>
      </c>
      <c r="E8" s="31">
        <f>SUM(E9:E18)</f>
        <v>10557</v>
      </c>
      <c r="F8" s="31">
        <f>SUM(F9:F18)</f>
        <v>6061</v>
      </c>
      <c r="G8" s="32">
        <f>F8/E8*100</f>
        <v>57.412143601401908</v>
      </c>
      <c r="H8" s="31">
        <f>SUM(H9:H18)</f>
        <v>1962</v>
      </c>
      <c r="I8" s="31">
        <f>SUM(I9:I18)</f>
        <v>345</v>
      </c>
      <c r="J8" s="32">
        <f>I8/H8*100</f>
        <v>17.584097859327215</v>
      </c>
      <c r="K8" s="31">
        <f>SUM(K9:K18)</f>
        <v>66</v>
      </c>
      <c r="L8" s="31">
        <f>SUM(L9:L18)</f>
        <v>32</v>
      </c>
      <c r="M8" s="32">
        <f>L8/K8*100</f>
        <v>48.484848484848484</v>
      </c>
      <c r="N8" s="31">
        <f>SUM(N9:N18)</f>
        <v>530</v>
      </c>
      <c r="O8" s="31">
        <f>SUM(O9:O18)</f>
        <v>33</v>
      </c>
      <c r="P8" s="32">
        <f>O8/N8*100</f>
        <v>6.2264150943396226</v>
      </c>
      <c r="Q8" s="31">
        <f>SUM(Q9:Q18)</f>
        <v>9799</v>
      </c>
      <c r="R8" s="31">
        <f>SUM(R9:R18)</f>
        <v>2728</v>
      </c>
      <c r="S8" s="32">
        <f>R8/Q8*100</f>
        <v>27.839575466884376</v>
      </c>
      <c r="T8" s="31">
        <f>SUM(T9:T18)</f>
        <v>6932</v>
      </c>
      <c r="U8" s="31">
        <f>SUM(U9:U18)</f>
        <v>4328</v>
      </c>
      <c r="V8" s="32">
        <f>U8/T8*100</f>
        <v>62.435083669936532</v>
      </c>
      <c r="W8" s="31">
        <f>SUM(W9:W18)</f>
        <v>6374</v>
      </c>
      <c r="X8" s="31">
        <f>SUM(X9:X18)</f>
        <v>4011</v>
      </c>
      <c r="Y8" s="32">
        <f>X8/W8*100</f>
        <v>62.927518042045818</v>
      </c>
      <c r="Z8" s="31">
        <f>SUM(Z9:Z18)</f>
        <v>5086</v>
      </c>
      <c r="AA8" s="31">
        <f>SUM(AA9:AA18)</f>
        <v>361</v>
      </c>
      <c r="AB8" s="32">
        <f>AA8/Z8*100</f>
        <v>7.0979158474243018</v>
      </c>
      <c r="AC8" s="183"/>
    </row>
    <row r="9" spans="1:29" ht="18" customHeight="1">
      <c r="A9" s="116" t="s">
        <v>49</v>
      </c>
      <c r="B9" s="121">
        <v>2666</v>
      </c>
      <c r="C9" s="121">
        <v>3224</v>
      </c>
      <c r="D9" s="36">
        <f t="shared" ref="D9:D18" si="0">C9/B9*100</f>
        <v>120.93023255813952</v>
      </c>
      <c r="E9" s="121">
        <v>2317</v>
      </c>
      <c r="F9" s="121">
        <v>2817</v>
      </c>
      <c r="G9" s="36">
        <f t="shared" ref="G9:G18" si="1">F9/E9*100</f>
        <v>121.57962883038411</v>
      </c>
      <c r="H9" s="184">
        <v>454</v>
      </c>
      <c r="I9" s="184">
        <v>244</v>
      </c>
      <c r="J9" s="36">
        <f t="shared" ref="J9:J18" si="2">I9/H9*100</f>
        <v>53.744493392070481</v>
      </c>
      <c r="K9" s="121">
        <v>17</v>
      </c>
      <c r="L9" s="121">
        <v>23</v>
      </c>
      <c r="M9" s="36">
        <f t="shared" ref="M9:M18" si="3">L9/K9*100</f>
        <v>135.29411764705884</v>
      </c>
      <c r="N9" s="184">
        <v>98</v>
      </c>
      <c r="O9" s="184">
        <v>11</v>
      </c>
      <c r="P9" s="36">
        <f t="shared" ref="P9:P18" si="4">O9/N9*100</f>
        <v>11.224489795918368</v>
      </c>
      <c r="Q9" s="184">
        <v>2006</v>
      </c>
      <c r="R9" s="184">
        <v>1389</v>
      </c>
      <c r="S9" s="36">
        <f t="shared" ref="S9:S18" si="5">R9/Q9*100</f>
        <v>69.242273180458625</v>
      </c>
      <c r="T9" s="184">
        <v>1786</v>
      </c>
      <c r="U9" s="184">
        <v>1690</v>
      </c>
      <c r="V9" s="36">
        <f t="shared" ref="V9:V18" si="6">U9/T9*100</f>
        <v>94.624860022396419</v>
      </c>
      <c r="W9" s="121">
        <v>1546</v>
      </c>
      <c r="X9" s="121">
        <v>1484</v>
      </c>
      <c r="Y9" s="36">
        <f t="shared" ref="Y9:Y18" si="7">X9/W9*100</f>
        <v>95.98965071151359</v>
      </c>
      <c r="Z9" s="184">
        <v>1360</v>
      </c>
      <c r="AA9" s="184">
        <v>288</v>
      </c>
      <c r="AB9" s="36">
        <f t="shared" ref="AB9:AB18" si="8">AA9/Z9*100</f>
        <v>21.176470588235293</v>
      </c>
      <c r="AC9" s="185"/>
    </row>
    <row r="10" spans="1:29" ht="18" customHeight="1">
      <c r="A10" s="116" t="s">
        <v>45</v>
      </c>
      <c r="B10" s="121">
        <v>494</v>
      </c>
      <c r="C10" s="121">
        <v>165</v>
      </c>
      <c r="D10" s="36">
        <f t="shared" si="0"/>
        <v>33.400809716599191</v>
      </c>
      <c r="E10" s="121">
        <v>439</v>
      </c>
      <c r="F10" s="121">
        <v>122</v>
      </c>
      <c r="G10" s="36">
        <f t="shared" si="1"/>
        <v>27.790432801822323</v>
      </c>
      <c r="H10" s="184">
        <v>111</v>
      </c>
      <c r="I10" s="184">
        <v>0</v>
      </c>
      <c r="J10" s="36">
        <f t="shared" si="2"/>
        <v>0</v>
      </c>
      <c r="K10" s="121">
        <v>4</v>
      </c>
      <c r="L10" s="121">
        <v>0</v>
      </c>
      <c r="M10" s="36">
        <f t="shared" si="3"/>
        <v>0</v>
      </c>
      <c r="N10" s="184">
        <v>10</v>
      </c>
      <c r="O10" s="184">
        <v>0</v>
      </c>
      <c r="P10" s="36">
        <f t="shared" si="4"/>
        <v>0</v>
      </c>
      <c r="Q10" s="184">
        <v>410</v>
      </c>
      <c r="R10" s="184">
        <v>66</v>
      </c>
      <c r="S10" s="36">
        <f t="shared" si="5"/>
        <v>16.097560975609756</v>
      </c>
      <c r="T10" s="184">
        <v>232</v>
      </c>
      <c r="U10" s="184">
        <v>108</v>
      </c>
      <c r="V10" s="36">
        <f t="shared" si="6"/>
        <v>46.551724137931032</v>
      </c>
      <c r="W10" s="121">
        <v>192</v>
      </c>
      <c r="X10" s="121">
        <v>99</v>
      </c>
      <c r="Y10" s="36">
        <f t="shared" si="7"/>
        <v>51.5625</v>
      </c>
      <c r="Z10" s="184">
        <v>147</v>
      </c>
      <c r="AA10" s="184">
        <v>1</v>
      </c>
      <c r="AB10" s="36">
        <f t="shared" si="8"/>
        <v>0.68027210884353739</v>
      </c>
      <c r="AC10" s="185"/>
    </row>
    <row r="11" spans="1:29" ht="18" customHeight="1">
      <c r="A11" s="116" t="s">
        <v>46</v>
      </c>
      <c r="B11" s="121">
        <v>557</v>
      </c>
      <c r="C11" s="121">
        <v>72</v>
      </c>
      <c r="D11" s="36">
        <f t="shared" si="0"/>
        <v>12.926391382405743</v>
      </c>
      <c r="E11" s="121">
        <v>453</v>
      </c>
      <c r="F11" s="121">
        <v>69</v>
      </c>
      <c r="G11" s="36">
        <f t="shared" si="1"/>
        <v>15.231788079470199</v>
      </c>
      <c r="H11" s="184">
        <v>61</v>
      </c>
      <c r="I11" s="184">
        <v>0</v>
      </c>
      <c r="J11" s="36">
        <f t="shared" si="2"/>
        <v>0</v>
      </c>
      <c r="K11" s="121">
        <v>1</v>
      </c>
      <c r="L11" s="121">
        <v>0</v>
      </c>
      <c r="M11" s="36">
        <f t="shared" si="3"/>
        <v>0</v>
      </c>
      <c r="N11" s="184">
        <v>6</v>
      </c>
      <c r="O11" s="184">
        <v>0</v>
      </c>
      <c r="P11" s="36">
        <f t="shared" si="4"/>
        <v>0</v>
      </c>
      <c r="Q11" s="184">
        <v>437</v>
      </c>
      <c r="R11" s="184">
        <v>1</v>
      </c>
      <c r="S11" s="36">
        <f t="shared" si="5"/>
        <v>0.2288329519450801</v>
      </c>
      <c r="T11" s="184">
        <v>301</v>
      </c>
      <c r="U11" s="184">
        <v>58</v>
      </c>
      <c r="V11" s="36">
        <f t="shared" si="6"/>
        <v>19.269102990033225</v>
      </c>
      <c r="W11" s="121">
        <v>253</v>
      </c>
      <c r="X11" s="121">
        <v>58</v>
      </c>
      <c r="Y11" s="36">
        <f t="shared" si="7"/>
        <v>22.92490118577075</v>
      </c>
      <c r="Z11" s="184">
        <v>226</v>
      </c>
      <c r="AA11" s="184">
        <v>1</v>
      </c>
      <c r="AB11" s="36">
        <f t="shared" si="8"/>
        <v>0.44247787610619471</v>
      </c>
      <c r="AC11" s="185"/>
    </row>
    <row r="12" spans="1:29" ht="18" customHeight="1">
      <c r="A12" s="116" t="s">
        <v>47</v>
      </c>
      <c r="B12" s="121">
        <v>1813</v>
      </c>
      <c r="C12" s="121">
        <v>755</v>
      </c>
      <c r="D12" s="36">
        <f t="shared" si="0"/>
        <v>41.643684500827362</v>
      </c>
      <c r="E12" s="121">
        <v>1639</v>
      </c>
      <c r="F12" s="121">
        <v>704</v>
      </c>
      <c r="G12" s="36">
        <f t="shared" si="1"/>
        <v>42.95302013422819</v>
      </c>
      <c r="H12" s="184">
        <v>301</v>
      </c>
      <c r="I12" s="184">
        <v>8</v>
      </c>
      <c r="J12" s="36">
        <f t="shared" si="2"/>
        <v>2.6578073089700998</v>
      </c>
      <c r="K12" s="121">
        <v>11</v>
      </c>
      <c r="L12" s="121">
        <v>0</v>
      </c>
      <c r="M12" s="36">
        <f t="shared" si="3"/>
        <v>0</v>
      </c>
      <c r="N12" s="184">
        <v>89</v>
      </c>
      <c r="O12" s="184">
        <v>0</v>
      </c>
      <c r="P12" s="36">
        <f t="shared" si="4"/>
        <v>0</v>
      </c>
      <c r="Q12" s="184">
        <v>1501</v>
      </c>
      <c r="R12" s="184">
        <v>197</v>
      </c>
      <c r="S12" s="36">
        <f t="shared" si="5"/>
        <v>13.124583610926049</v>
      </c>
      <c r="T12" s="184">
        <v>1032</v>
      </c>
      <c r="U12" s="184">
        <v>621</v>
      </c>
      <c r="V12" s="36">
        <f t="shared" si="6"/>
        <v>60.174418604651159</v>
      </c>
      <c r="W12" s="121">
        <v>939</v>
      </c>
      <c r="X12" s="121">
        <v>593</v>
      </c>
      <c r="Y12" s="36">
        <f t="shared" si="7"/>
        <v>63.152289669861553</v>
      </c>
      <c r="Z12" s="184">
        <v>703</v>
      </c>
      <c r="AA12" s="184">
        <v>11</v>
      </c>
      <c r="AB12" s="36">
        <f t="shared" si="8"/>
        <v>1.5647226173541962</v>
      </c>
      <c r="AC12" s="185"/>
    </row>
    <row r="13" spans="1:29" ht="18" customHeight="1">
      <c r="A13" s="116" t="s">
        <v>48</v>
      </c>
      <c r="B13" s="121">
        <v>456</v>
      </c>
      <c r="C13" s="121">
        <v>192</v>
      </c>
      <c r="D13" s="36">
        <f t="shared" si="0"/>
        <v>42.105263157894733</v>
      </c>
      <c r="E13" s="121">
        <v>442</v>
      </c>
      <c r="F13" s="121">
        <v>192</v>
      </c>
      <c r="G13" s="36">
        <f t="shared" si="1"/>
        <v>43.438914027149323</v>
      </c>
      <c r="H13" s="184">
        <v>100</v>
      </c>
      <c r="I13" s="184">
        <v>0</v>
      </c>
      <c r="J13" s="36">
        <f t="shared" si="2"/>
        <v>0</v>
      </c>
      <c r="K13" s="121">
        <v>2</v>
      </c>
      <c r="L13" s="121">
        <v>0</v>
      </c>
      <c r="M13" s="36">
        <f t="shared" si="3"/>
        <v>0</v>
      </c>
      <c r="N13" s="184">
        <v>6</v>
      </c>
      <c r="O13" s="184">
        <v>0</v>
      </c>
      <c r="P13" s="36">
        <f t="shared" si="4"/>
        <v>0</v>
      </c>
      <c r="Q13" s="184">
        <v>416</v>
      </c>
      <c r="R13" s="184">
        <v>162</v>
      </c>
      <c r="S13" s="36">
        <f t="shared" si="5"/>
        <v>38.942307692307693</v>
      </c>
      <c r="T13" s="184">
        <v>263</v>
      </c>
      <c r="U13" s="184">
        <v>111</v>
      </c>
      <c r="V13" s="36">
        <f t="shared" si="6"/>
        <v>42.20532319391635</v>
      </c>
      <c r="W13" s="121">
        <v>262</v>
      </c>
      <c r="X13" s="121">
        <v>111</v>
      </c>
      <c r="Y13" s="36">
        <f t="shared" si="7"/>
        <v>42.366412213740453</v>
      </c>
      <c r="Z13" s="184">
        <v>233</v>
      </c>
      <c r="AA13" s="184">
        <v>4</v>
      </c>
      <c r="AB13" s="36">
        <f t="shared" si="8"/>
        <v>1.7167381974248928</v>
      </c>
      <c r="AC13" s="185"/>
    </row>
    <row r="14" spans="1:29" ht="18" customHeight="1">
      <c r="A14" s="116" t="s">
        <v>50</v>
      </c>
      <c r="B14" s="121">
        <v>2757</v>
      </c>
      <c r="C14" s="121">
        <v>1345</v>
      </c>
      <c r="D14" s="36">
        <f t="shared" si="0"/>
        <v>48.784911135291985</v>
      </c>
      <c r="E14" s="121">
        <v>2557</v>
      </c>
      <c r="F14" s="121">
        <v>1198</v>
      </c>
      <c r="G14" s="36">
        <f t="shared" si="1"/>
        <v>46.851779429018379</v>
      </c>
      <c r="H14" s="184">
        <v>359</v>
      </c>
      <c r="I14" s="184">
        <v>91</v>
      </c>
      <c r="J14" s="36">
        <f t="shared" si="2"/>
        <v>25.348189415041784</v>
      </c>
      <c r="K14" s="121">
        <v>15</v>
      </c>
      <c r="L14" s="121">
        <v>9</v>
      </c>
      <c r="M14" s="36">
        <f t="shared" si="3"/>
        <v>60</v>
      </c>
      <c r="N14" s="184">
        <v>109</v>
      </c>
      <c r="O14" s="184">
        <v>22</v>
      </c>
      <c r="P14" s="36">
        <f t="shared" si="4"/>
        <v>20.183486238532112</v>
      </c>
      <c r="Q14" s="184">
        <v>2366</v>
      </c>
      <c r="R14" s="184">
        <v>789</v>
      </c>
      <c r="S14" s="36">
        <f t="shared" si="5"/>
        <v>33.34742180896027</v>
      </c>
      <c r="T14" s="184">
        <v>1676</v>
      </c>
      <c r="U14" s="184">
        <v>925</v>
      </c>
      <c r="V14" s="36">
        <f t="shared" si="6"/>
        <v>55.190930787589501</v>
      </c>
      <c r="W14" s="121">
        <v>1554</v>
      </c>
      <c r="X14" s="121">
        <v>854</v>
      </c>
      <c r="Y14" s="36">
        <f t="shared" si="7"/>
        <v>54.954954954954957</v>
      </c>
      <c r="Z14" s="184">
        <v>1121</v>
      </c>
      <c r="AA14" s="184">
        <v>41</v>
      </c>
      <c r="AB14" s="36">
        <f t="shared" si="8"/>
        <v>3.6574487065120427</v>
      </c>
      <c r="AC14" s="185"/>
    </row>
    <row r="15" spans="1:29" ht="18" customHeight="1">
      <c r="A15" s="116" t="s">
        <v>51</v>
      </c>
      <c r="B15" s="121">
        <v>798</v>
      </c>
      <c r="C15" s="121">
        <v>344</v>
      </c>
      <c r="D15" s="36">
        <f t="shared" si="0"/>
        <v>43.107769423558892</v>
      </c>
      <c r="E15" s="121">
        <v>784</v>
      </c>
      <c r="F15" s="121">
        <v>342</v>
      </c>
      <c r="G15" s="36">
        <f t="shared" si="1"/>
        <v>43.622448979591837</v>
      </c>
      <c r="H15" s="184">
        <v>254</v>
      </c>
      <c r="I15" s="184">
        <v>2</v>
      </c>
      <c r="J15" s="36">
        <f t="shared" si="2"/>
        <v>0.78740157480314954</v>
      </c>
      <c r="K15" s="121">
        <v>3</v>
      </c>
      <c r="L15" s="121">
        <v>0</v>
      </c>
      <c r="M15" s="36">
        <f t="shared" si="3"/>
        <v>0</v>
      </c>
      <c r="N15" s="184">
        <v>72</v>
      </c>
      <c r="O15" s="184">
        <v>0</v>
      </c>
      <c r="P15" s="36">
        <f t="shared" si="4"/>
        <v>0</v>
      </c>
      <c r="Q15" s="184">
        <v>765</v>
      </c>
      <c r="R15" s="184">
        <v>16</v>
      </c>
      <c r="S15" s="36">
        <f t="shared" si="5"/>
        <v>2.0915032679738559</v>
      </c>
      <c r="T15" s="184">
        <v>468</v>
      </c>
      <c r="U15" s="184">
        <v>283</v>
      </c>
      <c r="V15" s="36">
        <f t="shared" si="6"/>
        <v>60.470085470085465</v>
      </c>
      <c r="W15" s="121">
        <v>467</v>
      </c>
      <c r="X15" s="121">
        <v>282</v>
      </c>
      <c r="Y15" s="36">
        <f t="shared" si="7"/>
        <v>60.385438972162738</v>
      </c>
      <c r="Z15" s="184">
        <v>363</v>
      </c>
      <c r="AA15" s="184">
        <v>10</v>
      </c>
      <c r="AB15" s="36">
        <f t="shared" si="8"/>
        <v>2.7548209366391188</v>
      </c>
      <c r="AC15" s="185"/>
    </row>
    <row r="16" spans="1:29" ht="18" customHeight="1">
      <c r="A16" s="116" t="s">
        <v>52</v>
      </c>
      <c r="B16" s="121">
        <v>588</v>
      </c>
      <c r="C16" s="121">
        <v>128</v>
      </c>
      <c r="D16" s="36">
        <f t="shared" si="0"/>
        <v>21.768707482993197</v>
      </c>
      <c r="E16" s="121">
        <v>567</v>
      </c>
      <c r="F16" s="121">
        <v>126</v>
      </c>
      <c r="G16" s="36">
        <f t="shared" si="1"/>
        <v>22.222222222222221</v>
      </c>
      <c r="H16" s="184">
        <v>53</v>
      </c>
      <c r="I16" s="184">
        <v>0</v>
      </c>
      <c r="J16" s="36">
        <f t="shared" si="2"/>
        <v>0</v>
      </c>
      <c r="K16" s="121">
        <v>3</v>
      </c>
      <c r="L16" s="121">
        <v>0</v>
      </c>
      <c r="M16" s="36">
        <f t="shared" si="3"/>
        <v>0</v>
      </c>
      <c r="N16" s="184">
        <v>92</v>
      </c>
      <c r="O16" s="184">
        <v>0</v>
      </c>
      <c r="P16" s="36">
        <f t="shared" si="4"/>
        <v>0</v>
      </c>
      <c r="Q16" s="184">
        <v>560</v>
      </c>
      <c r="R16" s="184">
        <v>30</v>
      </c>
      <c r="S16" s="36">
        <f t="shared" si="5"/>
        <v>5.3571428571428568</v>
      </c>
      <c r="T16" s="184">
        <v>361</v>
      </c>
      <c r="U16" s="184">
        <v>108</v>
      </c>
      <c r="V16" s="36">
        <f t="shared" si="6"/>
        <v>29.916897506925206</v>
      </c>
      <c r="W16" s="121">
        <v>351</v>
      </c>
      <c r="X16" s="121">
        <v>106</v>
      </c>
      <c r="Y16" s="36">
        <f t="shared" si="7"/>
        <v>30.1994301994302</v>
      </c>
      <c r="Z16" s="184">
        <v>284</v>
      </c>
      <c r="AA16" s="184">
        <v>2</v>
      </c>
      <c r="AB16" s="36">
        <f t="shared" si="8"/>
        <v>0.70422535211267612</v>
      </c>
      <c r="AC16" s="185"/>
    </row>
    <row r="17" spans="1:29" ht="18" customHeight="1">
      <c r="A17" s="116" t="s">
        <v>53</v>
      </c>
      <c r="B17" s="121">
        <v>527</v>
      </c>
      <c r="C17" s="121">
        <v>231</v>
      </c>
      <c r="D17" s="36">
        <f t="shared" si="0"/>
        <v>43.833017077798864</v>
      </c>
      <c r="E17" s="121">
        <v>499</v>
      </c>
      <c r="F17" s="121">
        <v>230</v>
      </c>
      <c r="G17" s="36">
        <f t="shared" si="1"/>
        <v>46.092184368737477</v>
      </c>
      <c r="H17" s="184">
        <v>122</v>
      </c>
      <c r="I17" s="184">
        <v>0</v>
      </c>
      <c r="J17" s="36">
        <f t="shared" si="2"/>
        <v>0</v>
      </c>
      <c r="K17" s="121">
        <v>3</v>
      </c>
      <c r="L17" s="121">
        <v>0</v>
      </c>
      <c r="M17" s="36">
        <f t="shared" si="3"/>
        <v>0</v>
      </c>
      <c r="N17" s="184">
        <v>31</v>
      </c>
      <c r="O17" s="184">
        <v>0</v>
      </c>
      <c r="P17" s="36">
        <f t="shared" si="4"/>
        <v>0</v>
      </c>
      <c r="Q17" s="184">
        <v>499</v>
      </c>
      <c r="R17" s="184">
        <v>78</v>
      </c>
      <c r="S17" s="36">
        <f t="shared" si="5"/>
        <v>15.631262525050099</v>
      </c>
      <c r="T17" s="184">
        <v>300</v>
      </c>
      <c r="U17" s="184">
        <v>169</v>
      </c>
      <c r="V17" s="36">
        <f t="shared" si="6"/>
        <v>56.333333333333336</v>
      </c>
      <c r="W17" s="121">
        <v>299</v>
      </c>
      <c r="X17" s="121">
        <v>169</v>
      </c>
      <c r="Y17" s="36">
        <f t="shared" si="7"/>
        <v>56.521739130434781</v>
      </c>
      <c r="Z17" s="184">
        <v>251</v>
      </c>
      <c r="AA17" s="184">
        <v>0</v>
      </c>
      <c r="AB17" s="36">
        <f t="shared" si="8"/>
        <v>0</v>
      </c>
      <c r="AC17" s="185"/>
    </row>
    <row r="18" spans="1:29" ht="18" customHeight="1">
      <c r="A18" s="116" t="s">
        <v>54</v>
      </c>
      <c r="B18" s="121">
        <v>871</v>
      </c>
      <c r="C18" s="121">
        <v>263</v>
      </c>
      <c r="D18" s="36">
        <f t="shared" si="0"/>
        <v>30.195177956371989</v>
      </c>
      <c r="E18" s="121">
        <v>860</v>
      </c>
      <c r="F18" s="121">
        <v>261</v>
      </c>
      <c r="G18" s="36">
        <f t="shared" si="1"/>
        <v>30.348837209302324</v>
      </c>
      <c r="H18" s="184">
        <v>147</v>
      </c>
      <c r="I18" s="184">
        <v>0</v>
      </c>
      <c r="J18" s="36">
        <f t="shared" si="2"/>
        <v>0</v>
      </c>
      <c r="K18" s="121">
        <v>7</v>
      </c>
      <c r="L18" s="121">
        <v>0</v>
      </c>
      <c r="M18" s="36">
        <f t="shared" si="3"/>
        <v>0</v>
      </c>
      <c r="N18" s="184">
        <v>17</v>
      </c>
      <c r="O18" s="184">
        <v>0</v>
      </c>
      <c r="P18" s="36">
        <f t="shared" si="4"/>
        <v>0</v>
      </c>
      <c r="Q18" s="184">
        <v>839</v>
      </c>
      <c r="R18" s="184">
        <v>0</v>
      </c>
      <c r="S18" s="36">
        <f t="shared" si="5"/>
        <v>0</v>
      </c>
      <c r="T18" s="184">
        <v>513</v>
      </c>
      <c r="U18" s="184">
        <v>255</v>
      </c>
      <c r="V18" s="36">
        <f t="shared" si="6"/>
        <v>49.707602339181285</v>
      </c>
      <c r="W18" s="121">
        <v>511</v>
      </c>
      <c r="X18" s="121">
        <v>255</v>
      </c>
      <c r="Y18" s="36">
        <f t="shared" si="7"/>
        <v>49.902152641878665</v>
      </c>
      <c r="Z18" s="184">
        <v>398</v>
      </c>
      <c r="AA18" s="184">
        <v>3</v>
      </c>
      <c r="AB18" s="36">
        <f t="shared" si="8"/>
        <v>0.75376884422110546</v>
      </c>
      <c r="AC18" s="185"/>
    </row>
    <row r="19" spans="1:29" ht="18" customHeight="1">
      <c r="B19" s="94"/>
      <c r="E19" s="94"/>
      <c r="X19" s="307"/>
      <c r="Y19" s="307"/>
    </row>
  </sheetData>
  <mergeCells count="12">
    <mergeCell ref="Z4:AB5"/>
    <mergeCell ref="N4:P5"/>
    <mergeCell ref="Q4:S5"/>
    <mergeCell ref="T4:V5"/>
    <mergeCell ref="W4:Y5"/>
    <mergeCell ref="X19:Y19"/>
    <mergeCell ref="B1:M1"/>
    <mergeCell ref="B2:M2"/>
    <mergeCell ref="B4:D5"/>
    <mergeCell ref="E4:G5"/>
    <mergeCell ref="H4:J5"/>
    <mergeCell ref="K4:M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view="pageBreakPreview" zoomScale="80" zoomScaleNormal="70" zoomScaleSheetLayoutView="80" workbookViewId="0">
      <selection activeCell="C14" sqref="C14:C15"/>
    </sheetView>
  </sheetViews>
  <sheetFormatPr defaultColWidth="8" defaultRowHeight="13.2"/>
  <cols>
    <col min="1" max="1" width="61.33203125" style="105" customWidth="1"/>
    <col min="2" max="2" width="22.6640625" style="15" customWidth="1"/>
    <col min="3" max="3" width="22.777343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34" t="s">
        <v>56</v>
      </c>
      <c r="B1" s="234"/>
      <c r="C1" s="234"/>
      <c r="D1" s="234"/>
      <c r="E1" s="234"/>
    </row>
    <row r="2" spans="1:16" ht="17.25" customHeight="1">
      <c r="A2" s="234" t="s">
        <v>55</v>
      </c>
      <c r="B2" s="234"/>
      <c r="C2" s="234"/>
      <c r="D2" s="234"/>
      <c r="E2" s="234"/>
    </row>
    <row r="3" spans="1:16" s="95" customFormat="1" ht="23.25" customHeight="1">
      <c r="A3" s="229" t="s">
        <v>0</v>
      </c>
      <c r="B3" s="235" t="s">
        <v>76</v>
      </c>
      <c r="C3" s="235" t="s">
        <v>77</v>
      </c>
      <c r="D3" s="232" t="s">
        <v>1</v>
      </c>
      <c r="E3" s="233"/>
    </row>
    <row r="4" spans="1:16" s="95" customFormat="1" ht="27.75" customHeight="1">
      <c r="A4" s="230"/>
      <c r="B4" s="236"/>
      <c r="C4" s="236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22">
        <f>'2'!B7</f>
        <v>5029</v>
      </c>
      <c r="C6" s="122">
        <f>'2'!C7</f>
        <v>3636</v>
      </c>
      <c r="D6" s="172">
        <f>C6/B6*100</f>
        <v>72.300656194074364</v>
      </c>
      <c r="E6" s="123">
        <f>C6-B6</f>
        <v>-1393</v>
      </c>
      <c r="K6" s="198"/>
      <c r="P6" s="135"/>
    </row>
    <row r="7" spans="1:16" s="95" customFormat="1" ht="31.5" customHeight="1">
      <c r="A7" s="107" t="s">
        <v>38</v>
      </c>
      <c r="B7" s="122">
        <f>'2'!E7</f>
        <v>4777</v>
      </c>
      <c r="C7" s="122">
        <f>'2'!F7</f>
        <v>3494</v>
      </c>
      <c r="D7" s="172">
        <f t="shared" ref="D7:D11" si="0">C7/B7*100</f>
        <v>73.142139418044792</v>
      </c>
      <c r="E7" s="123">
        <f t="shared" ref="E7:E11" si="1">C7-B7</f>
        <v>-1283</v>
      </c>
      <c r="K7" s="198"/>
      <c r="M7" s="139"/>
    </row>
    <row r="8" spans="1:16" s="95" customFormat="1" ht="45" customHeight="1">
      <c r="A8" s="110" t="s">
        <v>39</v>
      </c>
      <c r="B8" s="122">
        <f>'2'!H7</f>
        <v>411</v>
      </c>
      <c r="C8" s="122">
        <f>'2'!I7</f>
        <v>183</v>
      </c>
      <c r="D8" s="172">
        <f t="shared" si="0"/>
        <v>44.525547445255476</v>
      </c>
      <c r="E8" s="123">
        <f t="shared" si="1"/>
        <v>-228</v>
      </c>
      <c r="K8" s="198"/>
      <c r="P8" s="139"/>
    </row>
    <row r="9" spans="1:16" s="95" customFormat="1" ht="35.25" customHeight="1">
      <c r="A9" s="107" t="s">
        <v>40</v>
      </c>
      <c r="B9" s="122">
        <f>'2'!K7</f>
        <v>33</v>
      </c>
      <c r="C9" s="122">
        <f>'2'!L7</f>
        <v>9</v>
      </c>
      <c r="D9" s="172">
        <f t="shared" si="0"/>
        <v>27.27272727272727</v>
      </c>
      <c r="E9" s="123">
        <f t="shared" si="1"/>
        <v>-24</v>
      </c>
      <c r="K9" s="198"/>
    </row>
    <row r="10" spans="1:16" s="95" customFormat="1" ht="45.75" customHeight="1">
      <c r="A10" s="107" t="s">
        <v>31</v>
      </c>
      <c r="B10" s="122">
        <f>'2'!N7</f>
        <v>54</v>
      </c>
      <c r="C10" s="122">
        <f>'2'!O7</f>
        <v>13</v>
      </c>
      <c r="D10" s="172">
        <f t="shared" si="0"/>
        <v>24.074074074074073</v>
      </c>
      <c r="E10" s="123">
        <f t="shared" si="1"/>
        <v>-41</v>
      </c>
      <c r="K10" s="198"/>
    </row>
    <row r="11" spans="1:16" s="95" customFormat="1" ht="55.5" customHeight="1">
      <c r="A11" s="107" t="s">
        <v>41</v>
      </c>
      <c r="B11" s="122">
        <f>'2'!Q7</f>
        <v>4344</v>
      </c>
      <c r="C11" s="122">
        <f>'2'!R7</f>
        <v>1911</v>
      </c>
      <c r="D11" s="172">
        <f t="shared" si="0"/>
        <v>43.991712707182316</v>
      </c>
      <c r="E11" s="123">
        <f t="shared" si="1"/>
        <v>-2433</v>
      </c>
      <c r="K11" s="198"/>
    </row>
    <row r="12" spans="1:16" s="95" customFormat="1" ht="12.75" customHeight="1">
      <c r="A12" s="225" t="s">
        <v>5</v>
      </c>
      <c r="B12" s="226"/>
      <c r="C12" s="226"/>
      <c r="D12" s="226"/>
      <c r="E12" s="226"/>
      <c r="K12" s="198"/>
    </row>
    <row r="13" spans="1:16" s="95" customFormat="1" ht="15" customHeight="1">
      <c r="A13" s="227"/>
      <c r="B13" s="228"/>
      <c r="C13" s="228"/>
      <c r="D13" s="228"/>
      <c r="E13" s="228"/>
      <c r="K13" s="198"/>
    </row>
    <row r="14" spans="1:16" s="95" customFormat="1" ht="24" customHeight="1">
      <c r="A14" s="229" t="s">
        <v>0</v>
      </c>
      <c r="B14" s="231" t="s">
        <v>92</v>
      </c>
      <c r="C14" s="231" t="s">
        <v>100</v>
      </c>
      <c r="D14" s="232" t="s">
        <v>1</v>
      </c>
      <c r="E14" s="233"/>
      <c r="K14" s="198"/>
    </row>
    <row r="15" spans="1:16" ht="35.25" customHeight="1">
      <c r="A15" s="230"/>
      <c r="B15" s="231"/>
      <c r="C15" s="231"/>
      <c r="D15" s="5" t="s">
        <v>2</v>
      </c>
      <c r="E15" s="6" t="s">
        <v>3</v>
      </c>
      <c r="K15" s="198"/>
    </row>
    <row r="16" spans="1:16" ht="24" customHeight="1">
      <c r="A16" s="107" t="s">
        <v>37</v>
      </c>
      <c r="B16" s="125">
        <f>'2'!T7</f>
        <v>2926</v>
      </c>
      <c r="C16" s="125">
        <f>'2'!U7</f>
        <v>2154</v>
      </c>
      <c r="D16" s="172">
        <f t="shared" ref="D16:D18" si="2">C16/B16*100</f>
        <v>73.615857826384143</v>
      </c>
      <c r="E16" s="123">
        <f t="shared" ref="E16:E18" si="3">C16-B16</f>
        <v>-772</v>
      </c>
      <c r="K16" s="198"/>
    </row>
    <row r="17" spans="1:28" ht="25.5" customHeight="1">
      <c r="A17" s="2" t="s">
        <v>38</v>
      </c>
      <c r="B17" s="125">
        <f>'2'!W7</f>
        <v>2796</v>
      </c>
      <c r="C17" s="125">
        <f>'2'!X7</f>
        <v>2090</v>
      </c>
      <c r="D17" s="172">
        <f t="shared" si="2"/>
        <v>74.749642346208873</v>
      </c>
      <c r="E17" s="123">
        <f t="shared" si="3"/>
        <v>-706</v>
      </c>
      <c r="G17" s="133"/>
      <c r="K17" s="198"/>
      <c r="S17" s="133"/>
      <c r="V17" s="133"/>
      <c r="Y17" s="133"/>
    </row>
    <row r="18" spans="1:28" ht="33.75" customHeight="1">
      <c r="A18" s="2" t="s">
        <v>43</v>
      </c>
      <c r="B18" s="125">
        <f>'2'!Z7</f>
        <v>2305</v>
      </c>
      <c r="C18" s="125">
        <f>'2'!AA7</f>
        <v>475</v>
      </c>
      <c r="D18" s="172">
        <f t="shared" si="2"/>
        <v>20.607375271149674</v>
      </c>
      <c r="E18" s="123">
        <f t="shared" si="3"/>
        <v>-1830</v>
      </c>
      <c r="K18" s="198"/>
    </row>
    <row r="19" spans="1:28">
      <c r="C19" s="16"/>
    </row>
    <row r="20" spans="1:28">
      <c r="P20" s="133"/>
    </row>
    <row r="21" spans="1:28">
      <c r="D21" s="133"/>
      <c r="G21" s="133"/>
      <c r="S21" s="133"/>
      <c r="V21" s="133"/>
      <c r="Y21" s="133"/>
      <c r="AB21" s="133"/>
    </row>
    <row r="25" spans="1:28">
      <c r="D25" s="133"/>
      <c r="G25" s="133"/>
      <c r="S25" s="133"/>
      <c r="V25" s="133"/>
      <c r="Y25" s="133"/>
      <c r="AB25" s="133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view="pageBreakPreview" topLeftCell="F1" zoomScale="87" zoomScaleNormal="75" zoomScaleSheetLayoutView="87" workbookViewId="0">
      <selection activeCell="F1" sqref="A1:XFD1048576"/>
    </sheetView>
  </sheetViews>
  <sheetFormatPr defaultColWidth="9.109375" defaultRowHeight="13.8"/>
  <cols>
    <col min="1" max="1" width="18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245" t="s">
        <v>94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19"/>
      <c r="O1" s="19"/>
      <c r="P1" s="19"/>
      <c r="Q1" s="19"/>
      <c r="R1" s="19"/>
      <c r="S1" s="19"/>
      <c r="T1" s="19"/>
      <c r="U1" s="19"/>
      <c r="V1" s="19"/>
      <c r="W1" s="19"/>
      <c r="X1" s="241"/>
      <c r="Y1" s="241"/>
      <c r="Z1" s="99"/>
      <c r="AB1" s="190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4" t="s">
        <v>6</v>
      </c>
      <c r="N2" s="114"/>
      <c r="O2" s="21"/>
      <c r="P2" s="21"/>
      <c r="Q2" s="22"/>
      <c r="R2" s="22"/>
      <c r="S2" s="22"/>
      <c r="T2" s="22"/>
      <c r="U2" s="22"/>
      <c r="V2" s="22"/>
      <c r="X2" s="246"/>
      <c r="Y2" s="246"/>
      <c r="Z2" s="240" t="s">
        <v>6</v>
      </c>
      <c r="AA2" s="240"/>
    </row>
    <row r="3" spans="1:32" s="25" customFormat="1" ht="67.5" customHeight="1">
      <c r="A3" s="247"/>
      <c r="B3" s="237" t="s">
        <v>32</v>
      </c>
      <c r="C3" s="237"/>
      <c r="D3" s="237"/>
      <c r="E3" s="237" t="s">
        <v>33</v>
      </c>
      <c r="F3" s="237"/>
      <c r="G3" s="237"/>
      <c r="H3" s="237" t="s">
        <v>19</v>
      </c>
      <c r="I3" s="237"/>
      <c r="J3" s="237"/>
      <c r="K3" s="237" t="s">
        <v>11</v>
      </c>
      <c r="L3" s="237"/>
      <c r="M3" s="237"/>
      <c r="N3" s="237" t="s">
        <v>12</v>
      </c>
      <c r="O3" s="237"/>
      <c r="P3" s="237"/>
      <c r="Q3" s="242" t="s">
        <v>10</v>
      </c>
      <c r="R3" s="243"/>
      <c r="S3" s="244"/>
      <c r="T3" s="237" t="s">
        <v>27</v>
      </c>
      <c r="U3" s="237"/>
      <c r="V3" s="237"/>
      <c r="W3" s="237" t="s">
        <v>13</v>
      </c>
      <c r="X3" s="237"/>
      <c r="Y3" s="237"/>
      <c r="Z3" s="237" t="s">
        <v>16</v>
      </c>
      <c r="AA3" s="237"/>
      <c r="AB3" s="237"/>
    </row>
    <row r="4" spans="1:32" s="26" customFormat="1" ht="19.5" customHeight="1">
      <c r="A4" s="247"/>
      <c r="B4" s="238">
        <v>2022</v>
      </c>
      <c r="C4" s="238">
        <v>2023</v>
      </c>
      <c r="D4" s="239" t="s">
        <v>2</v>
      </c>
      <c r="E4" s="238">
        <v>2022</v>
      </c>
      <c r="F4" s="238">
        <v>2023</v>
      </c>
      <c r="G4" s="239" t="s">
        <v>2</v>
      </c>
      <c r="H4" s="238">
        <v>2022</v>
      </c>
      <c r="I4" s="238">
        <v>2023</v>
      </c>
      <c r="J4" s="239" t="s">
        <v>2</v>
      </c>
      <c r="K4" s="238">
        <v>2022</v>
      </c>
      <c r="L4" s="238">
        <v>2023</v>
      </c>
      <c r="M4" s="239" t="s">
        <v>2</v>
      </c>
      <c r="N4" s="238">
        <v>2022</v>
      </c>
      <c r="O4" s="238">
        <v>2023</v>
      </c>
      <c r="P4" s="239" t="s">
        <v>2</v>
      </c>
      <c r="Q4" s="238">
        <v>2022</v>
      </c>
      <c r="R4" s="238">
        <v>2023</v>
      </c>
      <c r="S4" s="239" t="s">
        <v>2</v>
      </c>
      <c r="T4" s="238">
        <v>2022</v>
      </c>
      <c r="U4" s="238">
        <v>2023</v>
      </c>
      <c r="V4" s="239" t="s">
        <v>2</v>
      </c>
      <c r="W4" s="238">
        <v>2022</v>
      </c>
      <c r="X4" s="238">
        <v>2023</v>
      </c>
      <c r="Y4" s="239" t="s">
        <v>2</v>
      </c>
      <c r="Z4" s="238">
        <v>2022</v>
      </c>
      <c r="AA4" s="238">
        <v>2023</v>
      </c>
      <c r="AB4" s="239" t="s">
        <v>2</v>
      </c>
    </row>
    <row r="5" spans="1:32" s="26" customFormat="1" ht="15.75" customHeight="1">
      <c r="A5" s="247"/>
      <c r="B5" s="238"/>
      <c r="C5" s="238"/>
      <c r="D5" s="239"/>
      <c r="E5" s="238"/>
      <c r="F5" s="238"/>
      <c r="G5" s="239"/>
      <c r="H5" s="238"/>
      <c r="I5" s="238"/>
      <c r="J5" s="239"/>
      <c r="K5" s="238"/>
      <c r="L5" s="238"/>
      <c r="M5" s="239"/>
      <c r="N5" s="238"/>
      <c r="O5" s="238"/>
      <c r="P5" s="239"/>
      <c r="Q5" s="238"/>
      <c r="R5" s="238"/>
      <c r="S5" s="239"/>
      <c r="T5" s="238"/>
      <c r="U5" s="238"/>
      <c r="V5" s="239"/>
      <c r="W5" s="238"/>
      <c r="X5" s="238"/>
      <c r="Y5" s="239"/>
      <c r="Z5" s="238"/>
      <c r="AA5" s="238"/>
      <c r="AB5" s="239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5029</v>
      </c>
      <c r="C7" s="31">
        <f>SUM(C8:C17)</f>
        <v>3636</v>
      </c>
      <c r="D7" s="32">
        <f>C7/B7*100</f>
        <v>72.300656194074364</v>
      </c>
      <c r="E7" s="31">
        <f>SUM(E8:E17)</f>
        <v>4777</v>
      </c>
      <c r="F7" s="31">
        <f>SUM(F8:F17)</f>
        <v>3494</v>
      </c>
      <c r="G7" s="32">
        <f>F7/E7*100</f>
        <v>73.142139418044792</v>
      </c>
      <c r="H7" s="31">
        <f>SUM(H8:H17)</f>
        <v>411</v>
      </c>
      <c r="I7" s="31">
        <f>SUM(I8:I17)</f>
        <v>183</v>
      </c>
      <c r="J7" s="32">
        <f>I7/H7*100</f>
        <v>44.525547445255476</v>
      </c>
      <c r="K7" s="31">
        <f>SUM(K8:K17)</f>
        <v>33</v>
      </c>
      <c r="L7" s="31">
        <f>SUM(L8:L17)</f>
        <v>9</v>
      </c>
      <c r="M7" s="32">
        <f>L7/K7*100</f>
        <v>27.27272727272727</v>
      </c>
      <c r="N7" s="31">
        <f>SUM(N8:N17)</f>
        <v>54</v>
      </c>
      <c r="O7" s="31">
        <f>SUM(O8:O17)</f>
        <v>13</v>
      </c>
      <c r="P7" s="32">
        <f>O7/N7*100</f>
        <v>24.074074074074073</v>
      </c>
      <c r="Q7" s="31">
        <f>SUM(Q8:Q17)</f>
        <v>4344</v>
      </c>
      <c r="R7" s="31">
        <f>SUM(R8:R17)</f>
        <v>1911</v>
      </c>
      <c r="S7" s="32">
        <f>R7/Q7*100</f>
        <v>43.991712707182316</v>
      </c>
      <c r="T7" s="31">
        <f>SUM(T8:T17)</f>
        <v>2926</v>
      </c>
      <c r="U7" s="31">
        <f>SUM(U8:U17)</f>
        <v>2154</v>
      </c>
      <c r="V7" s="32">
        <f>U7/T7*100</f>
        <v>73.615857826384143</v>
      </c>
      <c r="W7" s="31">
        <f>SUM(W8:W17)</f>
        <v>2796</v>
      </c>
      <c r="X7" s="31">
        <f>SUM(X8:X17)</f>
        <v>2090</v>
      </c>
      <c r="Y7" s="32">
        <f>X7/W7*100</f>
        <v>74.749642346208873</v>
      </c>
      <c r="Z7" s="31">
        <f>SUM(Z8:Z17)</f>
        <v>2305</v>
      </c>
      <c r="AA7" s="31">
        <f>SUM(AA8:AA17)</f>
        <v>475</v>
      </c>
      <c r="AB7" s="32">
        <f>AA7/Z7*100</f>
        <v>20.607375271149674</v>
      </c>
      <c r="AC7" s="33"/>
      <c r="AF7" s="40"/>
    </row>
    <row r="8" spans="1:32" s="40" customFormat="1" ht="18" customHeight="1">
      <c r="A8" s="116" t="s">
        <v>49</v>
      </c>
      <c r="B8" s="35">
        <v>2270</v>
      </c>
      <c r="C8" s="169">
        <v>2555</v>
      </c>
      <c r="D8" s="36">
        <f>C8/B8*100</f>
        <v>112.55506607929516</v>
      </c>
      <c r="E8" s="35">
        <v>2117</v>
      </c>
      <c r="F8" s="169">
        <v>2459</v>
      </c>
      <c r="G8" s="36">
        <f>F8/E8*100</f>
        <v>116.15493623051488</v>
      </c>
      <c r="H8" s="35">
        <v>172</v>
      </c>
      <c r="I8" s="193">
        <v>159</v>
      </c>
      <c r="J8" s="36">
        <f>I8/H8*100</f>
        <v>92.441860465116278</v>
      </c>
      <c r="K8" s="35">
        <v>14</v>
      </c>
      <c r="L8" s="194">
        <v>7</v>
      </c>
      <c r="M8" s="36">
        <f>L8/K8*100</f>
        <v>50</v>
      </c>
      <c r="N8" s="35">
        <v>9</v>
      </c>
      <c r="O8" s="35">
        <v>3</v>
      </c>
      <c r="P8" s="36">
        <f>O8/N8*100</f>
        <v>33.333333333333329</v>
      </c>
      <c r="Q8" s="115">
        <v>1826</v>
      </c>
      <c r="R8" s="194">
        <v>1336</v>
      </c>
      <c r="S8" s="36">
        <f>R8/Q8*100</f>
        <v>73.16538882803944</v>
      </c>
      <c r="T8" s="115">
        <v>1363</v>
      </c>
      <c r="U8" s="194">
        <v>1365</v>
      </c>
      <c r="V8" s="36">
        <f>U8/T8*100</f>
        <v>100.14673514306676</v>
      </c>
      <c r="W8" s="115">
        <v>1278</v>
      </c>
      <c r="X8" s="194">
        <v>1320</v>
      </c>
      <c r="Y8" s="36">
        <f>X8/W8*100</f>
        <v>103.28638497652582</v>
      </c>
      <c r="Z8" s="115">
        <v>1114</v>
      </c>
      <c r="AA8" s="194">
        <v>393</v>
      </c>
      <c r="AB8" s="36">
        <f>AA8/Z8*100</f>
        <v>35.278276481149014</v>
      </c>
      <c r="AC8" s="33"/>
      <c r="AD8" s="39"/>
    </row>
    <row r="9" spans="1:32" s="41" customFormat="1" ht="18" customHeight="1">
      <c r="A9" s="116" t="s">
        <v>45</v>
      </c>
      <c r="B9" s="35">
        <v>721</v>
      </c>
      <c r="C9" s="169">
        <v>308</v>
      </c>
      <c r="D9" s="36">
        <f t="shared" ref="D9:D17" si="0">C9/B9*100</f>
        <v>42.718446601941743</v>
      </c>
      <c r="E9" s="35">
        <v>674</v>
      </c>
      <c r="F9" s="169">
        <v>282</v>
      </c>
      <c r="G9" s="36">
        <f t="shared" ref="G9:G17" si="1">F9/E9*100</f>
        <v>41.839762611275965</v>
      </c>
      <c r="H9" s="35">
        <v>49</v>
      </c>
      <c r="I9" s="193">
        <v>1</v>
      </c>
      <c r="J9" s="36">
        <f t="shared" ref="J9:J17" si="2">I9/H9*100</f>
        <v>2.0408163265306123</v>
      </c>
      <c r="K9" s="35">
        <v>6</v>
      </c>
      <c r="L9" s="194">
        <v>0</v>
      </c>
      <c r="M9" s="36">
        <f t="shared" ref="M9:M17" si="3">L9/K9*100</f>
        <v>0</v>
      </c>
      <c r="N9" s="35">
        <v>5</v>
      </c>
      <c r="O9" s="35">
        <v>0</v>
      </c>
      <c r="P9" s="36">
        <f t="shared" ref="P9:P17" si="4">O9/N9*100</f>
        <v>0</v>
      </c>
      <c r="Q9" s="115">
        <v>643</v>
      </c>
      <c r="R9" s="194">
        <v>196</v>
      </c>
      <c r="S9" s="36">
        <f t="shared" ref="S9:S17" si="5">R9/Q9*100</f>
        <v>30.482115085536549</v>
      </c>
      <c r="T9" s="115">
        <v>455</v>
      </c>
      <c r="U9" s="194">
        <v>237</v>
      </c>
      <c r="V9" s="36">
        <f t="shared" ref="V9:V17" si="6">U9/T9*100</f>
        <v>52.087912087912095</v>
      </c>
      <c r="W9" s="115">
        <v>427</v>
      </c>
      <c r="X9" s="194">
        <v>229</v>
      </c>
      <c r="Y9" s="36">
        <f t="shared" ref="Y9:Y17" si="7">X9/W9*100</f>
        <v>53.62997658079626</v>
      </c>
      <c r="Z9" s="115">
        <v>335</v>
      </c>
      <c r="AA9" s="194">
        <v>5</v>
      </c>
      <c r="AB9" s="36">
        <f t="shared" ref="AB9:AB17" si="8">AA9/Z9*100</f>
        <v>1.4925373134328357</v>
      </c>
      <c r="AC9" s="33"/>
      <c r="AD9" s="39"/>
    </row>
    <row r="10" spans="1:32" s="40" customFormat="1" ht="18" customHeight="1">
      <c r="A10" s="116" t="s">
        <v>46</v>
      </c>
      <c r="B10" s="35">
        <v>94</v>
      </c>
      <c r="C10" s="195">
        <v>15</v>
      </c>
      <c r="D10" s="36">
        <f t="shared" si="0"/>
        <v>15.957446808510639</v>
      </c>
      <c r="E10" s="35">
        <v>92</v>
      </c>
      <c r="F10" s="195">
        <v>15</v>
      </c>
      <c r="G10" s="36">
        <f t="shared" si="1"/>
        <v>16.304347826086957</v>
      </c>
      <c r="H10" s="35">
        <v>4</v>
      </c>
      <c r="I10" s="196">
        <v>0</v>
      </c>
      <c r="J10" s="36">
        <f t="shared" si="2"/>
        <v>0</v>
      </c>
      <c r="K10" s="35">
        <v>0</v>
      </c>
      <c r="L10" s="197">
        <v>0</v>
      </c>
      <c r="M10" s="124" t="e">
        <f t="shared" si="3"/>
        <v>#DIV/0!</v>
      </c>
      <c r="N10" s="35">
        <v>6</v>
      </c>
      <c r="O10" s="35">
        <v>0</v>
      </c>
      <c r="P10" s="36">
        <f t="shared" si="4"/>
        <v>0</v>
      </c>
      <c r="Q10" s="115">
        <v>92</v>
      </c>
      <c r="R10" s="197">
        <v>0</v>
      </c>
      <c r="S10" s="36">
        <f t="shared" si="5"/>
        <v>0</v>
      </c>
      <c r="T10" s="115">
        <v>54</v>
      </c>
      <c r="U10" s="197">
        <v>11</v>
      </c>
      <c r="V10" s="36">
        <f t="shared" si="6"/>
        <v>20.37037037037037</v>
      </c>
      <c r="W10" s="115">
        <v>54</v>
      </c>
      <c r="X10" s="197">
        <v>11</v>
      </c>
      <c r="Y10" s="36">
        <f t="shared" si="7"/>
        <v>20.37037037037037</v>
      </c>
      <c r="Z10" s="115">
        <v>50</v>
      </c>
      <c r="AA10" s="197">
        <v>2</v>
      </c>
      <c r="AB10" s="36">
        <f t="shared" si="8"/>
        <v>4</v>
      </c>
      <c r="AC10" s="33"/>
      <c r="AD10" s="39"/>
    </row>
    <row r="11" spans="1:32" s="40" customFormat="1" ht="18" customHeight="1">
      <c r="A11" s="116" t="s">
        <v>47</v>
      </c>
      <c r="B11" s="35">
        <v>538</v>
      </c>
      <c r="C11" s="195">
        <v>167</v>
      </c>
      <c r="D11" s="36">
        <f t="shared" si="0"/>
        <v>31.040892193308551</v>
      </c>
      <c r="E11" s="35">
        <v>525</v>
      </c>
      <c r="F11" s="195">
        <v>166</v>
      </c>
      <c r="G11" s="36">
        <f t="shared" si="1"/>
        <v>31.61904761904762</v>
      </c>
      <c r="H11" s="35">
        <v>52</v>
      </c>
      <c r="I11" s="196">
        <v>1</v>
      </c>
      <c r="J11" s="36">
        <f t="shared" si="2"/>
        <v>1.9230769230769231</v>
      </c>
      <c r="K11" s="35">
        <v>6</v>
      </c>
      <c r="L11" s="197">
        <v>0</v>
      </c>
      <c r="M11" s="36">
        <f t="shared" si="3"/>
        <v>0</v>
      </c>
      <c r="N11" s="35">
        <v>7</v>
      </c>
      <c r="O11" s="35">
        <v>0</v>
      </c>
      <c r="P11" s="36">
        <f t="shared" si="4"/>
        <v>0</v>
      </c>
      <c r="Q11" s="115">
        <v>489</v>
      </c>
      <c r="R11" s="197">
        <v>35</v>
      </c>
      <c r="S11" s="36">
        <f t="shared" si="5"/>
        <v>7.1574642126789367</v>
      </c>
      <c r="T11" s="115">
        <v>284</v>
      </c>
      <c r="U11" s="197">
        <v>122</v>
      </c>
      <c r="V11" s="36">
        <f t="shared" si="6"/>
        <v>42.95774647887324</v>
      </c>
      <c r="W11" s="115">
        <v>282</v>
      </c>
      <c r="X11" s="197">
        <v>122</v>
      </c>
      <c r="Y11" s="36">
        <f t="shared" si="7"/>
        <v>43.262411347517734</v>
      </c>
      <c r="Z11" s="115">
        <v>216</v>
      </c>
      <c r="AA11" s="197">
        <v>12</v>
      </c>
      <c r="AB11" s="36">
        <f t="shared" si="8"/>
        <v>5.5555555555555554</v>
      </c>
      <c r="AC11" s="33"/>
      <c r="AD11" s="39"/>
    </row>
    <row r="12" spans="1:32" s="40" customFormat="1" ht="18" customHeight="1">
      <c r="A12" s="116" t="s">
        <v>48</v>
      </c>
      <c r="B12" s="35">
        <v>58</v>
      </c>
      <c r="C12" s="195">
        <v>17</v>
      </c>
      <c r="D12" s="36">
        <f t="shared" si="0"/>
        <v>29.310344827586203</v>
      </c>
      <c r="E12" s="35">
        <v>57</v>
      </c>
      <c r="F12" s="195">
        <v>17</v>
      </c>
      <c r="G12" s="36">
        <f t="shared" si="1"/>
        <v>29.82456140350877</v>
      </c>
      <c r="H12" s="35">
        <v>7</v>
      </c>
      <c r="I12" s="196">
        <v>0</v>
      </c>
      <c r="J12" s="36">
        <f t="shared" si="2"/>
        <v>0</v>
      </c>
      <c r="K12" s="35">
        <v>0</v>
      </c>
      <c r="L12" s="197">
        <v>0</v>
      </c>
      <c r="M12" s="124" t="e">
        <f t="shared" si="3"/>
        <v>#DIV/0!</v>
      </c>
      <c r="N12" s="35">
        <v>2</v>
      </c>
      <c r="O12" s="35">
        <v>0</v>
      </c>
      <c r="P12" s="36">
        <f t="shared" si="4"/>
        <v>0</v>
      </c>
      <c r="Q12" s="115">
        <v>51</v>
      </c>
      <c r="R12" s="197">
        <v>14</v>
      </c>
      <c r="S12" s="36">
        <f t="shared" si="5"/>
        <v>27.450980392156865</v>
      </c>
      <c r="T12" s="115">
        <v>27</v>
      </c>
      <c r="U12" s="197">
        <v>12</v>
      </c>
      <c r="V12" s="36">
        <f t="shared" si="6"/>
        <v>44.444444444444443</v>
      </c>
      <c r="W12" s="115">
        <v>27</v>
      </c>
      <c r="X12" s="197">
        <v>12</v>
      </c>
      <c r="Y12" s="36">
        <f t="shared" si="7"/>
        <v>44.444444444444443</v>
      </c>
      <c r="Z12" s="115">
        <v>26</v>
      </c>
      <c r="AA12" s="197">
        <v>4</v>
      </c>
      <c r="AB12" s="36">
        <f t="shared" si="8"/>
        <v>15.384615384615385</v>
      </c>
      <c r="AC12" s="33"/>
      <c r="AD12" s="39"/>
    </row>
    <row r="13" spans="1:32" s="40" customFormat="1" ht="18" customHeight="1">
      <c r="A13" s="116" t="s">
        <v>50</v>
      </c>
      <c r="B13" s="35">
        <v>881</v>
      </c>
      <c r="C13" s="195">
        <v>421</v>
      </c>
      <c r="D13" s="36">
        <f t="shared" si="0"/>
        <v>47.786606129398415</v>
      </c>
      <c r="E13" s="35">
        <v>849</v>
      </c>
      <c r="F13" s="195">
        <v>403</v>
      </c>
      <c r="G13" s="36">
        <f t="shared" si="1"/>
        <v>47.467608951707888</v>
      </c>
      <c r="H13" s="35">
        <v>69</v>
      </c>
      <c r="I13" s="196">
        <v>22</v>
      </c>
      <c r="J13" s="36">
        <f t="shared" si="2"/>
        <v>31.884057971014489</v>
      </c>
      <c r="K13" s="35">
        <v>4</v>
      </c>
      <c r="L13" s="197">
        <v>2</v>
      </c>
      <c r="M13" s="36">
        <f t="shared" si="3"/>
        <v>50</v>
      </c>
      <c r="N13" s="35">
        <v>16</v>
      </c>
      <c r="O13" s="35">
        <v>10</v>
      </c>
      <c r="P13" s="36">
        <f t="shared" si="4"/>
        <v>62.5</v>
      </c>
      <c r="Q13" s="115">
        <v>788</v>
      </c>
      <c r="R13" s="197">
        <v>314</v>
      </c>
      <c r="S13" s="36">
        <f t="shared" si="5"/>
        <v>39.847715736040605</v>
      </c>
      <c r="T13" s="115">
        <v>460</v>
      </c>
      <c r="U13" s="197">
        <v>284</v>
      </c>
      <c r="V13" s="36">
        <f t="shared" si="6"/>
        <v>61.739130434782609</v>
      </c>
      <c r="W13" s="115">
        <v>445</v>
      </c>
      <c r="X13" s="197">
        <v>273</v>
      </c>
      <c r="Y13" s="36">
        <f t="shared" si="7"/>
        <v>61.348314606741575</v>
      </c>
      <c r="Z13" s="115">
        <v>321</v>
      </c>
      <c r="AA13" s="197">
        <v>50</v>
      </c>
      <c r="AB13" s="36">
        <f t="shared" si="8"/>
        <v>15.57632398753894</v>
      </c>
      <c r="AC13" s="33"/>
      <c r="AD13" s="39"/>
    </row>
    <row r="14" spans="1:32" s="40" customFormat="1" ht="18" customHeight="1">
      <c r="A14" s="116" t="s">
        <v>51</v>
      </c>
      <c r="B14" s="35">
        <v>43</v>
      </c>
      <c r="C14" s="195">
        <v>27</v>
      </c>
      <c r="D14" s="36">
        <f t="shared" si="0"/>
        <v>62.790697674418603</v>
      </c>
      <c r="E14" s="35">
        <v>43</v>
      </c>
      <c r="F14" s="195">
        <v>26</v>
      </c>
      <c r="G14" s="36">
        <f t="shared" si="1"/>
        <v>60.465116279069761</v>
      </c>
      <c r="H14" s="35">
        <v>6</v>
      </c>
      <c r="I14" s="196">
        <v>0</v>
      </c>
      <c r="J14" s="36">
        <f t="shared" si="2"/>
        <v>0</v>
      </c>
      <c r="K14" s="35">
        <v>0</v>
      </c>
      <c r="L14" s="197">
        <v>0</v>
      </c>
      <c r="M14" s="124" t="e">
        <f t="shared" si="3"/>
        <v>#DIV/0!</v>
      </c>
      <c r="N14" s="35">
        <v>0</v>
      </c>
      <c r="O14" s="35">
        <v>0</v>
      </c>
      <c r="P14" s="124" t="e">
        <f t="shared" si="4"/>
        <v>#DIV/0!</v>
      </c>
      <c r="Q14" s="115">
        <v>42</v>
      </c>
      <c r="R14" s="197">
        <v>1</v>
      </c>
      <c r="S14" s="36">
        <f t="shared" si="5"/>
        <v>2.3809523809523809</v>
      </c>
      <c r="T14" s="115">
        <v>28</v>
      </c>
      <c r="U14" s="197">
        <v>17</v>
      </c>
      <c r="V14" s="36">
        <f t="shared" si="6"/>
        <v>60.714285714285708</v>
      </c>
      <c r="W14" s="115">
        <v>28</v>
      </c>
      <c r="X14" s="197">
        <v>17</v>
      </c>
      <c r="Y14" s="36">
        <f t="shared" si="7"/>
        <v>60.714285714285708</v>
      </c>
      <c r="Z14" s="115">
        <v>21</v>
      </c>
      <c r="AA14" s="197">
        <v>2</v>
      </c>
      <c r="AB14" s="36">
        <f t="shared" si="8"/>
        <v>9.5238095238095237</v>
      </c>
      <c r="AC14" s="33"/>
      <c r="AD14" s="39"/>
    </row>
    <row r="15" spans="1:32" s="40" customFormat="1" ht="18" customHeight="1">
      <c r="A15" s="116" t="s">
        <v>52</v>
      </c>
      <c r="B15" s="35">
        <v>61</v>
      </c>
      <c r="C15" s="195">
        <v>20</v>
      </c>
      <c r="D15" s="36">
        <f t="shared" si="0"/>
        <v>32.786885245901637</v>
      </c>
      <c r="E15" s="35">
        <v>61</v>
      </c>
      <c r="F15" s="195">
        <v>20</v>
      </c>
      <c r="G15" s="36">
        <f t="shared" si="1"/>
        <v>32.786885245901637</v>
      </c>
      <c r="H15" s="35">
        <v>4</v>
      </c>
      <c r="I15" s="196">
        <v>0</v>
      </c>
      <c r="J15" s="36">
        <f t="shared" si="2"/>
        <v>0</v>
      </c>
      <c r="K15" s="35">
        <v>0</v>
      </c>
      <c r="L15" s="197">
        <v>0</v>
      </c>
      <c r="M15" s="124" t="e">
        <f t="shared" si="3"/>
        <v>#DIV/0!</v>
      </c>
      <c r="N15" s="35">
        <v>3</v>
      </c>
      <c r="O15" s="35">
        <v>0</v>
      </c>
      <c r="P15" s="36">
        <f t="shared" si="4"/>
        <v>0</v>
      </c>
      <c r="Q15" s="115">
        <v>59</v>
      </c>
      <c r="R15" s="197">
        <v>12</v>
      </c>
      <c r="S15" s="36">
        <f t="shared" si="5"/>
        <v>20.33898305084746</v>
      </c>
      <c r="T15" s="115">
        <v>47</v>
      </c>
      <c r="U15" s="197">
        <v>14</v>
      </c>
      <c r="V15" s="36">
        <f t="shared" si="6"/>
        <v>29.787234042553191</v>
      </c>
      <c r="W15" s="115">
        <v>47</v>
      </c>
      <c r="X15" s="197">
        <v>14</v>
      </c>
      <c r="Y15" s="36">
        <f t="shared" si="7"/>
        <v>29.787234042553191</v>
      </c>
      <c r="Z15" s="115">
        <v>44</v>
      </c>
      <c r="AA15" s="197">
        <v>4</v>
      </c>
      <c r="AB15" s="36">
        <f t="shared" si="8"/>
        <v>9.0909090909090917</v>
      </c>
      <c r="AC15" s="33"/>
      <c r="AD15" s="39"/>
    </row>
    <row r="16" spans="1:32" s="40" customFormat="1" ht="18" customHeight="1">
      <c r="A16" s="116" t="s">
        <v>53</v>
      </c>
      <c r="B16" s="35">
        <v>37</v>
      </c>
      <c r="C16" s="195">
        <v>11</v>
      </c>
      <c r="D16" s="36">
        <f t="shared" si="0"/>
        <v>29.72972972972973</v>
      </c>
      <c r="E16" s="35">
        <v>36</v>
      </c>
      <c r="F16" s="195">
        <v>11</v>
      </c>
      <c r="G16" s="36">
        <f t="shared" si="1"/>
        <v>30.555555555555557</v>
      </c>
      <c r="H16" s="35">
        <v>2</v>
      </c>
      <c r="I16" s="196">
        <v>0</v>
      </c>
      <c r="J16" s="36">
        <f t="shared" si="2"/>
        <v>0</v>
      </c>
      <c r="K16" s="35">
        <v>0</v>
      </c>
      <c r="L16" s="197">
        <v>0</v>
      </c>
      <c r="M16" s="124" t="e">
        <f t="shared" si="3"/>
        <v>#DIV/0!</v>
      </c>
      <c r="N16" s="35">
        <v>1</v>
      </c>
      <c r="O16" s="35">
        <v>0</v>
      </c>
      <c r="P16" s="36">
        <f t="shared" si="4"/>
        <v>0</v>
      </c>
      <c r="Q16" s="115">
        <v>36</v>
      </c>
      <c r="R16" s="197">
        <v>3</v>
      </c>
      <c r="S16" s="36">
        <f t="shared" si="5"/>
        <v>8.3333333333333321</v>
      </c>
      <c r="T16" s="115">
        <v>18</v>
      </c>
      <c r="U16" s="197">
        <v>9</v>
      </c>
      <c r="V16" s="36">
        <f t="shared" si="6"/>
        <v>50</v>
      </c>
      <c r="W16" s="115">
        <v>18</v>
      </c>
      <c r="X16" s="197">
        <v>9</v>
      </c>
      <c r="Y16" s="36">
        <f t="shared" si="7"/>
        <v>50</v>
      </c>
      <c r="Z16" s="115">
        <v>18</v>
      </c>
      <c r="AA16" s="197">
        <v>0</v>
      </c>
      <c r="AB16" s="36">
        <f t="shared" si="8"/>
        <v>0</v>
      </c>
      <c r="AC16" s="33"/>
      <c r="AD16" s="39"/>
    </row>
    <row r="17" spans="1:30" s="40" customFormat="1" ht="18" customHeight="1">
      <c r="A17" s="116" t="s">
        <v>54</v>
      </c>
      <c r="B17" s="35">
        <v>326</v>
      </c>
      <c r="C17" s="195">
        <v>95</v>
      </c>
      <c r="D17" s="36">
        <f t="shared" si="0"/>
        <v>29.141104294478527</v>
      </c>
      <c r="E17" s="35">
        <v>323</v>
      </c>
      <c r="F17" s="195">
        <v>95</v>
      </c>
      <c r="G17" s="36">
        <f t="shared" si="1"/>
        <v>29.411764705882355</v>
      </c>
      <c r="H17" s="35">
        <v>46</v>
      </c>
      <c r="I17" s="196">
        <v>0</v>
      </c>
      <c r="J17" s="36">
        <f t="shared" si="2"/>
        <v>0</v>
      </c>
      <c r="K17" s="35">
        <v>3</v>
      </c>
      <c r="L17" s="197">
        <v>0</v>
      </c>
      <c r="M17" s="36">
        <f t="shared" si="3"/>
        <v>0</v>
      </c>
      <c r="N17" s="35">
        <v>5</v>
      </c>
      <c r="O17" s="35">
        <v>0</v>
      </c>
      <c r="P17" s="36">
        <f t="shared" si="4"/>
        <v>0</v>
      </c>
      <c r="Q17" s="115">
        <v>318</v>
      </c>
      <c r="R17" s="197">
        <v>0</v>
      </c>
      <c r="S17" s="36">
        <f t="shared" si="5"/>
        <v>0</v>
      </c>
      <c r="T17" s="115">
        <v>190</v>
      </c>
      <c r="U17" s="197">
        <v>83</v>
      </c>
      <c r="V17" s="36">
        <f t="shared" si="6"/>
        <v>43.684210526315795</v>
      </c>
      <c r="W17" s="115">
        <v>190</v>
      </c>
      <c r="X17" s="197">
        <v>83</v>
      </c>
      <c r="Y17" s="36">
        <f t="shared" si="7"/>
        <v>43.684210526315795</v>
      </c>
      <c r="Z17" s="115">
        <v>160</v>
      </c>
      <c r="AA17" s="197">
        <v>3</v>
      </c>
      <c r="AB17" s="36">
        <f t="shared" si="8"/>
        <v>1.875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80" zoomScaleNormal="70" zoomScaleSheetLayoutView="80" workbookViewId="0">
      <selection activeCell="J7" sqref="J7"/>
    </sheetView>
  </sheetViews>
  <sheetFormatPr defaultColWidth="8" defaultRowHeight="13.2"/>
  <cols>
    <col min="1" max="1" width="60.88671875" style="105" customWidth="1"/>
    <col min="2" max="2" width="17.5546875" style="105" customWidth="1"/>
    <col min="3" max="3" width="16.33203125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34" t="s">
        <v>57</v>
      </c>
      <c r="B1" s="234"/>
      <c r="C1" s="234"/>
      <c r="D1" s="234"/>
      <c r="E1" s="234"/>
    </row>
    <row r="2" spans="1:16" s="95" customFormat="1" ht="23.25" customHeight="1">
      <c r="A2" s="229" t="s">
        <v>0</v>
      </c>
      <c r="B2" s="235" t="s">
        <v>90</v>
      </c>
      <c r="C2" s="235" t="s">
        <v>77</v>
      </c>
      <c r="D2" s="232" t="s">
        <v>1</v>
      </c>
      <c r="E2" s="233"/>
    </row>
    <row r="3" spans="1:16" s="95" customFormat="1" ht="42" customHeight="1">
      <c r="A3" s="230"/>
      <c r="B3" s="236"/>
      <c r="C3" s="236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22">
        <f>'4'!B7</f>
        <v>1395</v>
      </c>
      <c r="C5" s="122">
        <f>'4'!C7</f>
        <v>847</v>
      </c>
      <c r="D5" s="172">
        <f>C5/B5*100</f>
        <v>60.716845878136205</v>
      </c>
      <c r="E5" s="123">
        <f>C5-B5</f>
        <v>-548</v>
      </c>
      <c r="K5" s="198"/>
    </row>
    <row r="6" spans="1:16" s="95" customFormat="1" ht="31.5" customHeight="1">
      <c r="A6" s="107" t="s">
        <v>38</v>
      </c>
      <c r="B6" s="122">
        <f>'4'!E7</f>
        <v>1341</v>
      </c>
      <c r="C6" s="122">
        <f>'4'!F7</f>
        <v>823</v>
      </c>
      <c r="D6" s="172">
        <f t="shared" ref="D6:D10" si="0">C6/B6*100</f>
        <v>61.37211036539896</v>
      </c>
      <c r="E6" s="123">
        <f t="shared" ref="E6:E10" si="1">C6-B6</f>
        <v>-518</v>
      </c>
      <c r="K6" s="198"/>
      <c r="P6" s="139"/>
    </row>
    <row r="7" spans="1:16" s="95" customFormat="1" ht="54.75" customHeight="1">
      <c r="A7" s="110" t="s">
        <v>39</v>
      </c>
      <c r="B7" s="122">
        <f>'4'!H7</f>
        <v>104</v>
      </c>
      <c r="C7" s="122">
        <f>'4'!I7</f>
        <v>47</v>
      </c>
      <c r="D7" s="172">
        <f t="shared" si="0"/>
        <v>45.192307692307693</v>
      </c>
      <c r="E7" s="123">
        <f t="shared" si="1"/>
        <v>-57</v>
      </c>
      <c r="K7" s="198"/>
      <c r="M7" s="139"/>
    </row>
    <row r="8" spans="1:16" s="95" customFormat="1" ht="35.25" customHeight="1">
      <c r="A8" s="107" t="s">
        <v>40</v>
      </c>
      <c r="B8" s="122">
        <f>'4'!K7</f>
        <v>4</v>
      </c>
      <c r="C8" s="122">
        <f>'4'!L7</f>
        <v>4</v>
      </c>
      <c r="D8" s="172">
        <f t="shared" si="0"/>
        <v>100</v>
      </c>
      <c r="E8" s="123">
        <f t="shared" si="1"/>
        <v>0</v>
      </c>
      <c r="K8" s="198"/>
      <c r="P8" s="139"/>
    </row>
    <row r="9" spans="1:16" s="95" customFormat="1" ht="45.75" customHeight="1">
      <c r="A9" s="107" t="s">
        <v>31</v>
      </c>
      <c r="B9" s="122">
        <f>'4'!N7</f>
        <v>14</v>
      </c>
      <c r="C9" s="122">
        <f>'4'!O7</f>
        <v>3</v>
      </c>
      <c r="D9" s="172">
        <f t="shared" si="0"/>
        <v>21.428571428571427</v>
      </c>
      <c r="E9" s="123">
        <f t="shared" si="1"/>
        <v>-11</v>
      </c>
      <c r="K9" s="198"/>
    </row>
    <row r="10" spans="1:16" s="95" customFormat="1" ht="55.5" customHeight="1">
      <c r="A10" s="107" t="s">
        <v>41</v>
      </c>
      <c r="B10" s="122">
        <f>'4'!Q7</f>
        <v>1245</v>
      </c>
      <c r="C10" s="122">
        <f>'4'!R7</f>
        <v>537</v>
      </c>
      <c r="D10" s="172">
        <f t="shared" si="0"/>
        <v>43.132530120481924</v>
      </c>
      <c r="E10" s="123">
        <f t="shared" si="1"/>
        <v>-708</v>
      </c>
      <c r="K10" s="198"/>
    </row>
    <row r="11" spans="1:16" s="95" customFormat="1" ht="12.75" customHeight="1">
      <c r="A11" s="225" t="s">
        <v>5</v>
      </c>
      <c r="B11" s="226"/>
      <c r="C11" s="226"/>
      <c r="D11" s="226"/>
      <c r="E11" s="226"/>
      <c r="K11" s="198"/>
    </row>
    <row r="12" spans="1:16" s="95" customFormat="1" ht="15" customHeight="1">
      <c r="A12" s="227"/>
      <c r="B12" s="228"/>
      <c r="C12" s="228"/>
      <c r="D12" s="228"/>
      <c r="E12" s="228"/>
      <c r="K12" s="198"/>
    </row>
    <row r="13" spans="1:16" s="95" customFormat="1" ht="20.25" customHeight="1">
      <c r="A13" s="229" t="s">
        <v>0</v>
      </c>
      <c r="B13" s="231" t="s">
        <v>92</v>
      </c>
      <c r="C13" s="231" t="s">
        <v>93</v>
      </c>
      <c r="D13" s="232" t="s">
        <v>1</v>
      </c>
      <c r="E13" s="233"/>
      <c r="K13" s="198"/>
    </row>
    <row r="14" spans="1:16" ht="35.25" customHeight="1">
      <c r="A14" s="230"/>
      <c r="B14" s="231"/>
      <c r="C14" s="231"/>
      <c r="D14" s="5" t="s">
        <v>2</v>
      </c>
      <c r="E14" s="6" t="s">
        <v>58</v>
      </c>
      <c r="K14" s="198"/>
    </row>
    <row r="15" spans="1:16" ht="24" customHeight="1">
      <c r="A15" s="107" t="s">
        <v>37</v>
      </c>
      <c r="B15" s="125">
        <f>'4'!T7</f>
        <v>786</v>
      </c>
      <c r="C15" s="125">
        <f>'4'!U7</f>
        <v>428</v>
      </c>
      <c r="D15" s="172">
        <f t="shared" ref="D15:D17" si="2">C15/B15*100</f>
        <v>54.452926208651398</v>
      </c>
      <c r="E15" s="123">
        <f t="shared" ref="E15:E17" si="3">C15-B15</f>
        <v>-358</v>
      </c>
      <c r="K15" s="198"/>
    </row>
    <row r="16" spans="1:16" ht="25.5" customHeight="1">
      <c r="A16" s="2" t="s">
        <v>38</v>
      </c>
      <c r="B16" s="125">
        <f>'4'!W7</f>
        <v>759</v>
      </c>
      <c r="C16" s="125">
        <f>'4'!X7</f>
        <v>419</v>
      </c>
      <c r="D16" s="172">
        <f t="shared" si="2"/>
        <v>55.204216073781289</v>
      </c>
      <c r="E16" s="123">
        <f t="shared" si="3"/>
        <v>-340</v>
      </c>
      <c r="K16" s="198"/>
    </row>
    <row r="17" spans="1:28" ht="33.75" customHeight="1">
      <c r="A17" s="2" t="s">
        <v>43</v>
      </c>
      <c r="B17" s="125">
        <f>'4'!Z7</f>
        <v>617</v>
      </c>
      <c r="C17" s="125">
        <f>'4'!AA7</f>
        <v>130</v>
      </c>
      <c r="D17" s="172">
        <f t="shared" si="2"/>
        <v>21.069692058346838</v>
      </c>
      <c r="E17" s="123">
        <f t="shared" si="3"/>
        <v>-487</v>
      </c>
      <c r="G17" s="133"/>
      <c r="K17" s="198"/>
      <c r="S17" s="133"/>
      <c r="V17" s="133"/>
      <c r="Y17" s="133"/>
    </row>
    <row r="20" spans="1:28">
      <c r="P20" s="133"/>
    </row>
    <row r="21" spans="1:28">
      <c r="D21" s="133"/>
      <c r="G21" s="133"/>
      <c r="S21" s="133"/>
      <c r="V21" s="133"/>
      <c r="Y21" s="133"/>
      <c r="AB21" s="133"/>
    </row>
    <row r="25" spans="1:28">
      <c r="D25" s="133"/>
      <c r="G25" s="133"/>
      <c r="S25" s="133"/>
      <c r="V25" s="133"/>
      <c r="Y25" s="133"/>
      <c r="AB25" s="13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topLeftCell="F1" zoomScale="92" zoomScaleNormal="90" zoomScaleSheetLayoutView="92" workbookViewId="0">
      <selection activeCell="F1" sqref="A1:XFD1048576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248" t="s">
        <v>95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90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9" t="s">
        <v>6</v>
      </c>
    </row>
    <row r="3" spans="1:30" s="25" customFormat="1" ht="74.25" customHeight="1">
      <c r="A3" s="249"/>
      <c r="B3" s="237" t="s">
        <v>26</v>
      </c>
      <c r="C3" s="237"/>
      <c r="D3" s="237"/>
      <c r="E3" s="237" t="s">
        <v>8</v>
      </c>
      <c r="F3" s="237"/>
      <c r="G3" s="237"/>
      <c r="H3" s="237" t="s">
        <v>19</v>
      </c>
      <c r="I3" s="237"/>
      <c r="J3" s="237"/>
      <c r="K3" s="237" t="s">
        <v>11</v>
      </c>
      <c r="L3" s="237"/>
      <c r="M3" s="237"/>
      <c r="N3" s="237" t="s">
        <v>12</v>
      </c>
      <c r="O3" s="237"/>
      <c r="P3" s="237"/>
      <c r="Q3" s="242" t="s">
        <v>10</v>
      </c>
      <c r="R3" s="243"/>
      <c r="S3" s="244"/>
      <c r="T3" s="242" t="s">
        <v>27</v>
      </c>
      <c r="U3" s="243"/>
      <c r="V3" s="244"/>
      <c r="W3" s="237" t="s">
        <v>13</v>
      </c>
      <c r="X3" s="237"/>
      <c r="Y3" s="237"/>
      <c r="Z3" s="237" t="s">
        <v>18</v>
      </c>
      <c r="AA3" s="237"/>
      <c r="AB3" s="237"/>
    </row>
    <row r="4" spans="1:30" s="26" customFormat="1" ht="26.25" customHeight="1">
      <c r="A4" s="250"/>
      <c r="B4" s="238">
        <v>2022</v>
      </c>
      <c r="C4" s="238">
        <v>2023</v>
      </c>
      <c r="D4" s="239" t="s">
        <v>2</v>
      </c>
      <c r="E4" s="238">
        <v>2022</v>
      </c>
      <c r="F4" s="238">
        <v>2023</v>
      </c>
      <c r="G4" s="239" t="s">
        <v>2</v>
      </c>
      <c r="H4" s="238">
        <v>2022</v>
      </c>
      <c r="I4" s="238">
        <v>2023</v>
      </c>
      <c r="J4" s="239" t="s">
        <v>2</v>
      </c>
      <c r="K4" s="238">
        <v>2022</v>
      </c>
      <c r="L4" s="238">
        <v>2023</v>
      </c>
      <c r="M4" s="239" t="s">
        <v>2</v>
      </c>
      <c r="N4" s="238">
        <v>2022</v>
      </c>
      <c r="O4" s="238">
        <v>2023</v>
      </c>
      <c r="P4" s="239" t="s">
        <v>2</v>
      </c>
      <c r="Q4" s="238">
        <v>2022</v>
      </c>
      <c r="R4" s="238">
        <v>2023</v>
      </c>
      <c r="S4" s="239" t="s">
        <v>2</v>
      </c>
      <c r="T4" s="238">
        <v>2022</v>
      </c>
      <c r="U4" s="238">
        <v>2023</v>
      </c>
      <c r="V4" s="239" t="s">
        <v>2</v>
      </c>
      <c r="W4" s="238">
        <v>2022</v>
      </c>
      <c r="X4" s="238">
        <v>2023</v>
      </c>
      <c r="Y4" s="239" t="s">
        <v>2</v>
      </c>
      <c r="Z4" s="238">
        <v>2022</v>
      </c>
      <c r="AA4" s="238">
        <v>2023</v>
      </c>
      <c r="AB4" s="239" t="s">
        <v>2</v>
      </c>
    </row>
    <row r="5" spans="1:30" s="26" customFormat="1" ht="15.75" customHeight="1">
      <c r="A5" s="251"/>
      <c r="B5" s="238"/>
      <c r="C5" s="238"/>
      <c r="D5" s="239"/>
      <c r="E5" s="238"/>
      <c r="F5" s="238"/>
      <c r="G5" s="239"/>
      <c r="H5" s="238"/>
      <c r="I5" s="238"/>
      <c r="J5" s="239"/>
      <c r="K5" s="238"/>
      <c r="L5" s="238"/>
      <c r="M5" s="239"/>
      <c r="N5" s="238"/>
      <c r="O5" s="238"/>
      <c r="P5" s="239"/>
      <c r="Q5" s="238"/>
      <c r="R5" s="238"/>
      <c r="S5" s="239"/>
      <c r="T5" s="238"/>
      <c r="U5" s="238"/>
      <c r="V5" s="239"/>
      <c r="W5" s="238"/>
      <c r="X5" s="238"/>
      <c r="Y5" s="239"/>
      <c r="Z5" s="238"/>
      <c r="AA5" s="238"/>
      <c r="AB5" s="239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1395</v>
      </c>
      <c r="C7" s="31">
        <f>SUM(C8:C17)</f>
        <v>847</v>
      </c>
      <c r="D7" s="32">
        <f>C7/B7*100</f>
        <v>60.716845878136205</v>
      </c>
      <c r="E7" s="31">
        <f>SUM(E8:E17)</f>
        <v>1341</v>
      </c>
      <c r="F7" s="31">
        <f>SUM(F8:F17)</f>
        <v>823</v>
      </c>
      <c r="G7" s="32">
        <f>F7/E7*100</f>
        <v>61.37211036539896</v>
      </c>
      <c r="H7" s="31">
        <f>SUM(H8:H17)</f>
        <v>104</v>
      </c>
      <c r="I7" s="31">
        <f>SUM(I8:I17)</f>
        <v>47</v>
      </c>
      <c r="J7" s="32">
        <f>I7/H7*100</f>
        <v>45.192307692307693</v>
      </c>
      <c r="K7" s="31">
        <f>SUM(K8:K17)</f>
        <v>4</v>
      </c>
      <c r="L7" s="31">
        <f>SUM(L8:L17)</f>
        <v>4</v>
      </c>
      <c r="M7" s="32">
        <f>L7/K7*100</f>
        <v>100</v>
      </c>
      <c r="N7" s="31">
        <f>SUM(N8:N17)</f>
        <v>14</v>
      </c>
      <c r="O7" s="31">
        <f>SUM(O8:O17)</f>
        <v>3</v>
      </c>
      <c r="P7" s="32">
        <f>O7/N7*100</f>
        <v>21.428571428571427</v>
      </c>
      <c r="Q7" s="31">
        <f>SUM(Q8:Q17)</f>
        <v>1245</v>
      </c>
      <c r="R7" s="31">
        <f>SUM(R8:R17)</f>
        <v>537</v>
      </c>
      <c r="S7" s="32">
        <f>R7/Q7*100</f>
        <v>43.132530120481924</v>
      </c>
      <c r="T7" s="31">
        <f>SUM(T8:T17)</f>
        <v>786</v>
      </c>
      <c r="U7" s="31">
        <f>SUM(U8:U17)</f>
        <v>428</v>
      </c>
      <c r="V7" s="32">
        <f>U7/T7*100</f>
        <v>54.452926208651398</v>
      </c>
      <c r="W7" s="31">
        <f>SUM(W8:W17)</f>
        <v>759</v>
      </c>
      <c r="X7" s="31">
        <f>SUM(X8:X17)</f>
        <v>419</v>
      </c>
      <c r="Y7" s="32">
        <f>X7/W7*100</f>
        <v>55.204216073781289</v>
      </c>
      <c r="Z7" s="31">
        <f>SUM(Z8:Z17)</f>
        <v>617</v>
      </c>
      <c r="AA7" s="31">
        <f>SUM(AA8:AA17)</f>
        <v>130</v>
      </c>
      <c r="AB7" s="32">
        <f>AA7/Z7*100</f>
        <v>21.069692058346838</v>
      </c>
      <c r="AC7" s="33"/>
    </row>
    <row r="8" spans="1:30" s="40" customFormat="1" ht="16.5" customHeight="1">
      <c r="A8" s="116" t="s">
        <v>49</v>
      </c>
      <c r="B8" s="35">
        <v>746</v>
      </c>
      <c r="C8" s="195">
        <v>644</v>
      </c>
      <c r="D8" s="36">
        <f>C8/B8*100</f>
        <v>86.327077747989279</v>
      </c>
      <c r="E8" s="37">
        <v>711</v>
      </c>
      <c r="F8" s="195">
        <v>625</v>
      </c>
      <c r="G8" s="36">
        <f>F8/E8*100</f>
        <v>87.904360056258795</v>
      </c>
      <c r="H8" s="35">
        <v>54</v>
      </c>
      <c r="I8" s="196">
        <v>39</v>
      </c>
      <c r="J8" s="36">
        <f>I8/H8*100</f>
        <v>72.222222222222214</v>
      </c>
      <c r="K8" s="35">
        <v>2</v>
      </c>
      <c r="L8" s="197">
        <v>3</v>
      </c>
      <c r="M8" s="36">
        <f>L8/K8*100</f>
        <v>150</v>
      </c>
      <c r="N8" s="35">
        <v>4</v>
      </c>
      <c r="O8" s="197">
        <v>3</v>
      </c>
      <c r="P8" s="36">
        <f>O8/N8*100</f>
        <v>75</v>
      </c>
      <c r="Q8" s="35">
        <v>648</v>
      </c>
      <c r="R8" s="197">
        <v>435</v>
      </c>
      <c r="S8" s="36">
        <f>R8/Q8*100</f>
        <v>67.129629629629633</v>
      </c>
      <c r="T8" s="35">
        <v>434</v>
      </c>
      <c r="U8" s="197">
        <v>294</v>
      </c>
      <c r="V8" s="36">
        <f>U8/T8*100</f>
        <v>67.741935483870961</v>
      </c>
      <c r="W8" s="35">
        <v>414</v>
      </c>
      <c r="X8" s="197">
        <v>286</v>
      </c>
      <c r="Y8" s="36">
        <f>X8/W8*100</f>
        <v>69.082125603864725</v>
      </c>
      <c r="Z8" s="35">
        <v>349</v>
      </c>
      <c r="AA8" s="197">
        <v>117</v>
      </c>
      <c r="AB8" s="36">
        <f>AA8/Z8*100</f>
        <v>33.524355300859597</v>
      </c>
      <c r="AC8" s="38"/>
      <c r="AD8" s="39"/>
    </row>
    <row r="9" spans="1:30" s="41" customFormat="1" ht="16.5" customHeight="1">
      <c r="A9" s="116" t="s">
        <v>45</v>
      </c>
      <c r="B9" s="35">
        <v>116</v>
      </c>
      <c r="C9" s="195">
        <v>39</v>
      </c>
      <c r="D9" s="36">
        <f t="shared" ref="D9:D17" si="0">C9/B9*100</f>
        <v>33.620689655172413</v>
      </c>
      <c r="E9" s="37">
        <v>111</v>
      </c>
      <c r="F9" s="195">
        <v>36</v>
      </c>
      <c r="G9" s="36">
        <f t="shared" ref="G9:G17" si="1">F9/E9*100</f>
        <v>32.432432432432435</v>
      </c>
      <c r="H9" s="35">
        <v>3</v>
      </c>
      <c r="I9" s="196">
        <v>0</v>
      </c>
      <c r="J9" s="36">
        <f t="shared" ref="J9:J17" si="2">I9/H9*100</f>
        <v>0</v>
      </c>
      <c r="K9" s="35">
        <v>1</v>
      </c>
      <c r="L9" s="197">
        <v>0</v>
      </c>
      <c r="M9" s="36">
        <f t="shared" ref="M9:M17" si="3">L9/K9*100</f>
        <v>0</v>
      </c>
      <c r="N9" s="35">
        <v>0</v>
      </c>
      <c r="O9" s="197">
        <v>0</v>
      </c>
      <c r="P9" s="124" t="e">
        <f t="shared" ref="P9:P17" si="4">O9/N9*100</f>
        <v>#DIV/0!</v>
      </c>
      <c r="Q9" s="35">
        <v>106</v>
      </c>
      <c r="R9" s="197">
        <v>24</v>
      </c>
      <c r="S9" s="36">
        <f t="shared" ref="S9:S17" si="5">R9/Q9*100</f>
        <v>22.641509433962266</v>
      </c>
      <c r="T9" s="35">
        <v>72</v>
      </c>
      <c r="U9" s="197">
        <v>26</v>
      </c>
      <c r="V9" s="36">
        <f t="shared" ref="V9:V17" si="6">U9/T9*100</f>
        <v>36.111111111111107</v>
      </c>
      <c r="W9" s="35">
        <v>68</v>
      </c>
      <c r="X9" s="197">
        <v>26</v>
      </c>
      <c r="Y9" s="36">
        <f t="shared" ref="Y9:Y17" si="7">X9/W9*100</f>
        <v>38.235294117647058</v>
      </c>
      <c r="Z9" s="35">
        <v>50</v>
      </c>
      <c r="AA9" s="197">
        <v>1</v>
      </c>
      <c r="AB9" s="36">
        <f t="shared" ref="AB9:AB17" si="8">AA9/Z9*100</f>
        <v>2</v>
      </c>
      <c r="AC9" s="38"/>
      <c r="AD9" s="39"/>
    </row>
    <row r="10" spans="1:30" s="40" customFormat="1" ht="16.5" customHeight="1">
      <c r="A10" s="116" t="s">
        <v>46</v>
      </c>
      <c r="B10" s="35">
        <v>48</v>
      </c>
      <c r="C10" s="195">
        <v>9</v>
      </c>
      <c r="D10" s="36">
        <f t="shared" si="0"/>
        <v>18.75</v>
      </c>
      <c r="E10" s="37">
        <v>47</v>
      </c>
      <c r="F10" s="195">
        <v>9</v>
      </c>
      <c r="G10" s="36">
        <f t="shared" si="1"/>
        <v>19.148936170212767</v>
      </c>
      <c r="H10" s="35">
        <v>3</v>
      </c>
      <c r="I10" s="196">
        <v>0</v>
      </c>
      <c r="J10" s="36">
        <f t="shared" si="2"/>
        <v>0</v>
      </c>
      <c r="K10" s="35">
        <v>0</v>
      </c>
      <c r="L10" s="197">
        <v>0</v>
      </c>
      <c r="M10" s="124" t="e">
        <f t="shared" si="3"/>
        <v>#DIV/0!</v>
      </c>
      <c r="N10" s="35">
        <v>1</v>
      </c>
      <c r="O10" s="197">
        <v>0</v>
      </c>
      <c r="P10" s="36">
        <f t="shared" si="4"/>
        <v>0</v>
      </c>
      <c r="Q10" s="35">
        <v>47</v>
      </c>
      <c r="R10" s="197">
        <v>0</v>
      </c>
      <c r="S10" s="36">
        <f t="shared" si="5"/>
        <v>0</v>
      </c>
      <c r="T10" s="35">
        <v>29</v>
      </c>
      <c r="U10" s="197">
        <v>7</v>
      </c>
      <c r="V10" s="36">
        <f t="shared" si="6"/>
        <v>24.137931034482758</v>
      </c>
      <c r="W10" s="35">
        <v>29</v>
      </c>
      <c r="X10" s="197">
        <v>7</v>
      </c>
      <c r="Y10" s="36">
        <f t="shared" si="7"/>
        <v>24.137931034482758</v>
      </c>
      <c r="Z10" s="35">
        <v>27</v>
      </c>
      <c r="AA10" s="197">
        <v>1</v>
      </c>
      <c r="AB10" s="36">
        <f t="shared" si="8"/>
        <v>3.7037037037037033</v>
      </c>
      <c r="AC10" s="38"/>
      <c r="AD10" s="39"/>
    </row>
    <row r="11" spans="1:30" s="40" customFormat="1" ht="16.5" customHeight="1">
      <c r="A11" s="116" t="s">
        <v>47</v>
      </c>
      <c r="B11" s="35">
        <v>148</v>
      </c>
      <c r="C11" s="195">
        <v>37</v>
      </c>
      <c r="D11" s="36">
        <f t="shared" si="0"/>
        <v>25</v>
      </c>
      <c r="E11" s="37">
        <v>143</v>
      </c>
      <c r="F11" s="195">
        <v>37</v>
      </c>
      <c r="G11" s="36">
        <f t="shared" si="1"/>
        <v>25.874125874125873</v>
      </c>
      <c r="H11" s="35">
        <v>16</v>
      </c>
      <c r="I11" s="196">
        <v>0</v>
      </c>
      <c r="J11" s="36">
        <f t="shared" si="2"/>
        <v>0</v>
      </c>
      <c r="K11" s="35">
        <v>1</v>
      </c>
      <c r="L11" s="197">
        <v>0</v>
      </c>
      <c r="M11" s="36">
        <f t="shared" si="3"/>
        <v>0</v>
      </c>
      <c r="N11" s="35">
        <v>5</v>
      </c>
      <c r="O11" s="197">
        <v>0</v>
      </c>
      <c r="P11" s="36">
        <f t="shared" si="4"/>
        <v>0</v>
      </c>
      <c r="Q11" s="35">
        <v>133</v>
      </c>
      <c r="R11" s="197">
        <v>7</v>
      </c>
      <c r="S11" s="36">
        <f t="shared" si="5"/>
        <v>5.2631578947368416</v>
      </c>
      <c r="T11" s="35">
        <v>73</v>
      </c>
      <c r="U11" s="197">
        <v>24</v>
      </c>
      <c r="V11" s="36">
        <f t="shared" si="6"/>
        <v>32.87671232876712</v>
      </c>
      <c r="W11" s="35">
        <v>73</v>
      </c>
      <c r="X11" s="197">
        <v>24</v>
      </c>
      <c r="Y11" s="36">
        <f t="shared" si="7"/>
        <v>32.87671232876712</v>
      </c>
      <c r="Z11" s="35">
        <v>54</v>
      </c>
      <c r="AA11" s="197">
        <v>1</v>
      </c>
      <c r="AB11" s="36">
        <f t="shared" si="8"/>
        <v>1.8518518518518516</v>
      </c>
      <c r="AC11" s="38"/>
      <c r="AD11" s="39"/>
    </row>
    <row r="12" spans="1:30" s="40" customFormat="1" ht="16.5" customHeight="1">
      <c r="A12" s="116" t="s">
        <v>48</v>
      </c>
      <c r="B12" s="35">
        <v>14</v>
      </c>
      <c r="C12" s="195">
        <v>8</v>
      </c>
      <c r="D12" s="36">
        <f t="shared" si="0"/>
        <v>57.142857142857139</v>
      </c>
      <c r="E12" s="37">
        <v>14</v>
      </c>
      <c r="F12" s="195">
        <v>8</v>
      </c>
      <c r="G12" s="36">
        <f t="shared" si="1"/>
        <v>57.142857142857139</v>
      </c>
      <c r="H12" s="35">
        <v>2</v>
      </c>
      <c r="I12" s="196">
        <v>0</v>
      </c>
      <c r="J12" s="36">
        <f t="shared" si="2"/>
        <v>0</v>
      </c>
      <c r="K12" s="35">
        <v>0</v>
      </c>
      <c r="L12" s="197">
        <v>0</v>
      </c>
      <c r="M12" s="124" t="e">
        <f t="shared" si="3"/>
        <v>#DIV/0!</v>
      </c>
      <c r="N12" s="35">
        <v>0</v>
      </c>
      <c r="O12" s="197">
        <v>0</v>
      </c>
      <c r="P12" s="124" t="e">
        <f t="shared" si="4"/>
        <v>#DIV/0!</v>
      </c>
      <c r="Q12" s="35">
        <v>13</v>
      </c>
      <c r="R12" s="197">
        <v>7</v>
      </c>
      <c r="S12" s="36">
        <f t="shared" si="5"/>
        <v>53.846153846153847</v>
      </c>
      <c r="T12" s="35">
        <v>8</v>
      </c>
      <c r="U12" s="197">
        <v>5</v>
      </c>
      <c r="V12" s="36">
        <f t="shared" si="6"/>
        <v>62.5</v>
      </c>
      <c r="W12" s="35">
        <v>8</v>
      </c>
      <c r="X12" s="197">
        <v>5</v>
      </c>
      <c r="Y12" s="36">
        <f t="shared" si="7"/>
        <v>62.5</v>
      </c>
      <c r="Z12" s="35">
        <v>8</v>
      </c>
      <c r="AA12" s="197">
        <v>0</v>
      </c>
      <c r="AB12" s="36">
        <f t="shared" si="8"/>
        <v>0</v>
      </c>
      <c r="AC12" s="38"/>
      <c r="AD12" s="39"/>
    </row>
    <row r="13" spans="1:30" s="40" customFormat="1" ht="16.5" customHeight="1">
      <c r="A13" s="116" t="s">
        <v>50</v>
      </c>
      <c r="B13" s="35">
        <v>221</v>
      </c>
      <c r="C13" s="195">
        <v>80</v>
      </c>
      <c r="D13" s="36">
        <f t="shared" si="0"/>
        <v>36.199095022624434</v>
      </c>
      <c r="E13" s="37">
        <v>213</v>
      </c>
      <c r="F13" s="195">
        <v>78</v>
      </c>
      <c r="G13" s="36">
        <f t="shared" si="1"/>
        <v>36.619718309859159</v>
      </c>
      <c r="H13" s="35">
        <v>17</v>
      </c>
      <c r="I13" s="196">
        <v>8</v>
      </c>
      <c r="J13" s="36">
        <f t="shared" si="2"/>
        <v>47.058823529411761</v>
      </c>
      <c r="K13" s="35">
        <v>0</v>
      </c>
      <c r="L13" s="197">
        <v>1</v>
      </c>
      <c r="M13" s="124" t="e">
        <f t="shared" si="3"/>
        <v>#DIV/0!</v>
      </c>
      <c r="N13" s="35">
        <v>1</v>
      </c>
      <c r="O13" s="197">
        <v>0</v>
      </c>
      <c r="P13" s="36">
        <f t="shared" si="4"/>
        <v>0</v>
      </c>
      <c r="Q13" s="35">
        <v>198</v>
      </c>
      <c r="R13" s="197">
        <v>58</v>
      </c>
      <c r="S13" s="36">
        <f t="shared" si="5"/>
        <v>29.292929292929294</v>
      </c>
      <c r="T13" s="35">
        <v>106</v>
      </c>
      <c r="U13" s="197">
        <v>44</v>
      </c>
      <c r="V13" s="36">
        <f t="shared" si="6"/>
        <v>41.509433962264154</v>
      </c>
      <c r="W13" s="35">
        <v>103</v>
      </c>
      <c r="X13" s="197">
        <v>43</v>
      </c>
      <c r="Y13" s="36">
        <f t="shared" si="7"/>
        <v>41.747572815533978</v>
      </c>
      <c r="Z13" s="35">
        <v>72</v>
      </c>
      <c r="AA13" s="197">
        <v>7</v>
      </c>
      <c r="AB13" s="36">
        <f t="shared" si="8"/>
        <v>9.7222222222222232</v>
      </c>
      <c r="AC13" s="38"/>
      <c r="AD13" s="39"/>
    </row>
    <row r="14" spans="1:30" s="40" customFormat="1" ht="16.5" customHeight="1">
      <c r="A14" s="116" t="s">
        <v>51</v>
      </c>
      <c r="B14" s="35">
        <v>25</v>
      </c>
      <c r="C14" s="195">
        <v>12</v>
      </c>
      <c r="D14" s="36">
        <f t="shared" si="0"/>
        <v>48</v>
      </c>
      <c r="E14" s="37">
        <v>25</v>
      </c>
      <c r="F14" s="195">
        <v>12</v>
      </c>
      <c r="G14" s="36">
        <f t="shared" si="1"/>
        <v>48</v>
      </c>
      <c r="H14" s="35">
        <v>5</v>
      </c>
      <c r="I14" s="196">
        <v>0</v>
      </c>
      <c r="J14" s="36">
        <f t="shared" si="2"/>
        <v>0</v>
      </c>
      <c r="K14" s="35">
        <v>0</v>
      </c>
      <c r="L14" s="197">
        <v>0</v>
      </c>
      <c r="M14" s="124" t="e">
        <f t="shared" si="3"/>
        <v>#DIV/0!</v>
      </c>
      <c r="N14" s="35">
        <v>0</v>
      </c>
      <c r="O14" s="197">
        <v>0</v>
      </c>
      <c r="P14" s="124" t="e">
        <f t="shared" si="4"/>
        <v>#DIV/0!</v>
      </c>
      <c r="Q14" s="35">
        <v>25</v>
      </c>
      <c r="R14" s="197">
        <v>1</v>
      </c>
      <c r="S14" s="36">
        <f t="shared" si="5"/>
        <v>4</v>
      </c>
      <c r="T14" s="35">
        <v>15</v>
      </c>
      <c r="U14" s="197">
        <v>11</v>
      </c>
      <c r="V14" s="36">
        <f t="shared" si="6"/>
        <v>73.333333333333329</v>
      </c>
      <c r="W14" s="35">
        <v>15</v>
      </c>
      <c r="X14" s="197">
        <v>11</v>
      </c>
      <c r="Y14" s="36">
        <f t="shared" si="7"/>
        <v>73.333333333333329</v>
      </c>
      <c r="Z14" s="35">
        <v>11</v>
      </c>
      <c r="AA14" s="197">
        <v>1</v>
      </c>
      <c r="AB14" s="36">
        <f t="shared" si="8"/>
        <v>9.0909090909090917</v>
      </c>
      <c r="AC14" s="38"/>
      <c r="AD14" s="39"/>
    </row>
    <row r="15" spans="1:30" s="40" customFormat="1" ht="16.5" customHeight="1">
      <c r="A15" s="116" t="s">
        <v>52</v>
      </c>
      <c r="B15" s="35">
        <v>32</v>
      </c>
      <c r="C15" s="195">
        <v>7</v>
      </c>
      <c r="D15" s="36">
        <f t="shared" si="0"/>
        <v>21.875</v>
      </c>
      <c r="E15" s="37">
        <v>32</v>
      </c>
      <c r="F15" s="195">
        <v>7</v>
      </c>
      <c r="G15" s="36">
        <f t="shared" si="1"/>
        <v>21.875</v>
      </c>
      <c r="H15" s="35">
        <v>3</v>
      </c>
      <c r="I15" s="196">
        <v>0</v>
      </c>
      <c r="J15" s="36">
        <f t="shared" si="2"/>
        <v>0</v>
      </c>
      <c r="K15" s="35">
        <v>0</v>
      </c>
      <c r="L15" s="197">
        <v>0</v>
      </c>
      <c r="M15" s="124" t="e">
        <f t="shared" si="3"/>
        <v>#DIV/0!</v>
      </c>
      <c r="N15" s="35">
        <v>3</v>
      </c>
      <c r="O15" s="197">
        <v>0</v>
      </c>
      <c r="P15" s="36">
        <f t="shared" si="4"/>
        <v>0</v>
      </c>
      <c r="Q15" s="35">
        <v>32</v>
      </c>
      <c r="R15" s="197">
        <v>4</v>
      </c>
      <c r="S15" s="36">
        <f t="shared" si="5"/>
        <v>12.5</v>
      </c>
      <c r="T15" s="35">
        <v>24</v>
      </c>
      <c r="U15" s="197">
        <v>7</v>
      </c>
      <c r="V15" s="36">
        <f t="shared" si="6"/>
        <v>29.166666666666668</v>
      </c>
      <c r="W15" s="35">
        <v>24</v>
      </c>
      <c r="X15" s="197">
        <v>7</v>
      </c>
      <c r="Y15" s="36">
        <f t="shared" si="7"/>
        <v>29.166666666666668</v>
      </c>
      <c r="Z15" s="35">
        <v>23</v>
      </c>
      <c r="AA15" s="197">
        <v>1</v>
      </c>
      <c r="AB15" s="36">
        <f t="shared" si="8"/>
        <v>4.3478260869565215</v>
      </c>
      <c r="AC15" s="38"/>
      <c r="AD15" s="39"/>
    </row>
    <row r="16" spans="1:30" s="40" customFormat="1" ht="16.5" customHeight="1">
      <c r="A16" s="116" t="s">
        <v>53</v>
      </c>
      <c r="B16" s="35">
        <v>15</v>
      </c>
      <c r="C16" s="195">
        <v>6</v>
      </c>
      <c r="D16" s="36">
        <f t="shared" si="0"/>
        <v>40</v>
      </c>
      <c r="E16" s="37">
        <v>15</v>
      </c>
      <c r="F16" s="195">
        <v>6</v>
      </c>
      <c r="G16" s="36">
        <f t="shared" si="1"/>
        <v>40</v>
      </c>
      <c r="H16" s="35">
        <v>0</v>
      </c>
      <c r="I16" s="196">
        <v>0</v>
      </c>
      <c r="J16" s="124" t="e">
        <f t="shared" si="2"/>
        <v>#DIV/0!</v>
      </c>
      <c r="K16" s="35">
        <v>0</v>
      </c>
      <c r="L16" s="197">
        <v>0</v>
      </c>
      <c r="M16" s="124" t="e">
        <f t="shared" si="3"/>
        <v>#DIV/0!</v>
      </c>
      <c r="N16" s="35">
        <v>0</v>
      </c>
      <c r="O16" s="197">
        <v>0</v>
      </c>
      <c r="P16" s="124" t="e">
        <f t="shared" si="4"/>
        <v>#DIV/0!</v>
      </c>
      <c r="Q16" s="35">
        <v>15</v>
      </c>
      <c r="R16" s="197">
        <v>1</v>
      </c>
      <c r="S16" s="36">
        <f t="shared" si="5"/>
        <v>6.666666666666667</v>
      </c>
      <c r="T16" s="35">
        <v>9</v>
      </c>
      <c r="U16" s="197">
        <v>5</v>
      </c>
      <c r="V16" s="36">
        <f t="shared" si="6"/>
        <v>55.555555555555557</v>
      </c>
      <c r="W16" s="35">
        <v>9</v>
      </c>
      <c r="X16" s="197">
        <v>5</v>
      </c>
      <c r="Y16" s="36">
        <f t="shared" si="7"/>
        <v>55.555555555555557</v>
      </c>
      <c r="Z16" s="35">
        <v>9</v>
      </c>
      <c r="AA16" s="197">
        <v>0</v>
      </c>
      <c r="AB16" s="36">
        <f t="shared" si="8"/>
        <v>0</v>
      </c>
      <c r="AC16" s="38"/>
      <c r="AD16" s="39"/>
    </row>
    <row r="17" spans="1:30" s="40" customFormat="1" ht="16.5" customHeight="1">
      <c r="A17" s="116" t="s">
        <v>54</v>
      </c>
      <c r="B17" s="35">
        <v>30</v>
      </c>
      <c r="C17" s="195">
        <v>5</v>
      </c>
      <c r="D17" s="36">
        <f t="shared" si="0"/>
        <v>16.666666666666664</v>
      </c>
      <c r="E17" s="37">
        <v>30</v>
      </c>
      <c r="F17" s="195">
        <v>5</v>
      </c>
      <c r="G17" s="36">
        <f t="shared" si="1"/>
        <v>16.666666666666664</v>
      </c>
      <c r="H17" s="35">
        <v>1</v>
      </c>
      <c r="I17" s="196">
        <v>0</v>
      </c>
      <c r="J17" s="36">
        <f t="shared" si="2"/>
        <v>0</v>
      </c>
      <c r="K17" s="35">
        <v>0</v>
      </c>
      <c r="L17" s="197">
        <v>0</v>
      </c>
      <c r="M17" s="124" t="e">
        <f t="shared" si="3"/>
        <v>#DIV/0!</v>
      </c>
      <c r="N17" s="35">
        <v>0</v>
      </c>
      <c r="O17" s="197">
        <v>0</v>
      </c>
      <c r="P17" s="124" t="e">
        <f t="shared" si="4"/>
        <v>#DIV/0!</v>
      </c>
      <c r="Q17" s="35">
        <v>28</v>
      </c>
      <c r="R17" s="197">
        <v>0</v>
      </c>
      <c r="S17" s="36">
        <f t="shared" si="5"/>
        <v>0</v>
      </c>
      <c r="T17" s="35">
        <v>16</v>
      </c>
      <c r="U17" s="197">
        <v>5</v>
      </c>
      <c r="V17" s="36">
        <f t="shared" si="6"/>
        <v>31.25</v>
      </c>
      <c r="W17" s="35">
        <v>16</v>
      </c>
      <c r="X17" s="197">
        <v>5</v>
      </c>
      <c r="Y17" s="36">
        <f t="shared" si="7"/>
        <v>31.25</v>
      </c>
      <c r="Z17" s="35">
        <v>14</v>
      </c>
      <c r="AA17" s="197">
        <v>1</v>
      </c>
      <c r="AB17" s="36">
        <f t="shared" si="8"/>
        <v>7.1428571428571423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2" zoomScale="80" zoomScaleNormal="70" zoomScaleSheetLayoutView="80" workbookViewId="0">
      <selection activeCell="P22" sqref="P22"/>
    </sheetView>
  </sheetViews>
  <sheetFormatPr defaultColWidth="8" defaultRowHeight="13.2"/>
  <cols>
    <col min="1" max="1" width="61.6640625" style="3" customWidth="1"/>
    <col min="2" max="2" width="15.5546875" style="15" customWidth="1"/>
    <col min="3" max="3" width="15.6640625" style="15" customWidth="1"/>
    <col min="4" max="4" width="12.5546875" style="3" customWidth="1"/>
    <col min="5" max="5" width="12.44140625" style="3" customWidth="1"/>
    <col min="6" max="12" width="8" style="3"/>
    <col min="13" max="13" width="7.109375" style="3" customWidth="1"/>
    <col min="14" max="14" width="9.44140625" style="3" customWidth="1"/>
    <col min="15" max="16384" width="8" style="3"/>
  </cols>
  <sheetData>
    <row r="1" spans="1:8" ht="49.8" customHeight="1">
      <c r="A1" s="253" t="s">
        <v>75</v>
      </c>
      <c r="B1" s="253"/>
      <c r="C1" s="253"/>
      <c r="D1" s="253"/>
      <c r="E1" s="253"/>
    </row>
    <row r="2" spans="1:8" ht="9.75" customHeight="1">
      <c r="A2" s="254"/>
      <c r="B2" s="254"/>
      <c r="C2" s="254"/>
      <c r="D2" s="254"/>
      <c r="E2" s="254"/>
    </row>
    <row r="3" spans="1:8" s="4" customFormat="1" ht="23.25" customHeight="1">
      <c r="A3" s="229" t="s">
        <v>0</v>
      </c>
      <c r="B3" s="235" t="s">
        <v>76</v>
      </c>
      <c r="C3" s="235" t="s">
        <v>77</v>
      </c>
      <c r="D3" s="255" t="s">
        <v>1</v>
      </c>
      <c r="E3" s="256"/>
    </row>
    <row r="4" spans="1:8" s="4" customFormat="1" ht="27.6">
      <c r="A4" s="230"/>
      <c r="B4" s="236"/>
      <c r="C4" s="236"/>
      <c r="D4" s="5" t="s">
        <v>2</v>
      </c>
      <c r="E4" s="6" t="s">
        <v>42</v>
      </c>
    </row>
    <row r="5" spans="1:8" s="9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9" customFormat="1" ht="29.25" customHeight="1">
      <c r="A6" s="107" t="s">
        <v>37</v>
      </c>
      <c r="B6" s="122">
        <f>'6'!B8</f>
        <v>381</v>
      </c>
      <c r="C6" s="122">
        <f>'6'!C8</f>
        <v>76</v>
      </c>
      <c r="D6" s="172">
        <f>C6/B6*100</f>
        <v>19.947506561679791</v>
      </c>
      <c r="E6" s="123">
        <f>C6-B6</f>
        <v>-305</v>
      </c>
      <c r="H6" s="137"/>
    </row>
    <row r="7" spans="1:8" s="4" customFormat="1" ht="29.25" customHeight="1">
      <c r="A7" s="107" t="s">
        <v>38</v>
      </c>
      <c r="B7" s="122">
        <f>'6'!E8</f>
        <v>378</v>
      </c>
      <c r="C7" s="122">
        <f>'6'!F8</f>
        <v>76</v>
      </c>
      <c r="D7" s="172">
        <f t="shared" ref="D7:D11" si="0">C7/B7*100</f>
        <v>20.105820105820104</v>
      </c>
      <c r="E7" s="123">
        <f t="shared" ref="E7:E11" si="1">C7-B7</f>
        <v>-302</v>
      </c>
    </row>
    <row r="8" spans="1:8" s="4" customFormat="1" ht="43.2" customHeight="1">
      <c r="A8" s="110" t="s">
        <v>39</v>
      </c>
      <c r="B8" s="122">
        <f>'6'!H8</f>
        <v>90</v>
      </c>
      <c r="C8" s="122">
        <f>'6'!I8</f>
        <v>9</v>
      </c>
      <c r="D8" s="172">
        <f t="shared" si="0"/>
        <v>10</v>
      </c>
      <c r="E8" s="123">
        <f t="shared" si="1"/>
        <v>-81</v>
      </c>
      <c r="H8" s="138"/>
    </row>
    <row r="9" spans="1:8" s="4" customFormat="1" ht="29.4" customHeight="1">
      <c r="A9" s="107" t="s">
        <v>40</v>
      </c>
      <c r="B9" s="122">
        <f>'6'!K8</f>
        <v>3</v>
      </c>
      <c r="C9" s="122">
        <f>'6'!L8</f>
        <v>0</v>
      </c>
      <c r="D9" s="172">
        <f t="shared" si="0"/>
        <v>0</v>
      </c>
      <c r="E9" s="123">
        <f t="shared" si="1"/>
        <v>-3</v>
      </c>
    </row>
    <row r="10" spans="1:8" s="4" customFormat="1" ht="43.2" customHeight="1">
      <c r="A10" s="107" t="s">
        <v>31</v>
      </c>
      <c r="B10" s="122">
        <f>'6'!N8</f>
        <v>2</v>
      </c>
      <c r="C10" s="122">
        <f>'6'!O8</f>
        <v>0</v>
      </c>
      <c r="D10" s="172">
        <v>0</v>
      </c>
      <c r="E10" s="123">
        <f t="shared" si="1"/>
        <v>-2</v>
      </c>
    </row>
    <row r="11" spans="1:8" s="4" customFormat="1" ht="46.2" customHeight="1">
      <c r="A11" s="107" t="s">
        <v>41</v>
      </c>
      <c r="B11" s="122">
        <f>'6'!Q8</f>
        <v>356</v>
      </c>
      <c r="C11" s="122">
        <f>'6'!R8</f>
        <v>34</v>
      </c>
      <c r="D11" s="172">
        <f t="shared" si="0"/>
        <v>9.5505617977528079</v>
      </c>
      <c r="E11" s="123">
        <f t="shared" si="1"/>
        <v>-322</v>
      </c>
    </row>
    <row r="12" spans="1:8" s="4" customFormat="1" ht="12.75" customHeight="1">
      <c r="A12" s="225" t="s">
        <v>5</v>
      </c>
      <c r="B12" s="226"/>
      <c r="C12" s="226"/>
      <c r="D12" s="226"/>
      <c r="E12" s="226"/>
    </row>
    <row r="13" spans="1:8" s="4" customFormat="1" ht="18" customHeight="1">
      <c r="A13" s="227"/>
      <c r="B13" s="228"/>
      <c r="C13" s="228"/>
      <c r="D13" s="228"/>
      <c r="E13" s="228"/>
    </row>
    <row r="14" spans="1:8" s="4" customFormat="1" ht="20.25" customHeight="1">
      <c r="A14" s="229" t="s">
        <v>0</v>
      </c>
      <c r="B14" s="231" t="s">
        <v>92</v>
      </c>
      <c r="C14" s="231" t="s">
        <v>93</v>
      </c>
      <c r="D14" s="255" t="s">
        <v>1</v>
      </c>
      <c r="E14" s="256"/>
    </row>
    <row r="15" spans="1:8" ht="27.75" customHeight="1">
      <c r="A15" s="230"/>
      <c r="B15" s="231"/>
      <c r="C15" s="231"/>
      <c r="D15" s="17" t="s">
        <v>2</v>
      </c>
      <c r="E15" s="6" t="s">
        <v>58</v>
      </c>
    </row>
    <row r="16" spans="1:8" ht="28.5" customHeight="1">
      <c r="A16" s="107" t="s">
        <v>37</v>
      </c>
      <c r="B16" s="125">
        <f>'6'!T8</f>
        <v>112</v>
      </c>
      <c r="C16" s="125">
        <f>'6'!U8</f>
        <v>50</v>
      </c>
      <c r="D16" s="172">
        <f t="shared" ref="D16:D18" si="2">C16/B16*100</f>
        <v>44.642857142857146</v>
      </c>
      <c r="E16" s="123">
        <f t="shared" ref="E16:E18" si="3">C16-B16</f>
        <v>-62</v>
      </c>
    </row>
    <row r="17" spans="1:20" ht="25.5" customHeight="1">
      <c r="A17" s="2" t="s">
        <v>38</v>
      </c>
      <c r="B17" s="125">
        <f>'6'!W8</f>
        <v>112</v>
      </c>
      <c r="C17" s="125">
        <f>'6'!X8</f>
        <v>50</v>
      </c>
      <c r="D17" s="172">
        <f t="shared" si="2"/>
        <v>44.642857142857146</v>
      </c>
      <c r="E17" s="123">
        <f t="shared" si="3"/>
        <v>-62</v>
      </c>
      <c r="K17" s="134"/>
      <c r="N17" s="134"/>
      <c r="Q17" s="134"/>
    </row>
    <row r="18" spans="1:20" ht="27.75" customHeight="1">
      <c r="A18" s="2" t="s">
        <v>43</v>
      </c>
      <c r="B18" s="125">
        <f>'6'!Z8</f>
        <v>100</v>
      </c>
      <c r="C18" s="125">
        <f>'6'!AA8</f>
        <v>9</v>
      </c>
      <c r="D18" s="172">
        <f t="shared" si="2"/>
        <v>9</v>
      </c>
      <c r="E18" s="123">
        <f t="shared" si="3"/>
        <v>-91</v>
      </c>
    </row>
    <row r="19" spans="1:20" ht="34.799999999999997" customHeight="1">
      <c r="A19" s="252" t="s">
        <v>97</v>
      </c>
      <c r="B19" s="252"/>
      <c r="C19" s="252"/>
      <c r="D19" s="252"/>
      <c r="E19" s="252"/>
    </row>
    <row r="20" spans="1:20">
      <c r="H20" s="134"/>
    </row>
    <row r="21" spans="1:20">
      <c r="D21" s="134"/>
      <c r="K21" s="134"/>
      <c r="N21" s="134"/>
      <c r="Q21" s="134"/>
      <c r="T21" s="134"/>
    </row>
    <row r="25" spans="1:20">
      <c r="D25" s="134"/>
      <c r="K25" s="134"/>
      <c r="N25" s="134"/>
      <c r="Q25" s="134"/>
      <c r="T25" s="13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view="pageBreakPreview" zoomScale="85" zoomScaleNormal="85" zoomScaleSheetLayoutView="85" workbookViewId="0">
      <selection activeCell="E1" sqref="A1:XFD1048576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258" t="s">
        <v>96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90" t="s">
        <v>22</v>
      </c>
    </row>
    <row r="2" spans="1:29" s="52" customFormat="1" ht="13.5" customHeight="1">
      <c r="A2" s="112"/>
      <c r="B2" s="189"/>
      <c r="C2" s="189"/>
      <c r="D2" s="189"/>
      <c r="E2" s="189"/>
      <c r="F2" s="189"/>
      <c r="G2" s="189"/>
      <c r="H2" s="103"/>
      <c r="I2" s="103"/>
      <c r="J2" s="103"/>
      <c r="K2" s="189"/>
      <c r="L2" s="189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21"/>
      <c r="B3" s="259" t="s">
        <v>26</v>
      </c>
      <c r="C3" s="260"/>
      <c r="D3" s="261"/>
      <c r="E3" s="202" t="s">
        <v>8</v>
      </c>
      <c r="F3" s="203"/>
      <c r="G3" s="204"/>
      <c r="H3" s="224" t="s">
        <v>19</v>
      </c>
      <c r="I3" s="224"/>
      <c r="J3" s="224"/>
      <c r="K3" s="202" t="s">
        <v>14</v>
      </c>
      <c r="L3" s="203"/>
      <c r="M3" s="204"/>
      <c r="N3" s="202" t="s">
        <v>9</v>
      </c>
      <c r="O3" s="203"/>
      <c r="P3" s="204"/>
      <c r="Q3" s="202" t="s">
        <v>10</v>
      </c>
      <c r="R3" s="203"/>
      <c r="S3" s="203"/>
      <c r="T3" s="202" t="s">
        <v>15</v>
      </c>
      <c r="U3" s="203"/>
      <c r="V3" s="204"/>
      <c r="W3" s="211" t="s">
        <v>17</v>
      </c>
      <c r="X3" s="212"/>
      <c r="Y3" s="213"/>
      <c r="Z3" s="202" t="s">
        <v>16</v>
      </c>
      <c r="AA3" s="203"/>
      <c r="AB3" s="204"/>
    </row>
    <row r="4" spans="1:29" s="55" customFormat="1" ht="14.25" customHeight="1">
      <c r="A4" s="222"/>
      <c r="B4" s="262"/>
      <c r="C4" s="263"/>
      <c r="D4" s="264"/>
      <c r="E4" s="205"/>
      <c r="F4" s="206"/>
      <c r="G4" s="207"/>
      <c r="H4" s="224"/>
      <c r="I4" s="224"/>
      <c r="J4" s="224"/>
      <c r="K4" s="206"/>
      <c r="L4" s="206"/>
      <c r="M4" s="207"/>
      <c r="N4" s="205"/>
      <c r="O4" s="206"/>
      <c r="P4" s="207"/>
      <c r="Q4" s="205"/>
      <c r="R4" s="206"/>
      <c r="S4" s="206"/>
      <c r="T4" s="205"/>
      <c r="U4" s="206"/>
      <c r="V4" s="207"/>
      <c r="W4" s="214"/>
      <c r="X4" s="215"/>
      <c r="Y4" s="216"/>
      <c r="Z4" s="205"/>
      <c r="AA4" s="206"/>
      <c r="AB4" s="207"/>
    </row>
    <row r="5" spans="1:29" s="55" customFormat="1" ht="22.5" customHeight="1">
      <c r="A5" s="222"/>
      <c r="B5" s="265"/>
      <c r="C5" s="266"/>
      <c r="D5" s="267"/>
      <c r="E5" s="208"/>
      <c r="F5" s="209"/>
      <c r="G5" s="210"/>
      <c r="H5" s="224"/>
      <c r="I5" s="224"/>
      <c r="J5" s="224"/>
      <c r="K5" s="209"/>
      <c r="L5" s="209"/>
      <c r="M5" s="210"/>
      <c r="N5" s="208"/>
      <c r="O5" s="209"/>
      <c r="P5" s="210"/>
      <c r="Q5" s="208"/>
      <c r="R5" s="209"/>
      <c r="S5" s="209"/>
      <c r="T5" s="208"/>
      <c r="U5" s="209"/>
      <c r="V5" s="210"/>
      <c r="W5" s="217"/>
      <c r="X5" s="218"/>
      <c r="Y5" s="219"/>
      <c r="Z5" s="208"/>
      <c r="AA5" s="209"/>
      <c r="AB5" s="210"/>
    </row>
    <row r="6" spans="1:29" s="55" customFormat="1" ht="21.6" customHeight="1">
      <c r="A6" s="223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6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40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381</v>
      </c>
      <c r="C8" s="31">
        <f>SUM(C9:C18)</f>
        <v>76</v>
      </c>
      <c r="D8" s="32">
        <f>C8/B8*100</f>
        <v>19.947506561679791</v>
      </c>
      <c r="E8" s="31">
        <f>SUM(E9:E18)</f>
        <v>378</v>
      </c>
      <c r="F8" s="31">
        <f>SUM(F9:F18)</f>
        <v>76</v>
      </c>
      <c r="G8" s="32">
        <f>F8/E8*100</f>
        <v>20.105820105820104</v>
      </c>
      <c r="H8" s="31">
        <f>SUM(H9:H18)</f>
        <v>90</v>
      </c>
      <c r="I8" s="31">
        <f>SUM(I9:I18)</f>
        <v>9</v>
      </c>
      <c r="J8" s="32">
        <f>I8/H8*100</f>
        <v>10</v>
      </c>
      <c r="K8" s="31">
        <f>SUM(K9:K18)</f>
        <v>3</v>
      </c>
      <c r="L8" s="31">
        <f>SUM(L9:L18)</f>
        <v>0</v>
      </c>
      <c r="M8" s="32">
        <f>L8/K8*100</f>
        <v>0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356</v>
      </c>
      <c r="R8" s="31">
        <f>SUM(R9:R18)</f>
        <v>34</v>
      </c>
      <c r="S8" s="32">
        <f>R8/Q8*100</f>
        <v>9.5505617977528079</v>
      </c>
      <c r="T8" s="31">
        <f>SUM(T9:T18)</f>
        <v>112</v>
      </c>
      <c r="U8" s="31">
        <f>SUM(U9:U18)</f>
        <v>50</v>
      </c>
      <c r="V8" s="32">
        <f>U8/T8*100</f>
        <v>44.642857142857146</v>
      </c>
      <c r="W8" s="31">
        <f>SUM(W9:W18)</f>
        <v>112</v>
      </c>
      <c r="X8" s="31">
        <f>SUM(X9:X18)</f>
        <v>50</v>
      </c>
      <c r="Y8" s="32">
        <f>X8/W8*100</f>
        <v>44.642857142857146</v>
      </c>
      <c r="Z8" s="31">
        <f>SUM(Z9:Z18)</f>
        <v>100</v>
      </c>
      <c r="AA8" s="31">
        <f>SUM(AA9:AA18)</f>
        <v>9</v>
      </c>
      <c r="AB8" s="32">
        <f>AA8/Z8*100</f>
        <v>9</v>
      </c>
    </row>
    <row r="9" spans="1:29" ht="16.5" customHeight="1">
      <c r="A9" s="116" t="s">
        <v>49</v>
      </c>
      <c r="B9" s="61">
        <v>178</v>
      </c>
      <c r="C9" s="130">
        <v>29</v>
      </c>
      <c r="D9" s="36">
        <f>C9/B9*100</f>
        <v>16.292134831460675</v>
      </c>
      <c r="E9" s="63">
        <v>176</v>
      </c>
      <c r="F9" s="131">
        <v>29</v>
      </c>
      <c r="G9" s="36">
        <f>F9/E9*100</f>
        <v>16.477272727272727</v>
      </c>
      <c r="H9" s="64">
        <v>54</v>
      </c>
      <c r="I9" s="130">
        <v>5</v>
      </c>
      <c r="J9" s="36">
        <f>I9/H9*100</f>
        <v>9.2592592592592595</v>
      </c>
      <c r="K9" s="63">
        <v>3</v>
      </c>
      <c r="L9" s="63">
        <v>0</v>
      </c>
      <c r="M9" s="36">
        <f>L9/K9*100</f>
        <v>0</v>
      </c>
      <c r="N9" s="64">
        <v>0</v>
      </c>
      <c r="O9" s="64">
        <v>0</v>
      </c>
      <c r="P9" s="124" t="e">
        <f>O9/N9*100</f>
        <v>#DIV/0!</v>
      </c>
      <c r="Q9" s="64">
        <v>158</v>
      </c>
      <c r="R9" s="64">
        <v>23</v>
      </c>
      <c r="S9" s="36">
        <f>R9/Q9*100</f>
        <v>14.556962025316455</v>
      </c>
      <c r="T9" s="64">
        <v>41</v>
      </c>
      <c r="U9" s="64">
        <v>13</v>
      </c>
      <c r="V9" s="36">
        <f>U9/T9*100</f>
        <v>31.707317073170731</v>
      </c>
      <c r="W9" s="65">
        <v>41</v>
      </c>
      <c r="X9" s="65">
        <v>13</v>
      </c>
      <c r="Y9" s="36">
        <f>X9/W9*100</f>
        <v>31.707317073170731</v>
      </c>
      <c r="Z9" s="63">
        <v>37</v>
      </c>
      <c r="AA9" s="131">
        <v>6</v>
      </c>
      <c r="AB9" s="36">
        <f>AA9/Z9*100</f>
        <v>16.216216216216218</v>
      </c>
      <c r="AC9" s="67"/>
    </row>
    <row r="10" spans="1:29" ht="16.5" customHeight="1">
      <c r="A10" s="116" t="s">
        <v>45</v>
      </c>
      <c r="B10" s="61">
        <v>16</v>
      </c>
      <c r="C10" s="130">
        <v>3</v>
      </c>
      <c r="D10" s="36">
        <f t="shared" ref="D10:D18" si="0">C10/B10*100</f>
        <v>18.75</v>
      </c>
      <c r="E10" s="63">
        <v>16</v>
      </c>
      <c r="F10" s="191">
        <v>3</v>
      </c>
      <c r="G10" s="36">
        <f t="shared" ref="G10:G18" si="1">F10/E10*100</f>
        <v>18.75</v>
      </c>
      <c r="H10" s="64">
        <v>2</v>
      </c>
      <c r="I10" s="130">
        <v>0</v>
      </c>
      <c r="J10" s="36">
        <f t="shared" ref="J10:J18" si="2">I10/H10*100</f>
        <v>0</v>
      </c>
      <c r="K10" s="63">
        <v>0</v>
      </c>
      <c r="L10" s="63">
        <v>0</v>
      </c>
      <c r="M10" s="124" t="e">
        <f t="shared" ref="M10:M18" si="3">L10/K10*100</f>
        <v>#DIV/0!</v>
      </c>
      <c r="N10" s="64">
        <v>0</v>
      </c>
      <c r="O10" s="64">
        <v>0</v>
      </c>
      <c r="P10" s="124" t="e">
        <f t="shared" ref="P10:P18" si="4">O10/N10*100</f>
        <v>#DIV/0!</v>
      </c>
      <c r="Q10" s="64">
        <v>16</v>
      </c>
      <c r="R10" s="64">
        <v>2</v>
      </c>
      <c r="S10" s="36">
        <f t="shared" ref="S10:S18" si="5">R10/Q10*100</f>
        <v>12.5</v>
      </c>
      <c r="T10" s="64">
        <v>8</v>
      </c>
      <c r="U10" s="64">
        <v>2</v>
      </c>
      <c r="V10" s="36">
        <f t="shared" ref="V10:V18" si="6">U10/T10*100</f>
        <v>25</v>
      </c>
      <c r="W10" s="65">
        <v>8</v>
      </c>
      <c r="X10" s="65">
        <v>2</v>
      </c>
      <c r="Y10" s="36">
        <f t="shared" ref="Y10:Y18" si="7">X10/W10*100</f>
        <v>25</v>
      </c>
      <c r="Z10" s="63">
        <v>8</v>
      </c>
      <c r="AA10" s="191">
        <v>0</v>
      </c>
      <c r="AB10" s="36">
        <f t="shared" ref="AB10:AB18" si="8">AA10/Z10*100</f>
        <v>0</v>
      </c>
      <c r="AC10" s="67"/>
    </row>
    <row r="11" spans="1:29" ht="16.5" customHeight="1">
      <c r="A11" s="116" t="s">
        <v>46</v>
      </c>
      <c r="B11" s="61">
        <v>4</v>
      </c>
      <c r="C11" s="130">
        <v>0</v>
      </c>
      <c r="D11" s="36">
        <f t="shared" si="0"/>
        <v>0</v>
      </c>
      <c r="E11" s="63">
        <v>4</v>
      </c>
      <c r="F11" s="191">
        <v>0</v>
      </c>
      <c r="G11" s="36">
        <f t="shared" si="1"/>
        <v>0</v>
      </c>
      <c r="H11" s="64">
        <v>0</v>
      </c>
      <c r="I11" s="130">
        <v>0</v>
      </c>
      <c r="J11" s="124" t="e">
        <f t="shared" si="2"/>
        <v>#DIV/0!</v>
      </c>
      <c r="K11" s="63">
        <v>0</v>
      </c>
      <c r="L11" s="63">
        <v>0</v>
      </c>
      <c r="M11" s="124" t="e">
        <f t="shared" si="3"/>
        <v>#DIV/0!</v>
      </c>
      <c r="N11" s="64">
        <v>0</v>
      </c>
      <c r="O11" s="64">
        <v>0</v>
      </c>
      <c r="P11" s="124" t="e">
        <f t="shared" si="4"/>
        <v>#DIV/0!</v>
      </c>
      <c r="Q11" s="64">
        <v>4</v>
      </c>
      <c r="R11" s="64">
        <v>0</v>
      </c>
      <c r="S11" s="36">
        <f t="shared" si="5"/>
        <v>0</v>
      </c>
      <c r="T11" s="64">
        <v>3</v>
      </c>
      <c r="U11" s="64">
        <v>0</v>
      </c>
      <c r="V11" s="36">
        <f t="shared" si="6"/>
        <v>0</v>
      </c>
      <c r="W11" s="65">
        <v>3</v>
      </c>
      <c r="X11" s="65">
        <v>0</v>
      </c>
      <c r="Y11" s="36">
        <f t="shared" si="7"/>
        <v>0</v>
      </c>
      <c r="Z11" s="63">
        <v>3</v>
      </c>
      <c r="AA11" s="191">
        <v>0</v>
      </c>
      <c r="AB11" s="36">
        <f t="shared" si="8"/>
        <v>0</v>
      </c>
      <c r="AC11" s="67"/>
    </row>
    <row r="12" spans="1:29" ht="16.5" customHeight="1">
      <c r="A12" s="116" t="s">
        <v>47</v>
      </c>
      <c r="B12" s="61">
        <v>48</v>
      </c>
      <c r="C12" s="130">
        <v>19</v>
      </c>
      <c r="D12" s="36">
        <f t="shared" si="0"/>
        <v>39.583333333333329</v>
      </c>
      <c r="E12" s="63">
        <v>47</v>
      </c>
      <c r="F12" s="191">
        <v>19</v>
      </c>
      <c r="G12" s="36">
        <f t="shared" si="1"/>
        <v>40.425531914893611</v>
      </c>
      <c r="H12" s="64">
        <v>7</v>
      </c>
      <c r="I12" s="130">
        <v>0</v>
      </c>
      <c r="J12" s="36">
        <f t="shared" si="2"/>
        <v>0</v>
      </c>
      <c r="K12" s="63">
        <v>0</v>
      </c>
      <c r="L12" s="63">
        <v>0</v>
      </c>
      <c r="M12" s="124" t="e">
        <f t="shared" si="3"/>
        <v>#DIV/0!</v>
      </c>
      <c r="N12" s="64">
        <v>0</v>
      </c>
      <c r="O12" s="64">
        <v>0</v>
      </c>
      <c r="P12" s="124" t="e">
        <f t="shared" si="4"/>
        <v>#DIV/0!</v>
      </c>
      <c r="Q12" s="64">
        <v>45</v>
      </c>
      <c r="R12" s="64">
        <v>2</v>
      </c>
      <c r="S12" s="36">
        <f t="shared" si="5"/>
        <v>4.4444444444444446</v>
      </c>
      <c r="T12" s="64">
        <v>21</v>
      </c>
      <c r="U12" s="64">
        <v>16</v>
      </c>
      <c r="V12" s="36">
        <f t="shared" si="6"/>
        <v>76.19047619047619</v>
      </c>
      <c r="W12" s="65">
        <v>21</v>
      </c>
      <c r="X12" s="65">
        <v>16</v>
      </c>
      <c r="Y12" s="36">
        <f t="shared" si="7"/>
        <v>76.19047619047619</v>
      </c>
      <c r="Z12" s="63">
        <v>18</v>
      </c>
      <c r="AA12" s="191">
        <v>1</v>
      </c>
      <c r="AB12" s="36">
        <f t="shared" si="8"/>
        <v>5.5555555555555554</v>
      </c>
      <c r="AC12" s="67"/>
    </row>
    <row r="13" spans="1:29" ht="16.5" customHeight="1">
      <c r="A13" s="116" t="s">
        <v>48</v>
      </c>
      <c r="B13" s="61">
        <v>0</v>
      </c>
      <c r="C13" s="130">
        <v>0</v>
      </c>
      <c r="D13" s="124" t="e">
        <f t="shared" si="0"/>
        <v>#DIV/0!</v>
      </c>
      <c r="E13" s="63">
        <v>0</v>
      </c>
      <c r="F13" s="191">
        <v>0</v>
      </c>
      <c r="G13" s="124" t="e">
        <f t="shared" si="1"/>
        <v>#DIV/0!</v>
      </c>
      <c r="H13" s="64">
        <v>0</v>
      </c>
      <c r="I13" s="130">
        <v>0</v>
      </c>
      <c r="J13" s="124" t="e">
        <f t="shared" si="2"/>
        <v>#DIV/0!</v>
      </c>
      <c r="K13" s="63">
        <v>0</v>
      </c>
      <c r="L13" s="63">
        <v>0</v>
      </c>
      <c r="M13" s="124" t="e">
        <f t="shared" si="3"/>
        <v>#DIV/0!</v>
      </c>
      <c r="N13" s="64">
        <v>0</v>
      </c>
      <c r="O13" s="64">
        <v>0</v>
      </c>
      <c r="P13" s="124" t="e">
        <f t="shared" si="4"/>
        <v>#DIV/0!</v>
      </c>
      <c r="Q13" s="64">
        <v>0</v>
      </c>
      <c r="R13" s="64">
        <v>0</v>
      </c>
      <c r="S13" s="124" t="e">
        <f t="shared" si="5"/>
        <v>#DIV/0!</v>
      </c>
      <c r="T13" s="64">
        <v>0</v>
      </c>
      <c r="U13" s="64">
        <v>0</v>
      </c>
      <c r="V13" s="124" t="e">
        <f t="shared" si="6"/>
        <v>#DIV/0!</v>
      </c>
      <c r="W13" s="65">
        <v>0</v>
      </c>
      <c r="X13" s="65">
        <v>0</v>
      </c>
      <c r="Y13" s="124" t="e">
        <f t="shared" si="7"/>
        <v>#DIV/0!</v>
      </c>
      <c r="Z13" s="63">
        <v>0</v>
      </c>
      <c r="AA13" s="191">
        <v>0</v>
      </c>
      <c r="AB13" s="124" t="e">
        <f t="shared" si="8"/>
        <v>#DIV/0!</v>
      </c>
      <c r="AC13" s="67"/>
    </row>
    <row r="14" spans="1:29" ht="16.5" customHeight="1">
      <c r="A14" s="116" t="s">
        <v>50</v>
      </c>
      <c r="B14" s="61">
        <v>101</v>
      </c>
      <c r="C14" s="130">
        <v>17</v>
      </c>
      <c r="D14" s="36">
        <f t="shared" si="0"/>
        <v>16.831683168316832</v>
      </c>
      <c r="E14" s="63">
        <v>101</v>
      </c>
      <c r="F14" s="191">
        <v>17</v>
      </c>
      <c r="G14" s="36">
        <f t="shared" si="1"/>
        <v>16.831683168316832</v>
      </c>
      <c r="H14" s="64">
        <v>23</v>
      </c>
      <c r="I14" s="130">
        <v>3</v>
      </c>
      <c r="J14" s="36">
        <f t="shared" si="2"/>
        <v>13.043478260869565</v>
      </c>
      <c r="K14" s="63">
        <v>0</v>
      </c>
      <c r="L14" s="63">
        <v>0</v>
      </c>
      <c r="M14" s="124" t="e">
        <f t="shared" si="3"/>
        <v>#DIV/0!</v>
      </c>
      <c r="N14" s="64">
        <v>1</v>
      </c>
      <c r="O14" s="64">
        <v>0</v>
      </c>
      <c r="P14" s="36">
        <f t="shared" si="4"/>
        <v>0</v>
      </c>
      <c r="Q14" s="64">
        <v>99</v>
      </c>
      <c r="R14" s="64">
        <v>6</v>
      </c>
      <c r="S14" s="36">
        <f t="shared" si="5"/>
        <v>6.0606060606060606</v>
      </c>
      <c r="T14" s="64">
        <v>24</v>
      </c>
      <c r="U14" s="64">
        <v>13</v>
      </c>
      <c r="V14" s="36">
        <f t="shared" si="6"/>
        <v>54.166666666666664</v>
      </c>
      <c r="W14" s="65">
        <v>24</v>
      </c>
      <c r="X14" s="65">
        <v>13</v>
      </c>
      <c r="Y14" s="36">
        <f t="shared" si="7"/>
        <v>54.166666666666664</v>
      </c>
      <c r="Z14" s="63">
        <v>20</v>
      </c>
      <c r="AA14" s="191">
        <v>2</v>
      </c>
      <c r="AB14" s="36">
        <f t="shared" si="8"/>
        <v>10</v>
      </c>
      <c r="AC14" s="67"/>
    </row>
    <row r="15" spans="1:29" ht="16.5" customHeight="1">
      <c r="A15" s="116" t="s">
        <v>51</v>
      </c>
      <c r="B15" s="61">
        <v>4</v>
      </c>
      <c r="C15" s="130">
        <v>0</v>
      </c>
      <c r="D15" s="36">
        <f t="shared" si="0"/>
        <v>0</v>
      </c>
      <c r="E15" s="63">
        <v>4</v>
      </c>
      <c r="F15" s="191">
        <v>0</v>
      </c>
      <c r="G15" s="36">
        <f t="shared" si="1"/>
        <v>0</v>
      </c>
      <c r="H15" s="64">
        <v>0</v>
      </c>
      <c r="I15" s="130">
        <v>0</v>
      </c>
      <c r="J15" s="124" t="e">
        <f t="shared" si="2"/>
        <v>#DIV/0!</v>
      </c>
      <c r="K15" s="63">
        <v>0</v>
      </c>
      <c r="L15" s="63">
        <v>0</v>
      </c>
      <c r="M15" s="124" t="e">
        <f t="shared" si="3"/>
        <v>#DIV/0!</v>
      </c>
      <c r="N15" s="64">
        <v>0</v>
      </c>
      <c r="O15" s="64">
        <v>0</v>
      </c>
      <c r="P15" s="124" t="e">
        <f t="shared" si="4"/>
        <v>#DIV/0!</v>
      </c>
      <c r="Q15" s="64">
        <v>4</v>
      </c>
      <c r="R15" s="64">
        <v>0</v>
      </c>
      <c r="S15" s="36">
        <f t="shared" si="5"/>
        <v>0</v>
      </c>
      <c r="T15" s="64">
        <v>2</v>
      </c>
      <c r="U15" s="64">
        <v>0</v>
      </c>
      <c r="V15" s="36">
        <f t="shared" si="6"/>
        <v>0</v>
      </c>
      <c r="W15" s="65">
        <v>2</v>
      </c>
      <c r="X15" s="65">
        <v>0</v>
      </c>
      <c r="Y15" s="36">
        <f t="shared" si="7"/>
        <v>0</v>
      </c>
      <c r="Z15" s="63">
        <v>1</v>
      </c>
      <c r="AA15" s="191">
        <v>0</v>
      </c>
      <c r="AB15" s="36">
        <f t="shared" si="8"/>
        <v>0</v>
      </c>
      <c r="AC15" s="67"/>
    </row>
    <row r="16" spans="1:29" ht="16.5" customHeight="1">
      <c r="A16" s="116" t="s">
        <v>52</v>
      </c>
      <c r="B16" s="61">
        <v>0</v>
      </c>
      <c r="C16" s="130">
        <v>0</v>
      </c>
      <c r="D16" s="124" t="e">
        <f t="shared" si="0"/>
        <v>#DIV/0!</v>
      </c>
      <c r="E16" s="63">
        <v>0</v>
      </c>
      <c r="F16" s="191">
        <v>0</v>
      </c>
      <c r="G16" s="124" t="e">
        <f t="shared" si="1"/>
        <v>#DIV/0!</v>
      </c>
      <c r="H16" s="64">
        <v>0</v>
      </c>
      <c r="I16" s="130">
        <v>0</v>
      </c>
      <c r="J16" s="124" t="e">
        <f t="shared" si="2"/>
        <v>#DIV/0!</v>
      </c>
      <c r="K16" s="63">
        <v>0</v>
      </c>
      <c r="L16" s="63">
        <v>0</v>
      </c>
      <c r="M16" s="124" t="e">
        <f t="shared" si="3"/>
        <v>#DIV/0!</v>
      </c>
      <c r="N16" s="64">
        <v>0</v>
      </c>
      <c r="O16" s="64">
        <v>0</v>
      </c>
      <c r="P16" s="124" t="e">
        <f t="shared" si="4"/>
        <v>#DIV/0!</v>
      </c>
      <c r="Q16" s="64">
        <v>0</v>
      </c>
      <c r="R16" s="64">
        <v>0</v>
      </c>
      <c r="S16" s="124" t="e">
        <f t="shared" si="5"/>
        <v>#DIV/0!</v>
      </c>
      <c r="T16" s="64">
        <v>0</v>
      </c>
      <c r="U16" s="64">
        <v>0</v>
      </c>
      <c r="V16" s="124" t="e">
        <f t="shared" si="6"/>
        <v>#DIV/0!</v>
      </c>
      <c r="W16" s="65">
        <v>0</v>
      </c>
      <c r="X16" s="65">
        <v>0</v>
      </c>
      <c r="Y16" s="124" t="e">
        <f t="shared" si="7"/>
        <v>#DIV/0!</v>
      </c>
      <c r="Z16" s="63">
        <v>0</v>
      </c>
      <c r="AA16" s="191">
        <v>0</v>
      </c>
      <c r="AB16" s="124" t="e">
        <f t="shared" si="8"/>
        <v>#DIV/0!</v>
      </c>
      <c r="AC16" s="67"/>
    </row>
    <row r="17" spans="1:29" ht="16.5" customHeight="1">
      <c r="A17" s="116" t="s">
        <v>53</v>
      </c>
      <c r="B17" s="61">
        <v>15</v>
      </c>
      <c r="C17" s="130">
        <v>3</v>
      </c>
      <c r="D17" s="36">
        <f t="shared" si="0"/>
        <v>20</v>
      </c>
      <c r="E17" s="63">
        <v>15</v>
      </c>
      <c r="F17" s="191">
        <v>3</v>
      </c>
      <c r="G17" s="36">
        <f t="shared" si="1"/>
        <v>20</v>
      </c>
      <c r="H17" s="64">
        <v>4</v>
      </c>
      <c r="I17" s="130">
        <v>0</v>
      </c>
      <c r="J17" s="36">
        <f t="shared" si="2"/>
        <v>0</v>
      </c>
      <c r="K17" s="63">
        <v>0</v>
      </c>
      <c r="L17" s="63">
        <v>0</v>
      </c>
      <c r="M17" s="124" t="e">
        <f t="shared" si="3"/>
        <v>#DIV/0!</v>
      </c>
      <c r="N17" s="64">
        <v>1</v>
      </c>
      <c r="O17" s="64">
        <v>0</v>
      </c>
      <c r="P17" s="36">
        <f t="shared" si="4"/>
        <v>0</v>
      </c>
      <c r="Q17" s="64">
        <v>15</v>
      </c>
      <c r="R17" s="64">
        <v>1</v>
      </c>
      <c r="S17" s="36">
        <f t="shared" si="5"/>
        <v>6.666666666666667</v>
      </c>
      <c r="T17" s="64">
        <v>6</v>
      </c>
      <c r="U17" s="64">
        <v>2</v>
      </c>
      <c r="V17" s="36">
        <f t="shared" si="6"/>
        <v>33.333333333333329</v>
      </c>
      <c r="W17" s="65">
        <v>6</v>
      </c>
      <c r="X17" s="65">
        <v>2</v>
      </c>
      <c r="Y17" s="36">
        <f t="shared" si="7"/>
        <v>33.333333333333329</v>
      </c>
      <c r="Z17" s="63">
        <v>6</v>
      </c>
      <c r="AA17" s="191">
        <v>0</v>
      </c>
      <c r="AB17" s="36">
        <f t="shared" si="8"/>
        <v>0</v>
      </c>
      <c r="AC17" s="67"/>
    </row>
    <row r="18" spans="1:29" ht="16.5" customHeight="1">
      <c r="A18" s="116" t="s">
        <v>54</v>
      </c>
      <c r="B18" s="61">
        <v>15</v>
      </c>
      <c r="C18" s="130">
        <v>5</v>
      </c>
      <c r="D18" s="36">
        <f t="shared" si="0"/>
        <v>33.333333333333329</v>
      </c>
      <c r="E18" s="63">
        <v>15</v>
      </c>
      <c r="F18" s="191">
        <v>5</v>
      </c>
      <c r="G18" s="36">
        <f t="shared" si="1"/>
        <v>33.333333333333329</v>
      </c>
      <c r="H18" s="64">
        <v>0</v>
      </c>
      <c r="I18" s="130">
        <v>1</v>
      </c>
      <c r="J18" s="124" t="e">
        <f t="shared" si="2"/>
        <v>#DIV/0!</v>
      </c>
      <c r="K18" s="63">
        <v>0</v>
      </c>
      <c r="L18" s="63">
        <v>0</v>
      </c>
      <c r="M18" s="124" t="e">
        <f t="shared" si="3"/>
        <v>#DIV/0!</v>
      </c>
      <c r="N18" s="64">
        <v>0</v>
      </c>
      <c r="O18" s="64">
        <v>0</v>
      </c>
      <c r="P18" s="124" t="e">
        <f t="shared" si="4"/>
        <v>#DIV/0!</v>
      </c>
      <c r="Q18" s="64">
        <v>15</v>
      </c>
      <c r="R18" s="64">
        <v>0</v>
      </c>
      <c r="S18" s="36">
        <f t="shared" si="5"/>
        <v>0</v>
      </c>
      <c r="T18" s="64">
        <v>7</v>
      </c>
      <c r="U18" s="64">
        <v>4</v>
      </c>
      <c r="V18" s="36">
        <f t="shared" si="6"/>
        <v>57.142857142857139</v>
      </c>
      <c r="W18" s="65">
        <v>7</v>
      </c>
      <c r="X18" s="65">
        <v>4</v>
      </c>
      <c r="Y18" s="36">
        <f t="shared" si="7"/>
        <v>57.142857142857139</v>
      </c>
      <c r="Z18" s="63">
        <v>7</v>
      </c>
      <c r="AA18" s="191">
        <v>0</v>
      </c>
      <c r="AB18" s="36">
        <f t="shared" si="8"/>
        <v>0</v>
      </c>
      <c r="AC18" s="67"/>
    </row>
    <row r="19" spans="1:29" ht="31.2" customHeight="1">
      <c r="B19" s="257" t="s">
        <v>98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192"/>
      <c r="O19" s="192"/>
      <c r="P19" s="192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80" zoomScaleNormal="70" zoomScaleSheetLayoutView="80" workbookViewId="0">
      <selection activeCell="B5" sqref="B5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8.777343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253" t="s">
        <v>59</v>
      </c>
      <c r="B1" s="253"/>
      <c r="C1" s="253"/>
      <c r="D1" s="253"/>
      <c r="E1" s="253"/>
    </row>
    <row r="2" spans="1:16" ht="29.25" customHeight="1">
      <c r="A2" s="268"/>
      <c r="B2" s="268"/>
      <c r="C2" s="268"/>
      <c r="D2" s="268"/>
      <c r="E2" s="268"/>
    </row>
    <row r="3" spans="1:16" s="4" customFormat="1" ht="23.25" customHeight="1">
      <c r="A3" s="229" t="s">
        <v>0</v>
      </c>
      <c r="B3" s="269" t="s">
        <v>90</v>
      </c>
      <c r="C3" s="269" t="s">
        <v>77</v>
      </c>
      <c r="D3" s="255" t="s">
        <v>1</v>
      </c>
      <c r="E3" s="256"/>
    </row>
    <row r="4" spans="1:16" s="4" customFormat="1" ht="27.6">
      <c r="A4" s="230"/>
      <c r="B4" s="270"/>
      <c r="C4" s="270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22">
        <f>'8'!B6</f>
        <v>1043</v>
      </c>
      <c r="C6" s="122">
        <f>'8'!C6</f>
        <v>1705</v>
      </c>
      <c r="D6" s="11">
        <f>C6/B6*100</f>
        <v>163.47075743048899</v>
      </c>
      <c r="E6" s="123">
        <f>C6-B6</f>
        <v>662</v>
      </c>
      <c r="I6" s="12"/>
      <c r="P6" s="137"/>
    </row>
    <row r="7" spans="1:16" s="4" customFormat="1" ht="29.25" customHeight="1">
      <c r="A7" s="10" t="s">
        <v>38</v>
      </c>
      <c r="B7" s="122">
        <f>'8'!E6</f>
        <v>879</v>
      </c>
      <c r="C7" s="122">
        <f>'8'!F6</f>
        <v>1538</v>
      </c>
      <c r="D7" s="11">
        <f t="shared" ref="D7:D11" si="0">C7/B7*100</f>
        <v>174.97155858930603</v>
      </c>
      <c r="E7" s="123">
        <f t="shared" ref="E7:E11" si="1">C7-B7</f>
        <v>659</v>
      </c>
      <c r="I7" s="12"/>
      <c r="M7" s="138"/>
    </row>
    <row r="8" spans="1:16" s="4" customFormat="1" ht="48.75" customHeight="1">
      <c r="A8" s="13" t="s">
        <v>39</v>
      </c>
      <c r="B8" s="122">
        <f>'8'!H6</f>
        <v>130</v>
      </c>
      <c r="C8" s="122">
        <f>'8'!I6</f>
        <v>284</v>
      </c>
      <c r="D8" s="11">
        <f t="shared" si="0"/>
        <v>218.46153846153845</v>
      </c>
      <c r="E8" s="123">
        <f t="shared" si="1"/>
        <v>154</v>
      </c>
      <c r="I8" s="12"/>
      <c r="P8" s="138"/>
    </row>
    <row r="9" spans="1:16" s="4" customFormat="1" ht="34.5" customHeight="1">
      <c r="A9" s="14" t="s">
        <v>40</v>
      </c>
      <c r="B9" s="122">
        <f>'8'!K6</f>
        <v>3</v>
      </c>
      <c r="C9" s="122">
        <f>'8'!L6</f>
        <v>19</v>
      </c>
      <c r="D9" s="11">
        <f t="shared" si="0"/>
        <v>633.33333333333326</v>
      </c>
      <c r="E9" s="123">
        <f t="shared" si="1"/>
        <v>16</v>
      </c>
      <c r="I9" s="12"/>
    </row>
    <row r="10" spans="1:16" s="4" customFormat="1" ht="48.75" customHeight="1">
      <c r="A10" s="14" t="s">
        <v>31</v>
      </c>
      <c r="B10" s="122">
        <f>'8'!N6</f>
        <v>4</v>
      </c>
      <c r="C10" s="122">
        <f>'8'!O6</f>
        <v>1</v>
      </c>
      <c r="D10" s="11">
        <f t="shared" si="0"/>
        <v>25</v>
      </c>
      <c r="E10" s="123">
        <f t="shared" si="1"/>
        <v>-3</v>
      </c>
      <c r="I10" s="12"/>
    </row>
    <row r="11" spans="1:16" s="4" customFormat="1" ht="54.75" customHeight="1">
      <c r="A11" s="14" t="s">
        <v>41</v>
      </c>
      <c r="B11" s="122">
        <f>'8'!Q6</f>
        <v>679</v>
      </c>
      <c r="C11" s="122">
        <f>'8'!R6</f>
        <v>1019</v>
      </c>
      <c r="D11" s="11">
        <f t="shared" si="0"/>
        <v>150.07363770250367</v>
      </c>
      <c r="E11" s="123">
        <f t="shared" si="1"/>
        <v>340</v>
      </c>
      <c r="I11" s="12"/>
    </row>
    <row r="12" spans="1:16" s="4" customFormat="1" ht="12.75" customHeight="1">
      <c r="A12" s="225" t="s">
        <v>5</v>
      </c>
      <c r="B12" s="226"/>
      <c r="C12" s="226"/>
      <c r="D12" s="226"/>
      <c r="E12" s="226"/>
      <c r="I12" s="12"/>
    </row>
    <row r="13" spans="1:16" s="4" customFormat="1" ht="18" customHeight="1">
      <c r="A13" s="227"/>
      <c r="B13" s="228"/>
      <c r="C13" s="228"/>
      <c r="D13" s="228"/>
      <c r="E13" s="228"/>
      <c r="I13" s="12"/>
    </row>
    <row r="14" spans="1:16" s="4" customFormat="1" ht="20.25" customHeight="1">
      <c r="A14" s="229" t="s">
        <v>0</v>
      </c>
      <c r="B14" s="229" t="s">
        <v>78</v>
      </c>
      <c r="C14" s="229" t="s">
        <v>79</v>
      </c>
      <c r="D14" s="255" t="s">
        <v>1</v>
      </c>
      <c r="E14" s="256"/>
      <c r="I14" s="12"/>
    </row>
    <row r="15" spans="1:16" ht="35.25" customHeight="1">
      <c r="A15" s="230"/>
      <c r="B15" s="230"/>
      <c r="C15" s="230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5">
        <f>'8'!T6</f>
        <v>832</v>
      </c>
      <c r="C16" s="125">
        <f>'8'!U6</f>
        <v>579</v>
      </c>
      <c r="D16" s="11">
        <f t="shared" ref="D16:D18" si="2">C16/B16*100</f>
        <v>69.59134615384616</v>
      </c>
      <c r="E16" s="123">
        <f t="shared" ref="E16:E18" si="3">C16-B16</f>
        <v>-253</v>
      </c>
      <c r="I16" s="12"/>
    </row>
    <row r="17" spans="1:28" ht="25.5" customHeight="1">
      <c r="A17" s="1" t="s">
        <v>38</v>
      </c>
      <c r="B17" s="125">
        <f>'8'!W6</f>
        <v>711</v>
      </c>
      <c r="C17" s="125">
        <f>'8'!X6</f>
        <v>497</v>
      </c>
      <c r="D17" s="11">
        <f t="shared" si="2"/>
        <v>69.901547116736992</v>
      </c>
      <c r="E17" s="123">
        <f t="shared" si="3"/>
        <v>-214</v>
      </c>
      <c r="G17" s="134"/>
      <c r="I17" s="12"/>
      <c r="S17" s="134"/>
      <c r="V17" s="134"/>
      <c r="Y17" s="134"/>
    </row>
    <row r="18" spans="1:28" ht="30" customHeight="1">
      <c r="A18" s="1" t="s">
        <v>43</v>
      </c>
      <c r="B18" s="125">
        <f>'8'!Z6</f>
        <v>606</v>
      </c>
      <c r="C18" s="125">
        <f>'8'!AA6</f>
        <v>196</v>
      </c>
      <c r="D18" s="11">
        <f t="shared" si="2"/>
        <v>32.343234323432341</v>
      </c>
      <c r="E18" s="123">
        <f t="shared" si="3"/>
        <v>-410</v>
      </c>
      <c r="I18" s="12"/>
    </row>
    <row r="20" spans="1:28">
      <c r="P20" s="134"/>
    </row>
    <row r="21" spans="1:28">
      <c r="D21" s="134"/>
      <c r="G21" s="134"/>
      <c r="S21" s="134"/>
      <c r="V21" s="134"/>
      <c r="Y21" s="134"/>
      <c r="AB21" s="134"/>
    </row>
    <row r="25" spans="1:28">
      <c r="D25" s="134"/>
      <c r="G25" s="134"/>
      <c r="S25" s="134"/>
      <c r="V25" s="134"/>
      <c r="Y25" s="134"/>
      <c r="AB25" s="134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view="pageBreakPreview" zoomScale="90" zoomScaleNormal="90" zoomScaleSheetLayoutView="90" workbookViewId="0">
      <selection activeCell="P12" sqref="P12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3" width="9.6640625" style="44" customWidth="1"/>
    <col min="14" max="14" width="8.33203125" style="44" customWidth="1"/>
    <col min="15" max="15" width="8.44140625" style="44" customWidth="1"/>
    <col min="16" max="16" width="8.77734375" style="44" customWidth="1"/>
    <col min="17" max="17" width="8.33203125" style="44" customWidth="1"/>
    <col min="18" max="18" width="8.44140625" style="44" customWidth="1"/>
    <col min="19" max="19" width="10" style="44" customWidth="1"/>
    <col min="20" max="20" width="8.88671875" style="44" customWidth="1"/>
    <col min="21" max="21" width="8.44140625" style="44" customWidth="1"/>
    <col min="22" max="22" width="9.44140625" style="44" customWidth="1"/>
    <col min="23" max="24" width="8.88671875" style="44" customWidth="1"/>
    <col min="25" max="25" width="8.6640625" style="44" customWidth="1"/>
    <col min="26" max="26" width="8.88671875" style="44" customWidth="1"/>
    <col min="27" max="16384" width="9.109375" style="44"/>
  </cols>
  <sheetData>
    <row r="1" spans="1:28" s="20" customFormat="1" ht="57.75" customHeight="1">
      <c r="A1" s="19"/>
      <c r="B1" s="271" t="s">
        <v>80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18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249"/>
      <c r="B3" s="237" t="s">
        <v>26</v>
      </c>
      <c r="C3" s="237"/>
      <c r="D3" s="237"/>
      <c r="E3" s="237" t="s">
        <v>8</v>
      </c>
      <c r="F3" s="237"/>
      <c r="G3" s="237"/>
      <c r="H3" s="237" t="s">
        <v>19</v>
      </c>
      <c r="I3" s="237"/>
      <c r="J3" s="237"/>
      <c r="K3" s="237" t="s">
        <v>11</v>
      </c>
      <c r="L3" s="237"/>
      <c r="M3" s="237"/>
      <c r="N3" s="237" t="s">
        <v>12</v>
      </c>
      <c r="O3" s="237"/>
      <c r="P3" s="237"/>
      <c r="Q3" s="242" t="s">
        <v>10</v>
      </c>
      <c r="R3" s="243"/>
      <c r="S3" s="244"/>
      <c r="T3" s="242" t="s">
        <v>27</v>
      </c>
      <c r="U3" s="243"/>
      <c r="V3" s="244"/>
      <c r="W3" s="237" t="s">
        <v>13</v>
      </c>
      <c r="X3" s="237"/>
      <c r="Y3" s="237"/>
      <c r="Z3" s="237" t="s">
        <v>18</v>
      </c>
      <c r="AA3" s="237"/>
      <c r="AB3" s="237"/>
    </row>
    <row r="4" spans="1:28" s="26" customFormat="1" ht="39.6" customHeight="1">
      <c r="A4" s="250"/>
      <c r="B4" s="168" t="s">
        <v>81</v>
      </c>
      <c r="C4" s="168" t="s">
        <v>82</v>
      </c>
      <c r="D4" s="57" t="s">
        <v>2</v>
      </c>
      <c r="E4" s="168" t="s">
        <v>81</v>
      </c>
      <c r="F4" s="168" t="s">
        <v>82</v>
      </c>
      <c r="G4" s="57" t="s">
        <v>2</v>
      </c>
      <c r="H4" s="168" t="s">
        <v>81</v>
      </c>
      <c r="I4" s="168" t="s">
        <v>82</v>
      </c>
      <c r="J4" s="57" t="s">
        <v>2</v>
      </c>
      <c r="K4" s="168" t="s">
        <v>81</v>
      </c>
      <c r="L4" s="168" t="s">
        <v>82</v>
      </c>
      <c r="M4" s="57" t="s">
        <v>2</v>
      </c>
      <c r="N4" s="168" t="s">
        <v>81</v>
      </c>
      <c r="O4" s="168" t="s">
        <v>82</v>
      </c>
      <c r="P4" s="57" t="s">
        <v>2</v>
      </c>
      <c r="Q4" s="168" t="s">
        <v>81</v>
      </c>
      <c r="R4" s="168" t="s">
        <v>82</v>
      </c>
      <c r="S4" s="57" t="s">
        <v>2</v>
      </c>
      <c r="T4" s="168" t="s">
        <v>81</v>
      </c>
      <c r="U4" s="168" t="s">
        <v>82</v>
      </c>
      <c r="V4" s="57" t="s">
        <v>2</v>
      </c>
      <c r="W4" s="168" t="s">
        <v>81</v>
      </c>
      <c r="X4" s="168" t="s">
        <v>82</v>
      </c>
      <c r="Y4" s="57" t="s">
        <v>2</v>
      </c>
      <c r="Z4" s="168" t="s">
        <v>81</v>
      </c>
      <c r="AA4" s="168" t="s">
        <v>82</v>
      </c>
      <c r="AB4" s="57" t="s">
        <v>2</v>
      </c>
    </row>
    <row r="5" spans="1:28" s="29" customFormat="1" ht="11.25" customHeight="1">
      <c r="A5" s="27" t="s">
        <v>4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</row>
    <row r="6" spans="1:28" s="34" customFormat="1" ht="16.5" customHeight="1">
      <c r="A6" s="30" t="s">
        <v>44</v>
      </c>
      <c r="B6" s="31">
        <f>SUM(B7:B16)</f>
        <v>1043</v>
      </c>
      <c r="C6" s="31">
        <f>SUM(C7:C16)</f>
        <v>1705</v>
      </c>
      <c r="D6" s="32">
        <f>C6/B6*100</f>
        <v>163.47075743048899</v>
      </c>
      <c r="E6" s="31">
        <f>SUM(E7:E16)</f>
        <v>879</v>
      </c>
      <c r="F6" s="31">
        <f>SUM(F7:F16)</f>
        <v>1538</v>
      </c>
      <c r="G6" s="32">
        <f>F6/E6*100</f>
        <v>174.97155858930603</v>
      </c>
      <c r="H6" s="31">
        <f>SUM(H7:H16)</f>
        <v>130</v>
      </c>
      <c r="I6" s="31">
        <f>SUM(I7:I16)</f>
        <v>284</v>
      </c>
      <c r="J6" s="32">
        <f>I6/H6*100</f>
        <v>218.46153846153845</v>
      </c>
      <c r="K6" s="31">
        <f>SUM(K7:K16)</f>
        <v>3</v>
      </c>
      <c r="L6" s="31">
        <f>SUM(L7:L16)</f>
        <v>19</v>
      </c>
      <c r="M6" s="32">
        <f>L6/K6*100</f>
        <v>633.33333333333326</v>
      </c>
      <c r="N6" s="31">
        <f>SUM(N7:N16)</f>
        <v>4</v>
      </c>
      <c r="O6" s="31">
        <f>SUM(O7:O16)</f>
        <v>1</v>
      </c>
      <c r="P6" s="32">
        <f>O6/N6*100</f>
        <v>25</v>
      </c>
      <c r="Q6" s="31">
        <f>SUM(Q7:Q16)</f>
        <v>679</v>
      </c>
      <c r="R6" s="31">
        <f>SUM(R7:R16)</f>
        <v>1019</v>
      </c>
      <c r="S6" s="32">
        <f>R6/Q6*100</f>
        <v>150.07363770250367</v>
      </c>
      <c r="T6" s="31">
        <f>SUM(T7:T16)</f>
        <v>832</v>
      </c>
      <c r="U6" s="31">
        <f>SUM(U7:U16)</f>
        <v>579</v>
      </c>
      <c r="V6" s="32">
        <f>U6/T6*100</f>
        <v>69.59134615384616</v>
      </c>
      <c r="W6" s="31">
        <f>SUM(W7:W16)</f>
        <v>711</v>
      </c>
      <c r="X6" s="31">
        <f>SUM(X7:X16)</f>
        <v>497</v>
      </c>
      <c r="Y6" s="32">
        <f>X6/W6*100</f>
        <v>69.901547116736992</v>
      </c>
      <c r="Z6" s="31">
        <f>SUM(Z7:Z16)</f>
        <v>606</v>
      </c>
      <c r="AA6" s="31">
        <f>SUM(AA7:AA16)</f>
        <v>196</v>
      </c>
      <c r="AB6" s="32">
        <f>AA6/Z6*100</f>
        <v>32.343234323432341</v>
      </c>
    </row>
    <row r="7" spans="1:28" s="40" customFormat="1" ht="16.5" customHeight="1">
      <c r="A7" s="166" t="s">
        <v>49</v>
      </c>
      <c r="B7" s="169">
        <v>848</v>
      </c>
      <c r="C7" s="130">
        <v>1168</v>
      </c>
      <c r="D7" s="36">
        <f>C7/B7*100</f>
        <v>137.73584905660377</v>
      </c>
      <c r="E7" s="129">
        <v>699</v>
      </c>
      <c r="F7" s="37">
        <v>1079</v>
      </c>
      <c r="G7" s="36">
        <f>F7/E7*100</f>
        <v>154.36337625178825</v>
      </c>
      <c r="H7" s="169">
        <v>106</v>
      </c>
      <c r="I7" s="35">
        <v>170</v>
      </c>
      <c r="J7" s="36">
        <f>I7/H7*100</f>
        <v>160.37735849056605</v>
      </c>
      <c r="K7" s="129">
        <v>1</v>
      </c>
      <c r="L7" s="131">
        <v>11</v>
      </c>
      <c r="M7" s="170">
        <f t="shared" ref="M7:M16" si="0">L7/K7*100</f>
        <v>1100</v>
      </c>
      <c r="N7" s="169">
        <v>2</v>
      </c>
      <c r="O7" s="169">
        <v>1</v>
      </c>
      <c r="P7" s="32">
        <f>O7/N7*100</f>
        <v>50</v>
      </c>
      <c r="Q7" s="35">
        <v>539</v>
      </c>
      <c r="R7" s="35">
        <v>626</v>
      </c>
      <c r="S7" s="36">
        <f>R7/Q7*100</f>
        <v>116.14100185528757</v>
      </c>
      <c r="T7" s="169">
        <v>693</v>
      </c>
      <c r="U7" s="35">
        <v>375</v>
      </c>
      <c r="V7" s="36">
        <f>U7/T7*100</f>
        <v>54.112554112554115</v>
      </c>
      <c r="W7" s="129">
        <v>580</v>
      </c>
      <c r="X7" s="73">
        <v>347</v>
      </c>
      <c r="Y7" s="36">
        <f>X7/W7*100</f>
        <v>59.827586206896555</v>
      </c>
      <c r="Z7" s="129">
        <v>503</v>
      </c>
      <c r="AA7" s="35">
        <v>148</v>
      </c>
      <c r="AB7" s="36">
        <f>AA7/Z7*100</f>
        <v>29.4234592445328</v>
      </c>
    </row>
    <row r="8" spans="1:28" s="41" customFormat="1" ht="16.5" customHeight="1">
      <c r="A8" s="167" t="s">
        <v>45</v>
      </c>
      <c r="B8" s="169">
        <v>47</v>
      </c>
      <c r="C8" s="130">
        <v>42</v>
      </c>
      <c r="D8" s="36">
        <f t="shared" ref="D8:D16" si="1">C8/B8*100</f>
        <v>89.361702127659569</v>
      </c>
      <c r="E8" s="129">
        <v>41</v>
      </c>
      <c r="F8" s="37">
        <v>36</v>
      </c>
      <c r="G8" s="36">
        <f t="shared" ref="G8:G16" si="2">F8/E8*100</f>
        <v>87.804878048780495</v>
      </c>
      <c r="H8" s="169">
        <v>3</v>
      </c>
      <c r="I8" s="35">
        <v>6</v>
      </c>
      <c r="J8" s="36">
        <f t="shared" ref="J8:J16" si="3">I8/H8*100</f>
        <v>200</v>
      </c>
      <c r="K8" s="129">
        <v>1</v>
      </c>
      <c r="L8" s="132">
        <v>0</v>
      </c>
      <c r="M8" s="170">
        <f t="shared" si="0"/>
        <v>0</v>
      </c>
      <c r="N8" s="169">
        <v>0</v>
      </c>
      <c r="O8" s="169">
        <v>0</v>
      </c>
      <c r="P8" s="124" t="e">
        <f t="shared" ref="P8:P16" si="4">O8/N8*100</f>
        <v>#DIV/0!</v>
      </c>
      <c r="Q8" s="35">
        <v>41</v>
      </c>
      <c r="R8" s="35">
        <v>29</v>
      </c>
      <c r="S8" s="36">
        <f t="shared" ref="S8:S16" si="5">R8/Q8*100</f>
        <v>70.731707317073173</v>
      </c>
      <c r="T8" s="169">
        <v>33</v>
      </c>
      <c r="U8" s="35">
        <v>20</v>
      </c>
      <c r="V8" s="36">
        <f t="shared" ref="V8:V16" si="6">U8/T8*100</f>
        <v>60.606060606060609</v>
      </c>
      <c r="W8" s="129">
        <v>28</v>
      </c>
      <c r="X8" s="73">
        <v>17</v>
      </c>
      <c r="Y8" s="36">
        <f t="shared" ref="Y8:Y16" si="7">X8/W8*100</f>
        <v>60.714285714285708</v>
      </c>
      <c r="Z8" s="129">
        <v>20</v>
      </c>
      <c r="AA8" s="35">
        <v>2</v>
      </c>
      <c r="AB8" s="36">
        <f t="shared" ref="AB8:AB16" si="8">AA8/Z8*100</f>
        <v>10</v>
      </c>
    </row>
    <row r="9" spans="1:28" s="40" customFormat="1" ht="16.5" customHeight="1">
      <c r="A9" s="167" t="s">
        <v>46</v>
      </c>
      <c r="B9" s="169">
        <v>20</v>
      </c>
      <c r="C9" s="130">
        <v>7</v>
      </c>
      <c r="D9" s="36">
        <f t="shared" si="1"/>
        <v>35</v>
      </c>
      <c r="E9" s="129">
        <v>14</v>
      </c>
      <c r="F9" s="37">
        <v>6</v>
      </c>
      <c r="G9" s="36">
        <f t="shared" si="2"/>
        <v>42.857142857142854</v>
      </c>
      <c r="H9" s="169">
        <v>3</v>
      </c>
      <c r="I9" s="35">
        <v>0</v>
      </c>
      <c r="J9" s="36">
        <f t="shared" si="3"/>
        <v>0</v>
      </c>
      <c r="K9" s="129">
        <v>1</v>
      </c>
      <c r="L9" s="132">
        <v>0</v>
      </c>
      <c r="M9" s="170">
        <f t="shared" si="0"/>
        <v>0</v>
      </c>
      <c r="N9" s="169">
        <v>0</v>
      </c>
      <c r="O9" s="169">
        <v>0</v>
      </c>
      <c r="P9" s="124" t="e">
        <f t="shared" si="4"/>
        <v>#DIV/0!</v>
      </c>
      <c r="Q9" s="35">
        <v>14</v>
      </c>
      <c r="R9" s="35">
        <v>0</v>
      </c>
      <c r="S9" s="36">
        <f t="shared" si="5"/>
        <v>0</v>
      </c>
      <c r="T9" s="169">
        <v>8</v>
      </c>
      <c r="U9" s="35">
        <v>6</v>
      </c>
      <c r="V9" s="36">
        <f t="shared" si="6"/>
        <v>75</v>
      </c>
      <c r="W9" s="129">
        <v>7</v>
      </c>
      <c r="X9" s="73">
        <v>6</v>
      </c>
      <c r="Y9" s="36">
        <f t="shared" si="7"/>
        <v>85.714285714285708</v>
      </c>
      <c r="Z9" s="129">
        <v>5</v>
      </c>
      <c r="AA9" s="35">
        <v>0</v>
      </c>
      <c r="AB9" s="36">
        <f t="shared" si="8"/>
        <v>0</v>
      </c>
    </row>
    <row r="10" spans="1:28" s="40" customFormat="1" ht="16.5" customHeight="1">
      <c r="A10" s="167" t="s">
        <v>47</v>
      </c>
      <c r="B10" s="169">
        <v>15</v>
      </c>
      <c r="C10" s="130">
        <v>57</v>
      </c>
      <c r="D10" s="36">
        <f t="shared" si="1"/>
        <v>380</v>
      </c>
      <c r="E10" s="129">
        <v>14</v>
      </c>
      <c r="F10" s="37">
        <v>47</v>
      </c>
      <c r="G10" s="36">
        <f t="shared" si="2"/>
        <v>335.71428571428572</v>
      </c>
      <c r="H10" s="169">
        <v>5</v>
      </c>
      <c r="I10" s="35">
        <v>9</v>
      </c>
      <c r="J10" s="36">
        <f t="shared" si="3"/>
        <v>180</v>
      </c>
      <c r="K10" s="129">
        <v>0</v>
      </c>
      <c r="L10" s="132">
        <v>0</v>
      </c>
      <c r="M10" s="171" t="e">
        <f t="shared" si="0"/>
        <v>#DIV/0!</v>
      </c>
      <c r="N10" s="169">
        <v>0</v>
      </c>
      <c r="O10" s="169">
        <v>0</v>
      </c>
      <c r="P10" s="124" t="e">
        <f t="shared" si="4"/>
        <v>#DIV/0!</v>
      </c>
      <c r="Q10" s="35">
        <v>13</v>
      </c>
      <c r="R10" s="35">
        <v>23</v>
      </c>
      <c r="S10" s="36">
        <f t="shared" si="5"/>
        <v>176.92307692307691</v>
      </c>
      <c r="T10" s="169">
        <v>9</v>
      </c>
      <c r="U10" s="35">
        <v>32</v>
      </c>
      <c r="V10" s="36">
        <f t="shared" si="6"/>
        <v>355.55555555555554</v>
      </c>
      <c r="W10" s="129">
        <v>8</v>
      </c>
      <c r="X10" s="73">
        <v>22</v>
      </c>
      <c r="Y10" s="36">
        <f t="shared" si="7"/>
        <v>275</v>
      </c>
      <c r="Z10" s="129">
        <v>7</v>
      </c>
      <c r="AA10" s="35">
        <v>8</v>
      </c>
      <c r="AB10" s="36">
        <f t="shared" si="8"/>
        <v>114.28571428571428</v>
      </c>
    </row>
    <row r="11" spans="1:28" s="40" customFormat="1" ht="16.5" customHeight="1">
      <c r="A11" s="167" t="s">
        <v>48</v>
      </c>
      <c r="B11" s="169">
        <v>4</v>
      </c>
      <c r="C11" s="130">
        <v>3</v>
      </c>
      <c r="D11" s="36">
        <f t="shared" si="1"/>
        <v>75</v>
      </c>
      <c r="E11" s="129">
        <v>4</v>
      </c>
      <c r="F11" s="37">
        <v>3</v>
      </c>
      <c r="G11" s="36">
        <f t="shared" si="2"/>
        <v>75</v>
      </c>
      <c r="H11" s="169">
        <v>1</v>
      </c>
      <c r="I11" s="35">
        <v>0</v>
      </c>
      <c r="J11" s="36">
        <f t="shared" si="3"/>
        <v>0</v>
      </c>
      <c r="K11" s="129">
        <v>0</v>
      </c>
      <c r="L11" s="132">
        <v>0</v>
      </c>
      <c r="M11" s="171" t="e">
        <f t="shared" si="0"/>
        <v>#DIV/0!</v>
      </c>
      <c r="N11" s="169">
        <v>1</v>
      </c>
      <c r="O11" s="169">
        <v>0</v>
      </c>
      <c r="P11" s="36">
        <f t="shared" si="4"/>
        <v>0</v>
      </c>
      <c r="Q11" s="35">
        <v>4</v>
      </c>
      <c r="R11" s="35">
        <v>2</v>
      </c>
      <c r="S11" s="36">
        <f t="shared" si="5"/>
        <v>50</v>
      </c>
      <c r="T11" s="169">
        <v>3</v>
      </c>
      <c r="U11" s="35">
        <v>2</v>
      </c>
      <c r="V11" s="36">
        <f t="shared" si="6"/>
        <v>66.666666666666657</v>
      </c>
      <c r="W11" s="129">
        <v>3</v>
      </c>
      <c r="X11" s="73">
        <v>2</v>
      </c>
      <c r="Y11" s="36">
        <f t="shared" si="7"/>
        <v>66.666666666666657</v>
      </c>
      <c r="Z11" s="129">
        <v>3</v>
      </c>
      <c r="AA11" s="35">
        <v>0</v>
      </c>
      <c r="AB11" s="36">
        <f t="shared" si="8"/>
        <v>0</v>
      </c>
    </row>
    <row r="12" spans="1:28" s="40" customFormat="1" ht="16.5" customHeight="1">
      <c r="A12" s="167" t="s">
        <v>50</v>
      </c>
      <c r="B12" s="169">
        <v>92</v>
      </c>
      <c r="C12" s="130">
        <v>421</v>
      </c>
      <c r="D12" s="36">
        <f t="shared" si="1"/>
        <v>457.60869565217394</v>
      </c>
      <c r="E12" s="129">
        <v>90</v>
      </c>
      <c r="F12" s="37">
        <v>360</v>
      </c>
      <c r="G12" s="36">
        <f t="shared" si="2"/>
        <v>400</v>
      </c>
      <c r="H12" s="169">
        <v>10</v>
      </c>
      <c r="I12" s="35">
        <v>98</v>
      </c>
      <c r="J12" s="36">
        <f t="shared" si="3"/>
        <v>980.00000000000011</v>
      </c>
      <c r="K12" s="129">
        <v>0</v>
      </c>
      <c r="L12" s="132">
        <v>8</v>
      </c>
      <c r="M12" s="171" t="e">
        <f t="shared" si="0"/>
        <v>#DIV/0!</v>
      </c>
      <c r="N12" s="169">
        <v>1</v>
      </c>
      <c r="O12" s="169">
        <v>0</v>
      </c>
      <c r="P12" s="36">
        <f t="shared" si="4"/>
        <v>0</v>
      </c>
      <c r="Q12" s="35">
        <v>51</v>
      </c>
      <c r="R12" s="35">
        <v>336</v>
      </c>
      <c r="S12" s="36">
        <f t="shared" si="5"/>
        <v>658.82352941176464</v>
      </c>
      <c r="T12" s="169">
        <v>72</v>
      </c>
      <c r="U12" s="35">
        <v>139</v>
      </c>
      <c r="V12" s="36">
        <f t="shared" si="6"/>
        <v>193.05555555555557</v>
      </c>
      <c r="W12" s="129">
        <v>71</v>
      </c>
      <c r="X12" s="73">
        <v>98</v>
      </c>
      <c r="Y12" s="36">
        <f t="shared" si="7"/>
        <v>138.02816901408451</v>
      </c>
      <c r="Z12" s="129">
        <v>57</v>
      </c>
      <c r="AA12" s="35">
        <v>38</v>
      </c>
      <c r="AB12" s="36">
        <f t="shared" si="8"/>
        <v>66.666666666666657</v>
      </c>
    </row>
    <row r="13" spans="1:28" s="40" customFormat="1" ht="16.5" customHeight="1">
      <c r="A13" s="167" t="s">
        <v>51</v>
      </c>
      <c r="B13" s="169">
        <v>0</v>
      </c>
      <c r="C13" s="130">
        <v>1</v>
      </c>
      <c r="D13" s="124" t="e">
        <f t="shared" si="1"/>
        <v>#DIV/0!</v>
      </c>
      <c r="E13" s="129">
        <v>0</v>
      </c>
      <c r="F13" s="37">
        <v>1</v>
      </c>
      <c r="G13" s="124" t="e">
        <f t="shared" si="2"/>
        <v>#DIV/0!</v>
      </c>
      <c r="H13" s="169">
        <v>0</v>
      </c>
      <c r="I13" s="35">
        <v>1</v>
      </c>
      <c r="J13" s="124" t="e">
        <f t="shared" si="3"/>
        <v>#DIV/0!</v>
      </c>
      <c r="K13" s="129">
        <v>0</v>
      </c>
      <c r="L13" s="132">
        <v>0</v>
      </c>
      <c r="M13" s="171" t="e">
        <f t="shared" si="0"/>
        <v>#DIV/0!</v>
      </c>
      <c r="N13" s="169">
        <v>0</v>
      </c>
      <c r="O13" s="169">
        <v>0</v>
      </c>
      <c r="P13" s="124" t="e">
        <f t="shared" si="4"/>
        <v>#DIV/0!</v>
      </c>
      <c r="Q13" s="35">
        <v>0</v>
      </c>
      <c r="R13" s="35">
        <v>1</v>
      </c>
      <c r="S13" s="124" t="e">
        <f t="shared" si="5"/>
        <v>#DIV/0!</v>
      </c>
      <c r="T13" s="169">
        <v>0</v>
      </c>
      <c r="U13" s="35">
        <v>0</v>
      </c>
      <c r="V13" s="124" t="e">
        <f t="shared" si="6"/>
        <v>#DIV/0!</v>
      </c>
      <c r="W13" s="129">
        <v>0</v>
      </c>
      <c r="X13" s="73">
        <v>0</v>
      </c>
      <c r="Y13" s="124" t="e">
        <f t="shared" si="7"/>
        <v>#DIV/0!</v>
      </c>
      <c r="Z13" s="129">
        <v>0</v>
      </c>
      <c r="AA13" s="35">
        <v>0</v>
      </c>
      <c r="AB13" s="124" t="e">
        <f t="shared" si="8"/>
        <v>#DIV/0!</v>
      </c>
    </row>
    <row r="14" spans="1:28" s="40" customFormat="1" ht="16.5" customHeight="1">
      <c r="A14" s="167" t="s">
        <v>52</v>
      </c>
      <c r="B14" s="169">
        <v>11</v>
      </c>
      <c r="C14" s="130">
        <v>3</v>
      </c>
      <c r="D14" s="36">
        <f t="shared" si="1"/>
        <v>27.27272727272727</v>
      </c>
      <c r="E14" s="129">
        <v>11</v>
      </c>
      <c r="F14" s="37">
        <v>3</v>
      </c>
      <c r="G14" s="36">
        <f t="shared" si="2"/>
        <v>27.27272727272727</v>
      </c>
      <c r="H14" s="169">
        <v>1</v>
      </c>
      <c r="I14" s="35">
        <v>0</v>
      </c>
      <c r="J14" s="36">
        <f t="shared" si="3"/>
        <v>0</v>
      </c>
      <c r="K14" s="129">
        <v>0</v>
      </c>
      <c r="L14" s="132">
        <v>0</v>
      </c>
      <c r="M14" s="171" t="e">
        <f t="shared" si="0"/>
        <v>#DIV/0!</v>
      </c>
      <c r="N14" s="169">
        <v>0</v>
      </c>
      <c r="O14" s="169">
        <v>0</v>
      </c>
      <c r="P14" s="124" t="e">
        <f t="shared" si="4"/>
        <v>#DIV/0!</v>
      </c>
      <c r="Q14" s="35">
        <v>11</v>
      </c>
      <c r="R14" s="35">
        <v>1</v>
      </c>
      <c r="S14" s="36">
        <f t="shared" si="5"/>
        <v>9.0909090909090917</v>
      </c>
      <c r="T14" s="169">
        <v>9</v>
      </c>
      <c r="U14" s="35">
        <v>3</v>
      </c>
      <c r="V14" s="36">
        <f t="shared" si="6"/>
        <v>33.333333333333329</v>
      </c>
      <c r="W14" s="129">
        <v>9</v>
      </c>
      <c r="X14" s="73">
        <v>3</v>
      </c>
      <c r="Y14" s="36">
        <f t="shared" si="7"/>
        <v>33.333333333333329</v>
      </c>
      <c r="Z14" s="129">
        <v>6</v>
      </c>
      <c r="AA14" s="35">
        <v>0</v>
      </c>
      <c r="AB14" s="36">
        <f t="shared" si="8"/>
        <v>0</v>
      </c>
    </row>
    <row r="15" spans="1:28" s="40" customFormat="1" ht="16.5" customHeight="1">
      <c r="A15" s="167" t="s">
        <v>53</v>
      </c>
      <c r="B15" s="169">
        <v>1</v>
      </c>
      <c r="C15" s="130">
        <v>1</v>
      </c>
      <c r="D15" s="36">
        <f t="shared" si="1"/>
        <v>100</v>
      </c>
      <c r="E15" s="129">
        <v>1</v>
      </c>
      <c r="F15" s="37">
        <v>1</v>
      </c>
      <c r="G15" s="36">
        <f t="shared" si="2"/>
        <v>100</v>
      </c>
      <c r="H15" s="169">
        <v>1</v>
      </c>
      <c r="I15" s="35">
        <v>0</v>
      </c>
      <c r="J15" s="36">
        <f t="shared" si="3"/>
        <v>0</v>
      </c>
      <c r="K15" s="129">
        <v>0</v>
      </c>
      <c r="L15" s="132">
        <v>0</v>
      </c>
      <c r="M15" s="171" t="e">
        <f t="shared" si="0"/>
        <v>#DIV/0!</v>
      </c>
      <c r="N15" s="169">
        <v>0</v>
      </c>
      <c r="O15" s="169">
        <v>0</v>
      </c>
      <c r="P15" s="124" t="e">
        <f t="shared" si="4"/>
        <v>#DIV/0!</v>
      </c>
      <c r="Q15" s="35">
        <v>1</v>
      </c>
      <c r="R15" s="35">
        <v>1</v>
      </c>
      <c r="S15" s="36">
        <f t="shared" si="5"/>
        <v>100</v>
      </c>
      <c r="T15" s="169">
        <v>0</v>
      </c>
      <c r="U15" s="35">
        <v>0</v>
      </c>
      <c r="V15" s="124" t="e">
        <f t="shared" si="6"/>
        <v>#DIV/0!</v>
      </c>
      <c r="W15" s="129">
        <v>0</v>
      </c>
      <c r="X15" s="73">
        <v>0</v>
      </c>
      <c r="Y15" s="124" t="e">
        <f t="shared" si="7"/>
        <v>#DIV/0!</v>
      </c>
      <c r="Z15" s="129">
        <v>0</v>
      </c>
      <c r="AA15" s="35">
        <v>0</v>
      </c>
      <c r="AB15" s="124" t="e">
        <f t="shared" si="8"/>
        <v>#DIV/0!</v>
      </c>
    </row>
    <row r="16" spans="1:28" s="40" customFormat="1" ht="16.5" customHeight="1">
      <c r="A16" s="167" t="s">
        <v>54</v>
      </c>
      <c r="B16" s="169">
        <v>5</v>
      </c>
      <c r="C16" s="141">
        <v>2</v>
      </c>
      <c r="D16" s="36">
        <f t="shared" si="1"/>
        <v>40</v>
      </c>
      <c r="E16" s="129">
        <v>5</v>
      </c>
      <c r="F16" s="37">
        <v>2</v>
      </c>
      <c r="G16" s="36">
        <f t="shared" si="2"/>
        <v>40</v>
      </c>
      <c r="H16" s="169">
        <v>0</v>
      </c>
      <c r="I16" s="35">
        <v>0</v>
      </c>
      <c r="J16" s="124" t="e">
        <f t="shared" si="3"/>
        <v>#DIV/0!</v>
      </c>
      <c r="K16" s="129">
        <v>0</v>
      </c>
      <c r="L16" s="132">
        <v>0</v>
      </c>
      <c r="M16" s="171" t="e">
        <f t="shared" si="0"/>
        <v>#DIV/0!</v>
      </c>
      <c r="N16" s="169">
        <v>0</v>
      </c>
      <c r="O16" s="169">
        <v>0</v>
      </c>
      <c r="P16" s="124" t="e">
        <f t="shared" si="4"/>
        <v>#DIV/0!</v>
      </c>
      <c r="Q16" s="35">
        <v>5</v>
      </c>
      <c r="R16" s="35">
        <v>0</v>
      </c>
      <c r="S16" s="36">
        <f t="shared" si="5"/>
        <v>0</v>
      </c>
      <c r="T16" s="169">
        <v>5</v>
      </c>
      <c r="U16" s="35">
        <v>2</v>
      </c>
      <c r="V16" s="36">
        <f t="shared" si="6"/>
        <v>40</v>
      </c>
      <c r="W16" s="129">
        <v>5</v>
      </c>
      <c r="X16" s="73">
        <v>2</v>
      </c>
      <c r="Y16" s="36">
        <f t="shared" si="7"/>
        <v>40</v>
      </c>
      <c r="Z16" s="129">
        <v>5</v>
      </c>
      <c r="AA16" s="35">
        <v>0</v>
      </c>
      <c r="AB16" s="36">
        <f t="shared" si="8"/>
        <v>0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2023-06-08T10:38:40Z</cp:lastPrinted>
  <dcterms:created xsi:type="dcterms:W3CDTF">2020-12-10T10:35:03Z</dcterms:created>
  <dcterms:modified xsi:type="dcterms:W3CDTF">2023-06-08T11:37:15Z</dcterms:modified>
</cp:coreProperties>
</file>