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червень_2022\"/>
    </mc:Choice>
  </mc:AlternateContent>
  <bookViews>
    <workbookView xWindow="0" yWindow="0" windowWidth="23040" windowHeight="9084"/>
  </bookViews>
  <sheets>
    <sheet name="Послуги всього" sheetId="48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25" r:id="rId12"/>
    <sheet name="12" sheetId="37" r:id="rId13"/>
    <sheet name="13" sheetId="44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[2]Sheet3!$A$3</definedName>
    <definedName name="hjj" localSheetId="13">[2]Sheet3!$A$3</definedName>
    <definedName name="hjj" localSheetId="15">[2]Sheet3!$A$3</definedName>
    <definedName name="hjj" localSheetId="16">[2]Sheet3!$A$3</definedName>
    <definedName name="hjj" localSheetId="6">[2]Sheet3!$A$3</definedName>
    <definedName name="hjj">[3]Sheet3!$A$3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'10'!$A$1:$X$29</definedName>
    <definedName name="_xlnm.Print_Area" localSheetId="11">'11'!$A$1:$I$21</definedName>
    <definedName name="_xlnm.Print_Area" localSheetId="12">'12'!$A$1:$X$30</definedName>
    <definedName name="_xlnm.Print_Area" localSheetId="13">'13'!$A$1:$X$30</definedName>
    <definedName name="_xlnm.Print_Area" localSheetId="14">'14'!$A$1:$I$21</definedName>
    <definedName name="_xlnm.Print_Area" localSheetId="15">'15'!$A$1:$X$29</definedName>
    <definedName name="_xlnm.Print_Area" localSheetId="16">'16'!$A$1:$X$29</definedName>
    <definedName name="_xlnm.Print_Area" localSheetId="2">'2'!$A$1:$X$28</definedName>
    <definedName name="_xlnm.Print_Area" localSheetId="3">'3'!$A$1:$E$18</definedName>
    <definedName name="_xlnm.Print_Area" localSheetId="4">'4'!$A$1:$X$28</definedName>
    <definedName name="_xlnm.Print_Area" localSheetId="5">'5'!$A$1:$E$19</definedName>
    <definedName name="_xlnm.Print_Area" localSheetId="6">'6'!$A$1:$X$29</definedName>
    <definedName name="_xlnm.Print_Area" localSheetId="7">'7'!$A$1:$E$19</definedName>
    <definedName name="_xlnm.Print_Area" localSheetId="8">'8'!$A$1:$X$27</definedName>
    <definedName name="_xlnm.Print_Area" localSheetId="9">'9'!$A$1:$E$20</definedName>
    <definedName name="_xlnm.Print_Area" localSheetId="0">'Послуги всього'!$A$1:$X$30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'[4]Sheet1 (2)'!#REF!</definedName>
    <definedName name="оплад" localSheetId="16">'[4]Sheet1 (2)'!#REF!</definedName>
    <definedName name="оплад" localSheetId="3">'[4]Sheet1 (2)'!#REF!</definedName>
    <definedName name="оплад" localSheetId="7">'[4]Sheet1 (2)'!#REF!</definedName>
    <definedName name="оплад" localSheetId="8">'[4]Sheet1 (2)'!#REF!</definedName>
    <definedName name="оплад" localSheetId="9">'[4]Sheet1 (2)'!#REF!</definedName>
    <definedName name="оплад" localSheetId="0">'[4]Sheet1 (2)'!#REF!</definedName>
    <definedName name="оплад">'[4]Sheet1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'[4]Sheet1 (3)'!#REF!</definedName>
    <definedName name="праовл" localSheetId="16">'[4]Sheet1 (3)'!#REF!</definedName>
    <definedName name="праовл" localSheetId="3">'[4]Sheet1 (3)'!#REF!</definedName>
    <definedName name="праовл" localSheetId="7">'[4]Sheet1 (3)'!#REF!</definedName>
    <definedName name="праовл" localSheetId="8">'[4]Sheet1 (3)'!#REF!</definedName>
    <definedName name="праовл" localSheetId="9">'[4]Sheet1 (3)'!#REF!</definedName>
    <definedName name="праовл" localSheetId="0">'[4]Sheet1 (3)'!#REF!</definedName>
    <definedName name="праовл">'[4]Sheet1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'[4]Sheet1 (2)'!#REF!</definedName>
    <definedName name="рррр" localSheetId="16">'[4]Sheet1 (2)'!#REF!</definedName>
    <definedName name="рррр" localSheetId="3">'[4]Sheet1 (2)'!#REF!</definedName>
    <definedName name="рррр" localSheetId="7">'[4]Sheet1 (2)'!#REF!</definedName>
    <definedName name="рррр" localSheetId="8">'[4]Sheet1 (2)'!#REF!</definedName>
    <definedName name="рррр" localSheetId="9">'[4]Sheet1 (2)'!#REF!</definedName>
    <definedName name="рррр" localSheetId="0">'[4]Sheet1 (2)'!#REF!</definedName>
    <definedName name="рррр">'[4]Sheet1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[5]Sheet3!$A$2</definedName>
    <definedName name="ц" localSheetId="13">[5]Sheet3!$A$2</definedName>
    <definedName name="ц" localSheetId="15">[5]Sheet3!$A$2</definedName>
    <definedName name="ц" localSheetId="16">[5]Sheet3!$A$2</definedName>
    <definedName name="ц" localSheetId="6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4" l="1"/>
  <c r="D10" i="24"/>
  <c r="D10" i="43"/>
  <c r="N28" i="46" l="1"/>
  <c r="N23" i="46"/>
  <c r="N24" i="46"/>
  <c r="N25" i="46"/>
  <c r="N26" i="46"/>
  <c r="N22" i="46"/>
  <c r="N17" i="46"/>
  <c r="N18" i="46"/>
  <c r="N16" i="46"/>
  <c r="N10" i="46"/>
  <c r="N11" i="46"/>
  <c r="N12" i="46"/>
  <c r="N13" i="46"/>
  <c r="K28" i="46"/>
  <c r="K24" i="46"/>
  <c r="K25" i="46"/>
  <c r="K26" i="46"/>
  <c r="H21" i="46"/>
  <c r="K15" i="46"/>
  <c r="K16" i="46"/>
  <c r="K17" i="46"/>
  <c r="K18" i="46"/>
  <c r="K19" i="46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11" i="47"/>
  <c r="N12" i="47"/>
  <c r="N9" i="47"/>
  <c r="N10" i="47"/>
  <c r="N13" i="47"/>
  <c r="N14" i="47"/>
  <c r="N28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N22" i="44"/>
  <c r="N23" i="44"/>
  <c r="N24" i="44"/>
  <c r="N25" i="44"/>
  <c r="N26" i="44"/>
  <c r="N27" i="44"/>
  <c r="N28" i="44"/>
  <c r="N16" i="44"/>
  <c r="N17" i="44"/>
  <c r="N18" i="44"/>
  <c r="N12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16" i="48"/>
  <c r="K17" i="48"/>
  <c r="K22" i="48"/>
  <c r="K23" i="48"/>
  <c r="K29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K18" i="31"/>
  <c r="K16" i="31"/>
  <c r="K13" i="31"/>
  <c r="K8" i="31"/>
  <c r="H24" i="31"/>
  <c r="H26" i="31"/>
  <c r="H22" i="31"/>
  <c r="H21" i="31"/>
  <c r="H20" i="31"/>
  <c r="H18" i="31"/>
  <c r="H12" i="31"/>
  <c r="H13" i="31"/>
  <c r="H14" i="31"/>
  <c r="H15" i="31"/>
  <c r="H16" i="31"/>
  <c r="H10" i="31"/>
  <c r="Q21" i="34"/>
  <c r="H25" i="34"/>
  <c r="H26" i="34"/>
  <c r="H27" i="34"/>
  <c r="H28" i="34"/>
  <c r="H16" i="34"/>
  <c r="H17" i="34"/>
  <c r="H21" i="34"/>
  <c r="H19" i="34"/>
  <c r="H14" i="34"/>
  <c r="H11" i="34"/>
  <c r="E21" i="34"/>
  <c r="N25" i="29"/>
  <c r="N20" i="29"/>
  <c r="N19" i="29"/>
  <c r="N17" i="29"/>
  <c r="N16" i="29"/>
  <c r="N14" i="29"/>
  <c r="N13" i="29"/>
  <c r="N10" i="29"/>
  <c r="N9" i="29"/>
  <c r="N8" i="29"/>
  <c r="K26" i="29"/>
  <c r="K24" i="29"/>
  <c r="K20" i="29"/>
  <c r="K17" i="29"/>
  <c r="K14" i="29"/>
  <c r="K13" i="29"/>
  <c r="K11" i="29"/>
  <c r="K9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H21" i="39"/>
  <c r="H22" i="39"/>
  <c r="H23" i="39"/>
  <c r="H24" i="39"/>
  <c r="H25" i="39"/>
  <c r="H26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X28" i="47" l="1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K11" i="47"/>
  <c r="K10" i="47"/>
  <c r="K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X14" i="31"/>
  <c r="X26" i="31"/>
  <c r="U26" i="31"/>
  <c r="Q26" i="31"/>
  <c r="H11" i="31"/>
  <c r="H17" i="31"/>
  <c r="E26" i="31"/>
  <c r="H12" i="34"/>
  <c r="H13" i="34"/>
  <c r="H15" i="34"/>
  <c r="H18" i="34"/>
  <c r="H20" i="34"/>
  <c r="H22" i="34"/>
  <c r="H23" i="34"/>
  <c r="H24" i="34"/>
  <c r="N26" i="29"/>
  <c r="K10" i="29"/>
  <c r="K12" i="29"/>
  <c r="K15" i="29"/>
  <c r="K16" i="29"/>
  <c r="K18" i="29"/>
  <c r="K19" i="29"/>
  <c r="K21" i="29"/>
  <c r="K22" i="29"/>
  <c r="K23" i="29"/>
  <c r="K25" i="29"/>
  <c r="K27" i="29"/>
  <c r="W28" i="46" l="1"/>
  <c r="V28" i="46"/>
  <c r="X28" i="46" s="1"/>
  <c r="W27" i="46"/>
  <c r="V27" i="46"/>
  <c r="X27" i="46" s="1"/>
  <c r="W26" i="46"/>
  <c r="V26" i="46"/>
  <c r="X26" i="46" s="1"/>
  <c r="W25" i="46"/>
  <c r="V25" i="46"/>
  <c r="X25" i="46" s="1"/>
  <c r="W24" i="46"/>
  <c r="V24" i="46"/>
  <c r="X24" i="46" s="1"/>
  <c r="W23" i="46"/>
  <c r="V23" i="46"/>
  <c r="X23" i="46" s="1"/>
  <c r="W22" i="46"/>
  <c r="V22" i="46"/>
  <c r="X22" i="46" s="1"/>
  <c r="W21" i="46"/>
  <c r="V21" i="46"/>
  <c r="X21" i="46" s="1"/>
  <c r="W20" i="46"/>
  <c r="V20" i="46"/>
  <c r="X20" i="46" s="1"/>
  <c r="W19" i="46"/>
  <c r="V19" i="46"/>
  <c r="X19" i="46" s="1"/>
  <c r="W18" i="46"/>
  <c r="V18" i="46"/>
  <c r="X18" i="46" s="1"/>
  <c r="W17" i="46"/>
  <c r="V17" i="46"/>
  <c r="X17" i="46" s="1"/>
  <c r="W16" i="46"/>
  <c r="V16" i="46"/>
  <c r="X16" i="46" s="1"/>
  <c r="W15" i="46"/>
  <c r="V15" i="46"/>
  <c r="X15" i="46" s="1"/>
  <c r="W14" i="46"/>
  <c r="V14" i="46"/>
  <c r="X14" i="46" s="1"/>
  <c r="W13" i="46"/>
  <c r="V13" i="46"/>
  <c r="X13" i="46" s="1"/>
  <c r="W12" i="46"/>
  <c r="V12" i="46"/>
  <c r="X12" i="46" s="1"/>
  <c r="W11" i="46"/>
  <c r="V11" i="46"/>
  <c r="X11" i="46" s="1"/>
  <c r="W10" i="46"/>
  <c r="V10" i="46"/>
  <c r="X10" i="46" s="1"/>
  <c r="W9" i="46"/>
  <c r="W8" i="46" s="1"/>
  <c r="C20" i="45" s="1"/>
  <c r="V9" i="46"/>
  <c r="T28" i="46"/>
  <c r="S28" i="46"/>
  <c r="T27" i="46"/>
  <c r="S27" i="46"/>
  <c r="T26" i="46"/>
  <c r="S26" i="46"/>
  <c r="T25" i="46"/>
  <c r="S25" i="46"/>
  <c r="T24" i="46"/>
  <c r="S24" i="46"/>
  <c r="T23" i="46"/>
  <c r="S23" i="46"/>
  <c r="T22" i="46"/>
  <c r="S22" i="46"/>
  <c r="T21" i="46"/>
  <c r="S21" i="46"/>
  <c r="T20" i="46"/>
  <c r="S20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T8" i="46" s="1"/>
  <c r="C19" i="45" s="1"/>
  <c r="S9" i="46"/>
  <c r="P28" i="46"/>
  <c r="O28" i="46"/>
  <c r="P27" i="46"/>
  <c r="O27" i="46"/>
  <c r="P26" i="46"/>
  <c r="O26" i="46"/>
  <c r="P25" i="46"/>
  <c r="O25" i="46"/>
  <c r="P24" i="46"/>
  <c r="O24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P8" i="46" s="1"/>
  <c r="C13" i="45" s="1"/>
  <c r="O9" i="46"/>
  <c r="M28" i="46"/>
  <c r="L28" i="46"/>
  <c r="M27" i="46"/>
  <c r="L27" i="46"/>
  <c r="M26" i="46"/>
  <c r="L26" i="46"/>
  <c r="M25" i="46"/>
  <c r="L25" i="46"/>
  <c r="M24" i="46"/>
  <c r="L24" i="46"/>
  <c r="M23" i="46"/>
  <c r="L23" i="46"/>
  <c r="M22" i="46"/>
  <c r="L22" i="46"/>
  <c r="M21" i="46"/>
  <c r="L21" i="46"/>
  <c r="M20" i="46"/>
  <c r="L20" i="46"/>
  <c r="M19" i="46"/>
  <c r="L19" i="46"/>
  <c r="M18" i="46"/>
  <c r="L18" i="46"/>
  <c r="M17" i="46"/>
  <c r="L17" i="46"/>
  <c r="M16" i="46"/>
  <c r="L16" i="46"/>
  <c r="M15" i="46"/>
  <c r="L15" i="46"/>
  <c r="M14" i="46"/>
  <c r="L14" i="46"/>
  <c r="M13" i="46"/>
  <c r="L13" i="46"/>
  <c r="M12" i="46"/>
  <c r="L12" i="46"/>
  <c r="M11" i="46"/>
  <c r="L11" i="46"/>
  <c r="M10" i="46"/>
  <c r="L10" i="46"/>
  <c r="M9" i="46"/>
  <c r="L9" i="46"/>
  <c r="L8" i="46" s="1"/>
  <c r="B12" i="45" s="1"/>
  <c r="J28" i="46"/>
  <c r="I28" i="46"/>
  <c r="J27" i="46"/>
  <c r="I27" i="46"/>
  <c r="J26" i="46"/>
  <c r="I26" i="46"/>
  <c r="J25" i="46"/>
  <c r="I25" i="46"/>
  <c r="J24" i="46"/>
  <c r="I24" i="46"/>
  <c r="J23" i="46"/>
  <c r="I23" i="46"/>
  <c r="J22" i="46"/>
  <c r="I22" i="46"/>
  <c r="J21" i="46"/>
  <c r="I21" i="46"/>
  <c r="J20" i="46"/>
  <c r="I20" i="46"/>
  <c r="J19" i="46"/>
  <c r="I19" i="46"/>
  <c r="J18" i="46"/>
  <c r="I18" i="46"/>
  <c r="J17" i="46"/>
  <c r="I17" i="46"/>
  <c r="J16" i="46"/>
  <c r="I16" i="46"/>
  <c r="J15" i="46"/>
  <c r="I15" i="46"/>
  <c r="J14" i="46"/>
  <c r="I14" i="46"/>
  <c r="J13" i="46"/>
  <c r="I13" i="46"/>
  <c r="J12" i="46"/>
  <c r="I12" i="46"/>
  <c r="J11" i="46"/>
  <c r="I11" i="46"/>
  <c r="J10" i="46"/>
  <c r="I10" i="46"/>
  <c r="J9" i="46"/>
  <c r="I9" i="46"/>
  <c r="I8" i="46" s="1"/>
  <c r="B11" i="45" s="1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F8" i="46" s="1"/>
  <c r="B10" i="45" s="1"/>
  <c r="D28" i="46"/>
  <c r="C28" i="46"/>
  <c r="D27" i="46"/>
  <c r="C27" i="46"/>
  <c r="D26" i="46"/>
  <c r="C26" i="46"/>
  <c r="D25" i="46"/>
  <c r="C25" i="46"/>
  <c r="D24" i="46"/>
  <c r="C24" i="46"/>
  <c r="D23" i="46"/>
  <c r="C23" i="46"/>
  <c r="D22" i="46"/>
  <c r="C22" i="46"/>
  <c r="D21" i="46"/>
  <c r="C21" i="46"/>
  <c r="D20" i="46"/>
  <c r="C20" i="46"/>
  <c r="D19" i="46"/>
  <c r="C19" i="46"/>
  <c r="D18" i="46"/>
  <c r="C18" i="46"/>
  <c r="D17" i="46"/>
  <c r="C17" i="46"/>
  <c r="D16" i="46"/>
  <c r="C16" i="46"/>
  <c r="D15" i="46"/>
  <c r="C15" i="46"/>
  <c r="D14" i="46"/>
  <c r="C14" i="46"/>
  <c r="D13" i="46"/>
  <c r="C13" i="46"/>
  <c r="D12" i="46"/>
  <c r="C12" i="46"/>
  <c r="D11" i="46"/>
  <c r="C11" i="46"/>
  <c r="D10" i="46"/>
  <c r="C10" i="46"/>
  <c r="D9" i="46"/>
  <c r="C9" i="46"/>
  <c r="C8" i="46" s="1"/>
  <c r="B9" i="45" s="1"/>
  <c r="R8" i="47"/>
  <c r="G18" i="45" s="1"/>
  <c r="B9" i="46"/>
  <c r="W29" i="44"/>
  <c r="V29" i="44"/>
  <c r="W28" i="44"/>
  <c r="V28" i="44"/>
  <c r="W27" i="44"/>
  <c r="V27" i="44"/>
  <c r="W26" i="44"/>
  <c r="V26" i="44"/>
  <c r="W25" i="44"/>
  <c r="V25" i="44"/>
  <c r="W24" i="44"/>
  <c r="V24" i="44"/>
  <c r="W23" i="44"/>
  <c r="V23" i="44"/>
  <c r="W22" i="44"/>
  <c r="V22" i="44"/>
  <c r="W21" i="44"/>
  <c r="V21" i="44"/>
  <c r="W20" i="44"/>
  <c r="V20" i="44"/>
  <c r="W19" i="44"/>
  <c r="V19" i="44"/>
  <c r="W18" i="44"/>
  <c r="V18" i="44"/>
  <c r="W17" i="44"/>
  <c r="V17" i="44"/>
  <c r="W16" i="44"/>
  <c r="V16" i="44"/>
  <c r="W15" i="44"/>
  <c r="V15" i="44"/>
  <c r="W14" i="44"/>
  <c r="V14" i="44"/>
  <c r="W13" i="44"/>
  <c r="V13" i="44"/>
  <c r="W12" i="44"/>
  <c r="V12" i="44"/>
  <c r="W11" i="44"/>
  <c r="V11" i="44"/>
  <c r="W10" i="44"/>
  <c r="V10" i="44"/>
  <c r="V9" i="44" s="1"/>
  <c r="F20" i="25" s="1"/>
  <c r="T29" i="44"/>
  <c r="S29" i="44"/>
  <c r="T28" i="44"/>
  <c r="S28" i="44"/>
  <c r="T27" i="44"/>
  <c r="S27" i="44"/>
  <c r="T26" i="44"/>
  <c r="S26" i="44"/>
  <c r="T25" i="44"/>
  <c r="S25" i="44"/>
  <c r="T24" i="44"/>
  <c r="S24" i="44"/>
  <c r="T23" i="44"/>
  <c r="S23" i="44"/>
  <c r="T22" i="44"/>
  <c r="S22" i="44"/>
  <c r="T21" i="44"/>
  <c r="S21" i="44"/>
  <c r="T20" i="44"/>
  <c r="S20" i="44"/>
  <c r="T19" i="44"/>
  <c r="S19" i="44"/>
  <c r="T18" i="44"/>
  <c r="S18" i="44"/>
  <c r="T17" i="44"/>
  <c r="S17" i="44"/>
  <c r="T16" i="44"/>
  <c r="S16" i="44"/>
  <c r="T15" i="44"/>
  <c r="S15" i="44"/>
  <c r="T14" i="44"/>
  <c r="S14" i="44"/>
  <c r="T13" i="44"/>
  <c r="S13" i="44"/>
  <c r="T12" i="44"/>
  <c r="S12" i="44"/>
  <c r="T11" i="44"/>
  <c r="S11" i="44"/>
  <c r="T10" i="44"/>
  <c r="S10" i="44"/>
  <c r="S9" i="44" s="1"/>
  <c r="F19" i="25" s="1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M29" i="44"/>
  <c r="L29" i="44"/>
  <c r="M28" i="44"/>
  <c r="L28" i="44"/>
  <c r="M27" i="44"/>
  <c r="L27" i="44"/>
  <c r="M26" i="44"/>
  <c r="L26" i="44"/>
  <c r="M25" i="44"/>
  <c r="L25" i="44"/>
  <c r="M24" i="44"/>
  <c r="L24" i="44"/>
  <c r="M23" i="44"/>
  <c r="L23" i="44"/>
  <c r="M22" i="44"/>
  <c r="L22" i="44"/>
  <c r="M21" i="44"/>
  <c r="L21" i="44"/>
  <c r="M20" i="44"/>
  <c r="L20" i="44"/>
  <c r="M19" i="44"/>
  <c r="L19" i="44"/>
  <c r="M18" i="44"/>
  <c r="L18" i="44"/>
  <c r="M17" i="44"/>
  <c r="L17" i="44"/>
  <c r="M16" i="44"/>
  <c r="L16" i="44"/>
  <c r="M15" i="44"/>
  <c r="L15" i="44"/>
  <c r="M14" i="44"/>
  <c r="L14" i="44"/>
  <c r="M13" i="44"/>
  <c r="L13" i="44"/>
  <c r="M12" i="44"/>
  <c r="L12" i="44"/>
  <c r="M11" i="44"/>
  <c r="L11" i="44"/>
  <c r="M10" i="44"/>
  <c r="L10" i="44"/>
  <c r="J29" i="44"/>
  <c r="I29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I9" i="44" s="1"/>
  <c r="F11" i="25" s="1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F9" i="44" s="1"/>
  <c r="F10" i="25" s="1"/>
  <c r="D29" i="44"/>
  <c r="C29" i="44"/>
  <c r="D28" i="44"/>
  <c r="C28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C9" i="44" s="1"/>
  <c r="F9" i="25" s="1"/>
  <c r="R9" i="37"/>
  <c r="C18" i="25" s="1"/>
  <c r="R12" i="44"/>
  <c r="R14" i="44"/>
  <c r="R16" i="44"/>
  <c r="R18" i="44"/>
  <c r="R20" i="44"/>
  <c r="R22" i="44"/>
  <c r="R24" i="44"/>
  <c r="R26" i="44"/>
  <c r="R28" i="44"/>
  <c r="R10" i="44"/>
  <c r="B10" i="46"/>
  <c r="B12" i="46"/>
  <c r="B14" i="46"/>
  <c r="B16" i="46"/>
  <c r="B18" i="46"/>
  <c r="B20" i="46"/>
  <c r="B22" i="46"/>
  <c r="B24" i="46"/>
  <c r="B26" i="46"/>
  <c r="B28" i="46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N10" i="37"/>
  <c r="K15" i="37"/>
  <c r="K14" i="37"/>
  <c r="K13" i="37"/>
  <c r="K12" i="37"/>
  <c r="K11" i="37"/>
  <c r="K1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11" i="48"/>
  <c r="N10" i="48"/>
  <c r="K28" i="48"/>
  <c r="K27" i="48"/>
  <c r="K26" i="48"/>
  <c r="K25" i="48"/>
  <c r="K24" i="48"/>
  <c r="K21" i="48"/>
  <c r="K20" i="48"/>
  <c r="K19" i="48"/>
  <c r="K18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8" i="47"/>
  <c r="X8" i="47" s="1"/>
  <c r="V8" i="47"/>
  <c r="F20" i="45" s="1"/>
  <c r="T8" i="47"/>
  <c r="G19" i="45" s="1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O9" i="44"/>
  <c r="F13" i="25" s="1"/>
  <c r="L9" i="44"/>
  <c r="F12" i="25" s="1"/>
  <c r="W9" i="37"/>
  <c r="V9" i="37"/>
  <c r="B20" i="25" s="1"/>
  <c r="T9" i="37"/>
  <c r="C19" i="25" s="1"/>
  <c r="S9" i="37"/>
  <c r="B19" i="25" s="1"/>
  <c r="P9" i="37"/>
  <c r="C13" i="25" s="1"/>
  <c r="O9" i="37"/>
  <c r="B13" i="25" s="1"/>
  <c r="M9" i="37"/>
  <c r="C12" i="25" s="1"/>
  <c r="L9" i="37"/>
  <c r="B12" i="25" s="1"/>
  <c r="J9" i="37"/>
  <c r="C11" i="25" s="1"/>
  <c r="I9" i="37"/>
  <c r="B11" i="25" s="1"/>
  <c r="G9" i="37"/>
  <c r="C10" i="25" s="1"/>
  <c r="F9" i="37"/>
  <c r="B10" i="25" s="1"/>
  <c r="D9" i="37"/>
  <c r="C9" i="25" s="1"/>
  <c r="C9" i="37"/>
  <c r="B9" i="25" s="1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X28" i="30"/>
  <c r="X27" i="30"/>
  <c r="X26" i="30"/>
  <c r="X25" i="30"/>
  <c r="X24" i="30"/>
  <c r="X23" i="30"/>
  <c r="X22" i="30"/>
  <c r="X21" i="30"/>
  <c r="X20" i="30"/>
  <c r="X19" i="30"/>
  <c r="X18" i="30"/>
  <c r="X17" i="30"/>
  <c r="X16" i="30"/>
  <c r="X15" i="30"/>
  <c r="X14" i="30"/>
  <c r="X13" i="30"/>
  <c r="X12" i="30"/>
  <c r="X11" i="30"/>
  <c r="X10" i="30"/>
  <c r="X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N10" i="30"/>
  <c r="N9" i="30"/>
  <c r="K11" i="30"/>
  <c r="K10" i="30"/>
  <c r="K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W8" i="30"/>
  <c r="C19" i="40" s="1"/>
  <c r="V8" i="30"/>
  <c r="B19" i="40" s="1"/>
  <c r="T8" i="30"/>
  <c r="C18" i="40" s="1"/>
  <c r="S8" i="30"/>
  <c r="B18" i="40" s="1"/>
  <c r="R8" i="30"/>
  <c r="C17" i="40" s="1"/>
  <c r="P8" i="30"/>
  <c r="C12" i="40" s="1"/>
  <c r="O8" i="30"/>
  <c r="B12" i="40" s="1"/>
  <c r="M8" i="30"/>
  <c r="C11" i="40" s="1"/>
  <c r="L8" i="30"/>
  <c r="B11" i="40" s="1"/>
  <c r="J8" i="30"/>
  <c r="C10" i="40" s="1"/>
  <c r="I8" i="30"/>
  <c r="B10" i="40" s="1"/>
  <c r="G8" i="30"/>
  <c r="C9" i="40" s="1"/>
  <c r="F8" i="30"/>
  <c r="B9" i="40" s="1"/>
  <c r="D8" i="30"/>
  <c r="C8" i="40" s="1"/>
  <c r="C8" i="30"/>
  <c r="B8" i="40" s="1"/>
  <c r="B8" i="30"/>
  <c r="C7" i="40" s="1"/>
  <c r="X25" i="31"/>
  <c r="X24" i="31"/>
  <c r="X23" i="31"/>
  <c r="X22" i="31"/>
  <c r="X21" i="31"/>
  <c r="X20" i="31"/>
  <c r="X19" i="31"/>
  <c r="X18" i="31"/>
  <c r="X17" i="31"/>
  <c r="X16" i="31"/>
  <c r="X15" i="31"/>
  <c r="X13" i="31"/>
  <c r="X12" i="31"/>
  <c r="X11" i="31"/>
  <c r="X10" i="31"/>
  <c r="X9" i="31"/>
  <c r="X8" i="31"/>
  <c r="X7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K26" i="31"/>
  <c r="K25" i="31"/>
  <c r="K24" i="31"/>
  <c r="K23" i="31"/>
  <c r="K22" i="31"/>
  <c r="K21" i="31"/>
  <c r="K20" i="31"/>
  <c r="K19" i="31"/>
  <c r="K17" i="31"/>
  <c r="K15" i="31"/>
  <c r="K14" i="31"/>
  <c r="K12" i="31"/>
  <c r="K11" i="31"/>
  <c r="K10" i="31"/>
  <c r="K9" i="31"/>
  <c r="K7" i="31"/>
  <c r="H25" i="31"/>
  <c r="H23" i="31"/>
  <c r="H19" i="31"/>
  <c r="H9" i="31"/>
  <c r="H8" i="31"/>
  <c r="H7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W6" i="31"/>
  <c r="C18" i="43" s="1"/>
  <c r="V6" i="31"/>
  <c r="B18" i="43" s="1"/>
  <c r="T6" i="31"/>
  <c r="C17" i="43" s="1"/>
  <c r="S6" i="31"/>
  <c r="B17" i="43" s="1"/>
  <c r="R6" i="31"/>
  <c r="C16" i="43" s="1"/>
  <c r="P6" i="31"/>
  <c r="C11" i="43" s="1"/>
  <c r="O6" i="31"/>
  <c r="M6" i="31"/>
  <c r="C10" i="43" s="1"/>
  <c r="L6" i="31"/>
  <c r="B10" i="43" s="1"/>
  <c r="J6" i="31"/>
  <c r="C9" i="43" s="1"/>
  <c r="I6" i="31"/>
  <c r="G6" i="31"/>
  <c r="C8" i="43" s="1"/>
  <c r="F6" i="31"/>
  <c r="B8" i="43" s="1"/>
  <c r="D6" i="31"/>
  <c r="C7" i="43" s="1"/>
  <c r="C6" i="31"/>
  <c r="B6" i="31"/>
  <c r="C6" i="43" s="1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1" i="34"/>
  <c r="X10" i="34"/>
  <c r="X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Q28" i="34"/>
  <c r="Q27" i="34"/>
  <c r="Q26" i="34"/>
  <c r="Q25" i="34"/>
  <c r="Q24" i="34"/>
  <c r="Q23" i="34"/>
  <c r="Q22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H10" i="34"/>
  <c r="H9" i="34"/>
  <c r="E28" i="34"/>
  <c r="E27" i="34"/>
  <c r="E26" i="34"/>
  <c r="E25" i="34"/>
  <c r="E24" i="34"/>
  <c r="E23" i="34"/>
  <c r="E22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W8" i="34"/>
  <c r="C18" i="24" s="1"/>
  <c r="V8" i="34"/>
  <c r="B18" i="24" s="1"/>
  <c r="T8" i="34"/>
  <c r="C17" i="24" s="1"/>
  <c r="S8" i="34"/>
  <c r="B17" i="24" s="1"/>
  <c r="R8" i="34"/>
  <c r="C16" i="24" s="1"/>
  <c r="P8" i="34"/>
  <c r="C11" i="24" s="1"/>
  <c r="O8" i="34"/>
  <c r="B11" i="24" s="1"/>
  <c r="M8" i="34"/>
  <c r="C10" i="24" s="1"/>
  <c r="L8" i="34"/>
  <c r="B10" i="24" s="1"/>
  <c r="J8" i="34"/>
  <c r="C9" i="24" s="1"/>
  <c r="I8" i="34"/>
  <c r="G8" i="34"/>
  <c r="C8" i="24" s="1"/>
  <c r="F8" i="34"/>
  <c r="B8" i="24" s="1"/>
  <c r="D8" i="34"/>
  <c r="C7" i="24" s="1"/>
  <c r="C8" i="34"/>
  <c r="B7" i="24" s="1"/>
  <c r="B8" i="34"/>
  <c r="C6" i="24" s="1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N27" i="29"/>
  <c r="N24" i="29"/>
  <c r="N23" i="29"/>
  <c r="N22" i="29"/>
  <c r="N21" i="29"/>
  <c r="N18" i="29"/>
  <c r="N15" i="29"/>
  <c r="N12" i="29"/>
  <c r="N11" i="29"/>
  <c r="K8" i="29"/>
  <c r="H11" i="29"/>
  <c r="H10" i="29"/>
  <c r="H9" i="29"/>
  <c r="H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W7" i="29"/>
  <c r="C17" i="42" s="1"/>
  <c r="V7" i="29"/>
  <c r="B17" i="42" s="1"/>
  <c r="T7" i="29"/>
  <c r="C16" i="42" s="1"/>
  <c r="S7" i="29"/>
  <c r="B16" i="42" s="1"/>
  <c r="R7" i="29"/>
  <c r="P7" i="29"/>
  <c r="C10" i="42" s="1"/>
  <c r="O7" i="29"/>
  <c r="B10" i="42" s="1"/>
  <c r="M7" i="29"/>
  <c r="L7" i="29"/>
  <c r="B9" i="42" s="1"/>
  <c r="J7" i="29"/>
  <c r="C8" i="42" s="1"/>
  <c r="I7" i="29"/>
  <c r="B8" i="42" s="1"/>
  <c r="G7" i="29"/>
  <c r="F7" i="29"/>
  <c r="B7" i="42" s="1"/>
  <c r="D7" i="29"/>
  <c r="C6" i="42" s="1"/>
  <c r="C7" i="29"/>
  <c r="B7" i="29"/>
  <c r="W7" i="39"/>
  <c r="C18" i="23" s="1"/>
  <c r="V7" i="39"/>
  <c r="B18" i="23" s="1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X9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8" i="39"/>
  <c r="T7" i="39"/>
  <c r="C17" i="23" s="1"/>
  <c r="S7" i="39"/>
  <c r="B17" i="23" s="1"/>
  <c r="R7" i="39"/>
  <c r="C16" i="23" s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8" i="39"/>
  <c r="P7" i="39"/>
  <c r="O7" i="39"/>
  <c r="B11" i="23" s="1"/>
  <c r="N8" i="39"/>
  <c r="M7" i="39"/>
  <c r="C10" i="23" s="1"/>
  <c r="L7" i="39"/>
  <c r="B10" i="23" s="1"/>
  <c r="K8" i="39"/>
  <c r="J7" i="39"/>
  <c r="C9" i="23" s="1"/>
  <c r="I7" i="39"/>
  <c r="B9" i="23" s="1"/>
  <c r="H27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G7" i="39"/>
  <c r="F7" i="39"/>
  <c r="B8" i="23" s="1"/>
  <c r="D7" i="39"/>
  <c r="C7" i="23" s="1"/>
  <c r="C7" i="39"/>
  <c r="B7" i="23" s="1"/>
  <c r="B7" i="39"/>
  <c r="C6" i="23" s="1"/>
  <c r="K10" i="46" l="1"/>
  <c r="K11" i="46"/>
  <c r="K12" i="46"/>
  <c r="K13" i="46"/>
  <c r="K14" i="46"/>
  <c r="K20" i="46"/>
  <c r="K21" i="46"/>
  <c r="K22" i="46"/>
  <c r="K23" i="46"/>
  <c r="K27" i="46"/>
  <c r="H10" i="46"/>
  <c r="H11" i="46"/>
  <c r="H12" i="46"/>
  <c r="H13" i="46"/>
  <c r="H14" i="46"/>
  <c r="H15" i="46"/>
  <c r="H16" i="46"/>
  <c r="H17" i="46"/>
  <c r="H18" i="46"/>
  <c r="H19" i="46"/>
  <c r="H20" i="46"/>
  <c r="H22" i="46"/>
  <c r="H23" i="46"/>
  <c r="H24" i="46"/>
  <c r="H25" i="46"/>
  <c r="H26" i="46"/>
  <c r="H27" i="46"/>
  <c r="H28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N14" i="46"/>
  <c r="N15" i="46"/>
  <c r="N19" i="46"/>
  <c r="N20" i="46"/>
  <c r="N21" i="46"/>
  <c r="N27" i="46"/>
  <c r="X10" i="44"/>
  <c r="X12" i="44"/>
  <c r="X14" i="44"/>
  <c r="X16" i="44"/>
  <c r="X18" i="44"/>
  <c r="X20" i="44"/>
  <c r="X22" i="44"/>
  <c r="X24" i="44"/>
  <c r="X26" i="44"/>
  <c r="X28" i="44"/>
  <c r="K6" i="31"/>
  <c r="M8" i="46"/>
  <c r="C12" i="45" s="1"/>
  <c r="N9" i="46"/>
  <c r="J8" i="46"/>
  <c r="C11" i="45" s="1"/>
  <c r="K9" i="46"/>
  <c r="G8" i="46"/>
  <c r="C10" i="45" s="1"/>
  <c r="D10" i="45" s="1"/>
  <c r="H9" i="46"/>
  <c r="D8" i="46"/>
  <c r="C9" i="45" s="1"/>
  <c r="D9" i="45" s="1"/>
  <c r="E9" i="46"/>
  <c r="V8" i="46"/>
  <c r="B20" i="45" s="1"/>
  <c r="D20" i="45" s="1"/>
  <c r="X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S8" i="46"/>
  <c r="B19" i="45" s="1"/>
  <c r="D19" i="45" s="1"/>
  <c r="U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O8" i="46"/>
  <c r="B13" i="45" s="1"/>
  <c r="D13" i="45" s="1"/>
  <c r="Q9" i="46"/>
  <c r="H9" i="45"/>
  <c r="I9" i="45"/>
  <c r="H8" i="47"/>
  <c r="N8" i="47"/>
  <c r="H10" i="44"/>
  <c r="H12" i="44"/>
  <c r="H14" i="44"/>
  <c r="H16" i="44"/>
  <c r="H18" i="44"/>
  <c r="H20" i="44"/>
  <c r="H22" i="44"/>
  <c r="H24" i="44"/>
  <c r="H26" i="44"/>
  <c r="H28" i="44"/>
  <c r="U10" i="44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N10" i="44"/>
  <c r="N11" i="44"/>
  <c r="N13" i="44"/>
  <c r="N14" i="44"/>
  <c r="N15" i="44"/>
  <c r="N19" i="44"/>
  <c r="N20" i="44"/>
  <c r="N21" i="44"/>
  <c r="N29" i="44"/>
  <c r="K10" i="44"/>
  <c r="K11" i="44"/>
  <c r="E10" i="44"/>
  <c r="E12" i="44"/>
  <c r="E14" i="44"/>
  <c r="E16" i="44"/>
  <c r="E18" i="44"/>
  <c r="E20" i="44"/>
  <c r="E22" i="44"/>
  <c r="E24" i="44"/>
  <c r="E26" i="44"/>
  <c r="E28" i="44"/>
  <c r="U24" i="44"/>
  <c r="X9" i="37"/>
  <c r="U25" i="44"/>
  <c r="U29" i="44"/>
  <c r="B9" i="37"/>
  <c r="C8" i="25" s="1"/>
  <c r="D12" i="25"/>
  <c r="E12" i="25"/>
  <c r="U9" i="48"/>
  <c r="G9" i="44"/>
  <c r="G10" i="25" s="1"/>
  <c r="I10" i="25" s="1"/>
  <c r="J9" i="44"/>
  <c r="G11" i="25" s="1"/>
  <c r="I11" i="25" s="1"/>
  <c r="M9" i="44"/>
  <c r="N9" i="44" s="1"/>
  <c r="P9" i="44"/>
  <c r="G13" i="25" s="1"/>
  <c r="I13" i="25" s="1"/>
  <c r="Q9" i="48"/>
  <c r="U26" i="44"/>
  <c r="U27" i="44"/>
  <c r="U28" i="44"/>
  <c r="D9" i="44"/>
  <c r="G9" i="25" s="1"/>
  <c r="H9" i="25" s="1"/>
  <c r="W9" i="44"/>
  <c r="G20" i="25" s="1"/>
  <c r="H20" i="25" s="1"/>
  <c r="H11" i="44"/>
  <c r="H13" i="44"/>
  <c r="H15" i="44"/>
  <c r="H17" i="44"/>
  <c r="H19" i="44"/>
  <c r="H21" i="44"/>
  <c r="H23" i="44"/>
  <c r="H25" i="44"/>
  <c r="H27" i="44"/>
  <c r="H29" i="44"/>
  <c r="X13" i="44"/>
  <c r="X15" i="44"/>
  <c r="X17" i="44"/>
  <c r="X19" i="44"/>
  <c r="X21" i="44"/>
  <c r="X23" i="44"/>
  <c r="X25" i="44"/>
  <c r="X27" i="44"/>
  <c r="X29" i="44"/>
  <c r="E8" i="40"/>
  <c r="E12" i="40"/>
  <c r="E6" i="31"/>
  <c r="Q6" i="31"/>
  <c r="B9" i="43"/>
  <c r="E9" i="43" s="1"/>
  <c r="B7" i="43"/>
  <c r="E7" i="43" s="1"/>
  <c r="B11" i="43"/>
  <c r="D11" i="43" s="1"/>
  <c r="D8" i="24"/>
  <c r="E17" i="24"/>
  <c r="E8" i="34"/>
  <c r="K8" i="34"/>
  <c r="Q8" i="34"/>
  <c r="B9" i="24"/>
  <c r="E9" i="24" s="1"/>
  <c r="E7" i="24"/>
  <c r="E11" i="24"/>
  <c r="D18" i="24"/>
  <c r="D17" i="42"/>
  <c r="E7" i="29"/>
  <c r="B6" i="42"/>
  <c r="E6" i="42" s="1"/>
  <c r="D16" i="42"/>
  <c r="H7" i="29"/>
  <c r="N7" i="29"/>
  <c r="X7" i="29"/>
  <c r="C5" i="42"/>
  <c r="C9" i="42"/>
  <c r="E9" i="42" s="1"/>
  <c r="E16" i="42"/>
  <c r="D6" i="42"/>
  <c r="D18" i="23"/>
  <c r="E7" i="23"/>
  <c r="H7" i="39"/>
  <c r="E10" i="23"/>
  <c r="Q7" i="39"/>
  <c r="E17" i="23"/>
  <c r="E9" i="23"/>
  <c r="E18" i="24"/>
  <c r="D17" i="24"/>
  <c r="D11" i="24"/>
  <c r="E10" i="24"/>
  <c r="E8" i="24"/>
  <c r="D7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B8" i="47"/>
  <c r="G8" i="45" s="1"/>
  <c r="C20" i="25"/>
  <c r="D19" i="25"/>
  <c r="E19" i="25"/>
  <c r="E13" i="25"/>
  <c r="D13" i="25"/>
  <c r="D11" i="25"/>
  <c r="E11" i="25"/>
  <c r="E10" i="25"/>
  <c r="D10" i="25"/>
  <c r="E9" i="25"/>
  <c r="D9" i="25"/>
  <c r="E9" i="37"/>
  <c r="D19" i="40"/>
  <c r="D18" i="40"/>
  <c r="E11" i="40"/>
  <c r="E10" i="40"/>
  <c r="E9" i="40"/>
  <c r="D9" i="40"/>
  <c r="E18" i="43"/>
  <c r="E17" i="43"/>
  <c r="D17" i="43"/>
  <c r="U6" i="31"/>
  <c r="E11" i="43"/>
  <c r="E10" i="43"/>
  <c r="E8" i="43"/>
  <c r="E18" i="23"/>
  <c r="D17" i="23"/>
  <c r="C11" i="23"/>
  <c r="D11" i="23" s="1"/>
  <c r="D9" i="23"/>
  <c r="C8" i="23"/>
  <c r="E8" i="23" s="1"/>
  <c r="D7" i="23"/>
  <c r="E20" i="45"/>
  <c r="X11" i="44"/>
  <c r="T9" i="44"/>
  <c r="G19" i="25" s="1"/>
  <c r="E13" i="45"/>
  <c r="D12" i="45"/>
  <c r="E12" i="45"/>
  <c r="H11" i="25"/>
  <c r="E11" i="45"/>
  <c r="D11" i="45"/>
  <c r="K9" i="48"/>
  <c r="K8" i="46"/>
  <c r="E10" i="45"/>
  <c r="E9" i="45"/>
  <c r="E9" i="48"/>
  <c r="B27" i="44"/>
  <c r="B23" i="44"/>
  <c r="B19" i="44"/>
  <c r="B15" i="44"/>
  <c r="B11" i="44"/>
  <c r="E11" i="44"/>
  <c r="E13" i="44"/>
  <c r="E15" i="44"/>
  <c r="E17" i="44"/>
  <c r="E19" i="44"/>
  <c r="E21" i="44"/>
  <c r="E23" i="44"/>
  <c r="E25" i="44"/>
  <c r="E27" i="44"/>
  <c r="E29" i="44"/>
  <c r="E8" i="46"/>
  <c r="B29" i="44"/>
  <c r="B25" i="44"/>
  <c r="B21" i="44"/>
  <c r="B17" i="44"/>
  <c r="B13" i="44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11" i="44"/>
  <c r="R13" i="44"/>
  <c r="R15" i="44"/>
  <c r="R17" i="44"/>
  <c r="R19" i="44"/>
  <c r="R21" i="44"/>
  <c r="R23" i="44"/>
  <c r="R25" i="44"/>
  <c r="R27" i="44"/>
  <c r="R29" i="44"/>
  <c r="B9" i="48"/>
  <c r="B28" i="44"/>
  <c r="B26" i="44"/>
  <c r="B24" i="44"/>
  <c r="B22" i="44"/>
  <c r="B20" i="44"/>
  <c r="B18" i="44"/>
  <c r="B16" i="44"/>
  <c r="B14" i="44"/>
  <c r="B12" i="44"/>
  <c r="B27" i="46"/>
  <c r="B25" i="46"/>
  <c r="B23" i="46"/>
  <c r="B21" i="46"/>
  <c r="B19" i="46"/>
  <c r="B17" i="46"/>
  <c r="B15" i="46"/>
  <c r="B13" i="46"/>
  <c r="B11" i="46"/>
  <c r="B10" i="44"/>
  <c r="X8" i="46"/>
  <c r="N8" i="46"/>
  <c r="U8" i="47"/>
  <c r="Q8" i="47"/>
  <c r="K8" i="47"/>
  <c r="E8" i="47"/>
  <c r="U9" i="37"/>
  <c r="Q9" i="37"/>
  <c r="N9" i="37"/>
  <c r="K9" i="37"/>
  <c r="H9" i="37"/>
  <c r="X9" i="48"/>
  <c r="R9" i="48"/>
  <c r="N9" i="48"/>
  <c r="H9" i="48"/>
  <c r="E18" i="40"/>
  <c r="D11" i="40"/>
  <c r="E19" i="40"/>
  <c r="D8" i="40"/>
  <c r="D10" i="40"/>
  <c r="D12" i="40"/>
  <c r="X8" i="30"/>
  <c r="U8" i="30"/>
  <c r="Q8" i="30"/>
  <c r="N8" i="30"/>
  <c r="K8" i="30"/>
  <c r="H8" i="30"/>
  <c r="E8" i="30"/>
  <c r="D8" i="43"/>
  <c r="D18" i="43"/>
  <c r="X6" i="31"/>
  <c r="N6" i="31"/>
  <c r="H6" i="31"/>
  <c r="D10" i="23"/>
  <c r="U8" i="34"/>
  <c r="H8" i="34"/>
  <c r="N8" i="34"/>
  <c r="X8" i="34"/>
  <c r="C7" i="42"/>
  <c r="E17" i="42"/>
  <c r="U7" i="29"/>
  <c r="Q7" i="29"/>
  <c r="K7" i="29"/>
  <c r="X7" i="39"/>
  <c r="U7" i="39"/>
  <c r="N7" i="39"/>
  <c r="K7" i="39"/>
  <c r="E7" i="39"/>
  <c r="Q8" i="46" l="1"/>
  <c r="U8" i="46"/>
  <c r="E19" i="45"/>
  <c r="D8" i="23"/>
  <c r="H8" i="46"/>
  <c r="I9" i="25"/>
  <c r="H10" i="25"/>
  <c r="G12" i="25"/>
  <c r="I12" i="25" s="1"/>
  <c r="H13" i="25"/>
  <c r="K9" i="44"/>
  <c r="Q9" i="44"/>
  <c r="H9" i="44"/>
  <c r="X9" i="44"/>
  <c r="I20" i="25"/>
  <c r="E9" i="44"/>
  <c r="U9" i="44"/>
  <c r="D7" i="43"/>
  <c r="D9" i="43"/>
  <c r="D9" i="42"/>
  <c r="H20" i="45"/>
  <c r="I20" i="45"/>
  <c r="H12" i="45"/>
  <c r="I12" i="45"/>
  <c r="H10" i="45"/>
  <c r="I10" i="45"/>
  <c r="B8" i="46"/>
  <c r="D20" i="25"/>
  <c r="E20" i="25"/>
  <c r="E11" i="23"/>
  <c r="I19" i="25"/>
  <c r="H19" i="25"/>
  <c r="H12" i="25"/>
  <c r="R8" i="46"/>
  <c r="R9" i="44"/>
  <c r="B9" i="44"/>
  <c r="D7" i="42"/>
  <c r="E7" i="42"/>
  <c r="C8" i="45" l="1"/>
  <c r="G18" i="25"/>
  <c r="C18" i="45"/>
  <c r="G8" i="25"/>
</calcChain>
</file>

<file path=xl/sharedStrings.xml><?xml version="1.0" encoding="utf-8"?>
<sst xmlns="http://schemas.openxmlformats.org/spreadsheetml/2006/main" count="721" uniqueCount="94">
  <si>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</si>
  <si>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</si>
  <si>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</si>
  <si>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</si>
  <si>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</si>
  <si>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</si>
  <si>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</si>
  <si>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</si>
  <si>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</si>
  <si>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</si>
  <si>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</si>
  <si>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</si>
  <si>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</si>
  <si>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</si>
  <si>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</si>
  <si>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</si>
  <si>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</si>
  <si>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</si>
  <si>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</si>
  <si>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</si>
  <si>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</si>
  <si>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</si>
  <si>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</si>
  <si>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</si>
  <si>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</si>
  <si>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</si>
  <si>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</si>
  <si>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</si>
  <si>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</si>
  <si>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</si>
  <si>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</si>
  <si>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</si>
  <si>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</si>
  <si>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</si>
  <si>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</si>
  <si>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</si>
  <si>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</si>
  <si>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</si>
  <si>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</si>
  <si>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</si>
  <si>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</si>
  <si>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</si>
  <si>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</si>
  <si>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</si>
  <si>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</si>
  <si>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</si>
  <si>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</si>
  <si>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</si>
  <si>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</si>
  <si>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</si>
  <si>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</si>
  <si>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</si>
  <si>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</si>
  <si>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</si>
  <si>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</si>
  <si>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</si>
  <si>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</si>
  <si>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</si>
  <si>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</si>
  <si>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</si>
  <si>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</si>
  <si>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</si>
  <si>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</si>
  <si>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</si>
  <si>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</si>
  <si>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</si>
  <si>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</si>
  <si>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</si>
  <si>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</si>
  <si>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</si>
  <si>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</si>
  <si>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</si>
  <si>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</si>
  <si>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</si>
  <si>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</si>
  <si>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</si>
  <si>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</si>
  <si>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</si>
  <si>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t>Всього отримували послуги*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</si>
  <si>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січні-червні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</si>
  <si>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січень-червень
2021 р.</t>
  </si>
  <si>
    <t>січень-червень
2022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</si>
  <si>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січні-червні 2021-2022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</si>
  <si>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січні-червні 2021-2022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</si>
  <si>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</si>
  <si>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січні-червні 2021-2022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</si>
  <si>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січні-червні 2021-2022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</si>
  <si>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січні-червні 2021-2022 рр.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</si>
  <si>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січні-червні 2021-2022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</si>
  <si>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січні-червні 2021 - 2022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</si>
  <si>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2021-2022 рр.</t>
    </r>
  </si>
  <si>
    <t xml:space="preserve">  1 липня
 2021 р.</t>
  </si>
  <si>
    <t xml:space="preserve">  1 липня  
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</si>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</sst>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b/>
      <sz val="11"/>
      <color theme="0"/>
      <name val="Times New Roman Cyr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0" fontId="36" fillId="0" borderId="6" xfId="12" applyFont="1" applyFill="1" applyBorder="1" applyAlignment="1">
      <alignment horizontal="center" vertical="center" wrapText="1"/>
    </xf>
    <xf numFmtId="0" fontId="36" fillId="0" borderId="3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vertical="center" wrapTex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1" fontId="62" fillId="0" borderId="10" xfId="18" applyNumberFormat="1" applyFont="1" applyFill="1" applyBorder="1" applyAlignment="1" applyProtection="1">
      <alignment vertical="center" wrapText="1"/>
      <protection locked="0"/>
    </xf>
    <xf numFmtId="1" fontId="17" fillId="2" borderId="6" xfId="17" applyNumberFormat="1" applyFont="1" applyFill="1" applyBorder="1" applyAlignment="1" applyProtection="1">
      <alignment horizontal="center" vertical="center"/>
    </xf>
    <xf numFmtId="1" fontId="17" fillId="0" borderId="6" xfId="17" applyNumberFormat="1" applyFont="1" applyFill="1" applyBorder="1" applyAlignment="1" applyProtection="1">
      <alignment horizontal="center"/>
      <protection locked="0"/>
    </xf>
    <xf numFmtId="1" fontId="62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2" applyFont="1" applyFill="1" applyBorder="1" applyAlignment="1">
      <alignment horizontal="center" vertical="center" wrapText="1"/>
    </xf>
    <xf numFmtId="0" fontId="36" fillId="0" borderId="7" xfId="12" applyFont="1" applyFill="1" applyBorder="1" applyAlignment="1">
      <alignment horizontal="center" vertical="center" wrapText="1"/>
    </xf>
    <xf numFmtId="0" fontId="36" fillId="0" borderId="5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tabSelected="1" view="pageBreakPreview" zoomScale="85" zoomScaleNormal="85" zoomScaleSheetLayoutView="85" workbookViewId="0">
      <selection activeCell="B30" sqref="B30:N30"/>
    </sheetView>
  </sheetViews>
  <sheetFormatPr defaultRowHeight="15.6" x14ac:dyDescent="0.3"/>
  <cols>
    <col min="1" max="1" width="19.33203125" style="71" customWidth="1"/>
    <col min="2" max="2" width="13.664062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6.218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8.886718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8.886718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8.886718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8.886718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8.886718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8.886718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8.886718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8.886718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8.886718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8.886718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8.886718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8.886718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8.886718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8.886718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8.886718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8.886718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8.886718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8.886718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8.886718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8.886718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8.886718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8.886718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8.886718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8.886718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8.886718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8.886718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8.886718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8.886718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8.886718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8.886718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8.886718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8.886718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8.886718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8.886718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8.886718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8.886718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8.886718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8.886718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8.886718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8.886718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8.886718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8.886718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8.886718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8.886718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8.886718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8.886718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8.886718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8.886718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8.886718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8.886718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8.886718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8.886718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8.886718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8.886718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8.886718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8.886718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8.886718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8.886718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8.886718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8.886718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8.886718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8.886718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8.886718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84" width="8.88671875" style="68"/>
  </cols>
  <sheetData>
    <row r="1" spans="1:24" ht="6" customHeight="1" x14ac:dyDescent="0.3"/>
    <row r="2" spans="1:24" s="53" customFormat="1" ht="40.5" customHeight="1" x14ac:dyDescent="0.35">
      <c r="A2" s="129"/>
      <c r="B2" s="201" t="s">
        <v>88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202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203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204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33321</v>
      </c>
      <c r="C9" s="33">
        <f>SUM(C10:C29)</f>
        <v>39599</v>
      </c>
      <c r="D9" s="33">
        <f>SUM(D10:D29)</f>
        <v>29863</v>
      </c>
      <c r="E9" s="34">
        <f>D9/C9*100</f>
        <v>75.413520543448058</v>
      </c>
      <c r="F9" s="33">
        <f>SUM(F10:F29)</f>
        <v>13153</v>
      </c>
      <c r="G9" s="33">
        <f>SUM(G10:G29)</f>
        <v>5146</v>
      </c>
      <c r="H9" s="34">
        <f>G9/F9*100</f>
        <v>39.12415418535695</v>
      </c>
      <c r="I9" s="33">
        <f>SUM(I10:I29)</f>
        <v>832</v>
      </c>
      <c r="J9" s="33">
        <f>SUM(J10:J29)</f>
        <v>229</v>
      </c>
      <c r="K9" s="34">
        <f>J9/I9*100</f>
        <v>27.524038461538463</v>
      </c>
      <c r="L9" s="33">
        <f>SUM(L10:L29)</f>
        <v>1725</v>
      </c>
      <c r="M9" s="33">
        <f>SUM(M10:M29)</f>
        <v>677</v>
      </c>
      <c r="N9" s="34">
        <f>M9/L9*100</f>
        <v>39.246376811594203</v>
      </c>
      <c r="O9" s="33">
        <f>SUM(O10:O29)</f>
        <v>37673</v>
      </c>
      <c r="P9" s="33">
        <f>SUM(P10:P29)</f>
        <v>25614</v>
      </c>
      <c r="Q9" s="34">
        <f>P9/O9*100</f>
        <v>67.990337907785417</v>
      </c>
      <c r="R9" s="33">
        <f>SUM(R10:R29)</f>
        <v>19551</v>
      </c>
      <c r="S9" s="33">
        <f>SUM(S10:S29)</f>
        <v>13691</v>
      </c>
      <c r="T9" s="33">
        <f>SUM(T10:T29)</f>
        <v>17675</v>
      </c>
      <c r="U9" s="34">
        <f>T9/S9*100</f>
        <v>129.09940837046236</v>
      </c>
      <c r="V9" s="33">
        <f>SUM(V10:V29)</f>
        <v>11103</v>
      </c>
      <c r="W9" s="33">
        <f>SUM(W10:W29)</f>
        <v>14263</v>
      </c>
      <c r="X9" s="34">
        <f>W9/V9*100</f>
        <v>128.46077636674772</v>
      </c>
    </row>
    <row r="10" spans="1:24" ht="16.5" customHeight="1" x14ac:dyDescent="0.3">
      <c r="A10" s="141" t="s">
        <v>43</v>
      </c>
      <c r="B10" s="62">
        <v>10611</v>
      </c>
      <c r="C10" s="168">
        <v>9493</v>
      </c>
      <c r="D10" s="66">
        <v>9284</v>
      </c>
      <c r="E10" s="38">
        <f>D10/C10*100</f>
        <v>97.798377752027804</v>
      </c>
      <c r="F10" s="69">
        <v>1851</v>
      </c>
      <c r="G10" s="69">
        <v>1214</v>
      </c>
      <c r="H10" s="38">
        <f>G10/F10*100</f>
        <v>65.586169638033496</v>
      </c>
      <c r="I10" s="66">
        <v>143</v>
      </c>
      <c r="J10" s="66">
        <v>44</v>
      </c>
      <c r="K10" s="38">
        <f>J10/I10*100</f>
        <v>30.76923076923077</v>
      </c>
      <c r="L10" s="69">
        <v>77</v>
      </c>
      <c r="M10" s="69">
        <v>21</v>
      </c>
      <c r="N10" s="38">
        <f>M10/L10*100</f>
        <v>27.27272727272727</v>
      </c>
      <c r="O10" s="69">
        <v>8645</v>
      </c>
      <c r="P10" s="69">
        <v>6581</v>
      </c>
      <c r="Q10" s="38">
        <f>P10/O10*100</f>
        <v>76.124927703875073</v>
      </c>
      <c r="R10" s="69">
        <v>6830</v>
      </c>
      <c r="S10" s="66">
        <v>3076</v>
      </c>
      <c r="T10" s="66">
        <v>6017</v>
      </c>
      <c r="U10" s="38">
        <f>T10/S10*100</f>
        <v>195.61118335500652</v>
      </c>
      <c r="V10" s="66">
        <v>2549</v>
      </c>
      <c r="W10" s="66">
        <v>5193</v>
      </c>
      <c r="X10" s="38">
        <f>W10/V10*100</f>
        <v>203.72695174578266</v>
      </c>
    </row>
    <row r="11" spans="1:24" ht="16.5" customHeight="1" x14ac:dyDescent="0.3">
      <c r="A11" s="141" t="s">
        <v>44</v>
      </c>
      <c r="B11" s="62">
        <v>1806</v>
      </c>
      <c r="C11" s="168">
        <v>3690</v>
      </c>
      <c r="D11" s="66">
        <v>1608</v>
      </c>
      <c r="E11" s="38">
        <f t="shared" ref="E11:E29" si="0">D11/C11*100</f>
        <v>43.577235772357724</v>
      </c>
      <c r="F11" s="69">
        <v>1247</v>
      </c>
      <c r="G11" s="69">
        <v>264</v>
      </c>
      <c r="H11" s="38">
        <f t="shared" ref="H11:H29" si="1">G11/F11*100</f>
        <v>21.170809943865276</v>
      </c>
      <c r="I11" s="66">
        <v>49</v>
      </c>
      <c r="J11" s="66">
        <v>18</v>
      </c>
      <c r="K11" s="38">
        <f t="shared" ref="K11:K29" si="2">J11/I11*100</f>
        <v>36.734693877551024</v>
      </c>
      <c r="L11" s="69">
        <v>79</v>
      </c>
      <c r="M11" s="69">
        <v>10</v>
      </c>
      <c r="N11" s="38">
        <f t="shared" ref="N11:N29" si="3">M11/L11*100</f>
        <v>12.658227848101266</v>
      </c>
      <c r="O11" s="69">
        <v>3546</v>
      </c>
      <c r="P11" s="69">
        <v>1514</v>
      </c>
      <c r="Q11" s="38">
        <f t="shared" ref="Q11:Q29" si="4">P11/O11*100</f>
        <v>42.69599548787366</v>
      </c>
      <c r="R11" s="69">
        <v>1016</v>
      </c>
      <c r="S11" s="66">
        <v>991</v>
      </c>
      <c r="T11" s="66">
        <v>882</v>
      </c>
      <c r="U11" s="38">
        <f t="shared" ref="U11:U29" si="5">T11/S11*100</f>
        <v>89.001009081735617</v>
      </c>
      <c r="V11" s="66">
        <v>843</v>
      </c>
      <c r="W11" s="66">
        <v>612</v>
      </c>
      <c r="X11" s="38">
        <f t="shared" ref="X11:X29" si="6">W11/V11*100</f>
        <v>72.59786476868328</v>
      </c>
    </row>
    <row r="12" spans="1:24" ht="16.5" customHeight="1" x14ac:dyDescent="0.3">
      <c r="A12" s="141" t="s">
        <v>45</v>
      </c>
      <c r="B12" s="62">
        <v>1593</v>
      </c>
      <c r="C12" s="168">
        <v>2756</v>
      </c>
      <c r="D12" s="66">
        <v>1292</v>
      </c>
      <c r="E12" s="38">
        <f t="shared" si="0"/>
        <v>46.879535558780844</v>
      </c>
      <c r="F12" s="69">
        <v>771</v>
      </c>
      <c r="G12" s="69">
        <v>233</v>
      </c>
      <c r="H12" s="38">
        <f t="shared" si="1"/>
        <v>30.220492866407263</v>
      </c>
      <c r="I12" s="66">
        <v>56</v>
      </c>
      <c r="J12" s="66">
        <v>16</v>
      </c>
      <c r="K12" s="38">
        <f t="shared" si="2"/>
        <v>28.571428571428569</v>
      </c>
      <c r="L12" s="69">
        <v>73</v>
      </c>
      <c r="M12" s="69">
        <v>21</v>
      </c>
      <c r="N12" s="38">
        <f t="shared" si="3"/>
        <v>28.767123287671232</v>
      </c>
      <c r="O12" s="69">
        <v>2600</v>
      </c>
      <c r="P12" s="69">
        <v>1238</v>
      </c>
      <c r="Q12" s="38">
        <f t="shared" si="4"/>
        <v>47.615384615384613</v>
      </c>
      <c r="R12" s="69">
        <v>696</v>
      </c>
      <c r="S12" s="66">
        <v>981</v>
      </c>
      <c r="T12" s="66">
        <v>605</v>
      </c>
      <c r="U12" s="38">
        <f t="shared" si="5"/>
        <v>61.671763506625886</v>
      </c>
      <c r="V12" s="66">
        <v>896</v>
      </c>
      <c r="W12" s="66">
        <v>508</v>
      </c>
      <c r="X12" s="38">
        <f t="shared" si="6"/>
        <v>56.696428571428569</v>
      </c>
    </row>
    <row r="13" spans="1:24" ht="16.5" customHeight="1" x14ac:dyDescent="0.3">
      <c r="A13" s="141" t="s">
        <v>46</v>
      </c>
      <c r="B13" s="62">
        <v>1635</v>
      </c>
      <c r="C13" s="168">
        <v>2596</v>
      </c>
      <c r="D13" s="66">
        <v>1324</v>
      </c>
      <c r="E13" s="38">
        <f t="shared" si="0"/>
        <v>51.001540832049308</v>
      </c>
      <c r="F13" s="69">
        <v>542</v>
      </c>
      <c r="G13" s="69">
        <v>157</v>
      </c>
      <c r="H13" s="38">
        <f t="shared" si="1"/>
        <v>28.966789667896681</v>
      </c>
      <c r="I13" s="66">
        <v>36</v>
      </c>
      <c r="J13" s="66">
        <v>13</v>
      </c>
      <c r="K13" s="38">
        <f t="shared" si="2"/>
        <v>36.111111111111107</v>
      </c>
      <c r="L13" s="69">
        <v>99</v>
      </c>
      <c r="M13" s="69">
        <v>20</v>
      </c>
      <c r="N13" s="38">
        <f t="shared" si="3"/>
        <v>20.202020202020201</v>
      </c>
      <c r="O13" s="69">
        <v>2302</v>
      </c>
      <c r="P13" s="69">
        <v>1275</v>
      </c>
      <c r="Q13" s="38">
        <f t="shared" si="4"/>
        <v>55.386620330147693</v>
      </c>
      <c r="R13" s="69">
        <v>941</v>
      </c>
      <c r="S13" s="66">
        <v>1164</v>
      </c>
      <c r="T13" s="66">
        <v>748</v>
      </c>
      <c r="U13" s="38">
        <f t="shared" si="5"/>
        <v>64.261168384879724</v>
      </c>
      <c r="V13" s="66">
        <v>1028</v>
      </c>
      <c r="W13" s="66">
        <v>484</v>
      </c>
      <c r="X13" s="38">
        <f t="shared" si="6"/>
        <v>47.081712062256805</v>
      </c>
    </row>
    <row r="14" spans="1:24" ht="16.5" customHeight="1" x14ac:dyDescent="0.3">
      <c r="A14" s="141" t="s">
        <v>47</v>
      </c>
      <c r="B14" s="62">
        <v>832</v>
      </c>
      <c r="C14" s="168">
        <v>1064</v>
      </c>
      <c r="D14" s="66">
        <v>711</v>
      </c>
      <c r="E14" s="38">
        <f t="shared" si="0"/>
        <v>66.823308270676691</v>
      </c>
      <c r="F14" s="69">
        <v>574</v>
      </c>
      <c r="G14" s="69">
        <v>252</v>
      </c>
      <c r="H14" s="38">
        <f t="shared" si="1"/>
        <v>43.902439024390247</v>
      </c>
      <c r="I14" s="66">
        <v>20</v>
      </c>
      <c r="J14" s="66">
        <v>8</v>
      </c>
      <c r="K14" s="38">
        <f t="shared" si="2"/>
        <v>40</v>
      </c>
      <c r="L14" s="69">
        <v>8</v>
      </c>
      <c r="M14" s="69">
        <v>0</v>
      </c>
      <c r="N14" s="38">
        <f t="shared" si="3"/>
        <v>0</v>
      </c>
      <c r="O14" s="69">
        <v>1037</v>
      </c>
      <c r="P14" s="69">
        <v>663</v>
      </c>
      <c r="Q14" s="38">
        <f t="shared" si="4"/>
        <v>63.934426229508205</v>
      </c>
      <c r="R14" s="69">
        <v>351</v>
      </c>
      <c r="S14" s="66">
        <v>303</v>
      </c>
      <c r="T14" s="66">
        <v>342</v>
      </c>
      <c r="U14" s="38">
        <f t="shared" si="5"/>
        <v>112.87128712871286</v>
      </c>
      <c r="V14" s="66">
        <v>257</v>
      </c>
      <c r="W14" s="66">
        <v>316</v>
      </c>
      <c r="X14" s="38">
        <f t="shared" si="6"/>
        <v>122.95719844357977</v>
      </c>
    </row>
    <row r="15" spans="1:24" ht="16.5" customHeight="1" x14ac:dyDescent="0.3">
      <c r="A15" s="141" t="s">
        <v>48</v>
      </c>
      <c r="B15" s="62">
        <v>967</v>
      </c>
      <c r="C15" s="168">
        <v>1792</v>
      </c>
      <c r="D15" s="66">
        <v>862</v>
      </c>
      <c r="E15" s="38">
        <f t="shared" si="0"/>
        <v>48.102678571428569</v>
      </c>
      <c r="F15" s="69">
        <v>703</v>
      </c>
      <c r="G15" s="69">
        <v>210</v>
      </c>
      <c r="H15" s="38">
        <f t="shared" si="1"/>
        <v>29.871977240398294</v>
      </c>
      <c r="I15" s="66">
        <v>53</v>
      </c>
      <c r="J15" s="66">
        <v>15</v>
      </c>
      <c r="K15" s="38">
        <f t="shared" si="2"/>
        <v>28.30188679245283</v>
      </c>
      <c r="L15" s="69">
        <v>116</v>
      </c>
      <c r="M15" s="69">
        <v>22</v>
      </c>
      <c r="N15" s="38">
        <f t="shared" si="3"/>
        <v>18.96551724137931</v>
      </c>
      <c r="O15" s="69">
        <v>1729</v>
      </c>
      <c r="P15" s="69">
        <v>726</v>
      </c>
      <c r="Q15" s="38">
        <f t="shared" si="4"/>
        <v>41.989589358010413</v>
      </c>
      <c r="R15" s="69">
        <v>477</v>
      </c>
      <c r="S15" s="66">
        <v>654</v>
      </c>
      <c r="T15" s="66">
        <v>422</v>
      </c>
      <c r="U15" s="38">
        <f t="shared" si="5"/>
        <v>64.525993883792054</v>
      </c>
      <c r="V15" s="66">
        <v>536</v>
      </c>
      <c r="W15" s="66">
        <v>296</v>
      </c>
      <c r="X15" s="38">
        <f t="shared" si="6"/>
        <v>55.223880597014926</v>
      </c>
    </row>
    <row r="16" spans="1:24" ht="16.5" customHeight="1" x14ac:dyDescent="0.3">
      <c r="A16" s="141" t="s">
        <v>49</v>
      </c>
      <c r="B16" s="62">
        <v>488</v>
      </c>
      <c r="C16" s="168">
        <v>675</v>
      </c>
      <c r="D16" s="66">
        <v>474</v>
      </c>
      <c r="E16" s="38">
        <f t="shared" si="0"/>
        <v>70.222222222222214</v>
      </c>
      <c r="F16" s="69">
        <v>344</v>
      </c>
      <c r="G16" s="69">
        <v>116</v>
      </c>
      <c r="H16" s="38">
        <f t="shared" si="1"/>
        <v>33.720930232558139</v>
      </c>
      <c r="I16" s="66">
        <v>61</v>
      </c>
      <c r="J16" s="66">
        <v>2</v>
      </c>
      <c r="K16" s="38">
        <f t="shared" si="2"/>
        <v>3.278688524590164</v>
      </c>
      <c r="L16" s="69">
        <v>34</v>
      </c>
      <c r="M16" s="69">
        <v>7</v>
      </c>
      <c r="N16" s="38">
        <f t="shared" si="3"/>
        <v>20.588235294117645</v>
      </c>
      <c r="O16" s="69">
        <v>674</v>
      </c>
      <c r="P16" s="69">
        <v>448</v>
      </c>
      <c r="Q16" s="38">
        <f t="shared" si="4"/>
        <v>66.468842729970319</v>
      </c>
      <c r="R16" s="69">
        <v>278</v>
      </c>
      <c r="S16" s="66">
        <v>181</v>
      </c>
      <c r="T16" s="66">
        <v>278</v>
      </c>
      <c r="U16" s="38">
        <f t="shared" si="5"/>
        <v>153.59116022099448</v>
      </c>
      <c r="V16" s="66">
        <v>166</v>
      </c>
      <c r="W16" s="66">
        <v>237</v>
      </c>
      <c r="X16" s="38">
        <f t="shared" si="6"/>
        <v>142.77108433734941</v>
      </c>
    </row>
    <row r="17" spans="1:24" ht="16.5" customHeight="1" x14ac:dyDescent="0.3">
      <c r="A17" s="141" t="s">
        <v>50</v>
      </c>
      <c r="B17" s="62">
        <v>1240</v>
      </c>
      <c r="C17" s="168">
        <v>1086</v>
      </c>
      <c r="D17" s="66">
        <v>1204</v>
      </c>
      <c r="E17" s="38">
        <f t="shared" si="0"/>
        <v>110.86556169429099</v>
      </c>
      <c r="F17" s="69">
        <v>428</v>
      </c>
      <c r="G17" s="69">
        <v>217</v>
      </c>
      <c r="H17" s="38">
        <f t="shared" si="1"/>
        <v>50.700934579439249</v>
      </c>
      <c r="I17" s="66">
        <v>26</v>
      </c>
      <c r="J17" s="66">
        <v>25</v>
      </c>
      <c r="K17" s="38">
        <f t="shared" si="2"/>
        <v>96.15384615384616</v>
      </c>
      <c r="L17" s="69">
        <v>93</v>
      </c>
      <c r="M17" s="69">
        <v>109</v>
      </c>
      <c r="N17" s="38">
        <f t="shared" si="3"/>
        <v>117.20430107526883</v>
      </c>
      <c r="O17" s="69">
        <v>1061</v>
      </c>
      <c r="P17" s="69">
        <v>1168</v>
      </c>
      <c r="Q17" s="38">
        <f t="shared" si="4"/>
        <v>110.08482563619226</v>
      </c>
      <c r="R17" s="69">
        <v>792</v>
      </c>
      <c r="S17" s="66">
        <v>373</v>
      </c>
      <c r="T17" s="66">
        <v>787</v>
      </c>
      <c r="U17" s="38">
        <f t="shared" si="5"/>
        <v>210.99195710455763</v>
      </c>
      <c r="V17" s="66">
        <v>286</v>
      </c>
      <c r="W17" s="66">
        <v>690</v>
      </c>
      <c r="X17" s="38">
        <f t="shared" si="6"/>
        <v>241.25874125874125</v>
      </c>
    </row>
    <row r="18" spans="1:24" ht="16.5" customHeight="1" x14ac:dyDescent="0.3">
      <c r="A18" s="141" t="s">
        <v>51</v>
      </c>
      <c r="B18" s="62">
        <v>1075</v>
      </c>
      <c r="C18" s="168">
        <v>1490</v>
      </c>
      <c r="D18" s="66">
        <v>1062</v>
      </c>
      <c r="E18" s="38">
        <f t="shared" si="0"/>
        <v>71.275167785234899</v>
      </c>
      <c r="F18" s="69">
        <v>532</v>
      </c>
      <c r="G18" s="69">
        <v>121</v>
      </c>
      <c r="H18" s="38">
        <f t="shared" si="1"/>
        <v>22.744360902255639</v>
      </c>
      <c r="I18" s="66">
        <v>24</v>
      </c>
      <c r="J18" s="66">
        <v>7</v>
      </c>
      <c r="K18" s="38">
        <f t="shared" si="2"/>
        <v>29.166666666666668</v>
      </c>
      <c r="L18" s="69">
        <v>176</v>
      </c>
      <c r="M18" s="69">
        <v>32</v>
      </c>
      <c r="N18" s="38">
        <f t="shared" si="3"/>
        <v>18.181818181818183</v>
      </c>
      <c r="O18" s="69">
        <v>1450</v>
      </c>
      <c r="P18" s="69">
        <v>950</v>
      </c>
      <c r="Q18" s="38">
        <f t="shared" si="4"/>
        <v>65.517241379310349</v>
      </c>
      <c r="R18" s="69">
        <v>587</v>
      </c>
      <c r="S18" s="66">
        <v>541</v>
      </c>
      <c r="T18" s="66">
        <v>586</v>
      </c>
      <c r="U18" s="38">
        <f t="shared" si="5"/>
        <v>108.31792975970424</v>
      </c>
      <c r="V18" s="66">
        <v>341</v>
      </c>
      <c r="W18" s="66">
        <v>455</v>
      </c>
      <c r="X18" s="38">
        <f t="shared" si="6"/>
        <v>133.43108504398828</v>
      </c>
    </row>
    <row r="19" spans="1:24" ht="16.5" customHeight="1" x14ac:dyDescent="0.3">
      <c r="A19" s="141" t="s">
        <v>52</v>
      </c>
      <c r="B19" s="62">
        <v>3935</v>
      </c>
      <c r="C19" s="168">
        <v>2224</v>
      </c>
      <c r="D19" s="66">
        <v>3487</v>
      </c>
      <c r="E19" s="38">
        <f t="shared" si="0"/>
        <v>156.78956834532374</v>
      </c>
      <c r="F19" s="69">
        <v>662</v>
      </c>
      <c r="G19" s="69">
        <v>417</v>
      </c>
      <c r="H19" s="38">
        <f t="shared" si="1"/>
        <v>62.990936555891238</v>
      </c>
      <c r="I19" s="66">
        <v>93</v>
      </c>
      <c r="J19" s="66">
        <v>18</v>
      </c>
      <c r="K19" s="38">
        <f t="shared" si="2"/>
        <v>19.35483870967742</v>
      </c>
      <c r="L19" s="69">
        <v>54</v>
      </c>
      <c r="M19" s="69">
        <v>20</v>
      </c>
      <c r="N19" s="38">
        <f t="shared" si="3"/>
        <v>37.037037037037038</v>
      </c>
      <c r="O19" s="69">
        <v>2156</v>
      </c>
      <c r="P19" s="69">
        <v>3040</v>
      </c>
      <c r="Q19" s="38">
        <f t="shared" si="4"/>
        <v>141.00185528756955</v>
      </c>
      <c r="R19" s="69">
        <v>2618</v>
      </c>
      <c r="S19" s="66">
        <v>894</v>
      </c>
      <c r="T19" s="66">
        <v>2343</v>
      </c>
      <c r="U19" s="38">
        <f t="shared" si="5"/>
        <v>262.08053691275165</v>
      </c>
      <c r="V19" s="66">
        <v>758</v>
      </c>
      <c r="W19" s="66">
        <v>2104</v>
      </c>
      <c r="X19" s="38">
        <f t="shared" si="6"/>
        <v>277.5725593667546</v>
      </c>
    </row>
    <row r="20" spans="1:24" ht="16.5" customHeight="1" x14ac:dyDescent="0.3">
      <c r="A20" s="141" t="s">
        <v>53</v>
      </c>
      <c r="B20" s="62">
        <v>924</v>
      </c>
      <c r="C20" s="168">
        <v>1287</v>
      </c>
      <c r="D20" s="66">
        <v>866</v>
      </c>
      <c r="E20" s="38">
        <f t="shared" si="0"/>
        <v>67.288267288267292</v>
      </c>
      <c r="F20" s="69">
        <v>364</v>
      </c>
      <c r="G20" s="69">
        <v>169</v>
      </c>
      <c r="H20" s="38">
        <f t="shared" si="1"/>
        <v>46.428571428571431</v>
      </c>
      <c r="I20" s="66">
        <v>24</v>
      </c>
      <c r="J20" s="66">
        <v>8</v>
      </c>
      <c r="K20" s="38">
        <f t="shared" si="2"/>
        <v>33.333333333333329</v>
      </c>
      <c r="L20" s="69">
        <v>39</v>
      </c>
      <c r="M20" s="69">
        <v>34</v>
      </c>
      <c r="N20" s="38">
        <f t="shared" si="3"/>
        <v>87.179487179487182</v>
      </c>
      <c r="O20" s="69">
        <v>1231</v>
      </c>
      <c r="P20" s="69">
        <v>730</v>
      </c>
      <c r="Q20" s="38">
        <f t="shared" si="4"/>
        <v>59.301380991064178</v>
      </c>
      <c r="R20" s="69">
        <v>532</v>
      </c>
      <c r="S20" s="66">
        <v>636</v>
      </c>
      <c r="T20" s="66">
        <v>528</v>
      </c>
      <c r="U20" s="38">
        <f t="shared" si="5"/>
        <v>83.018867924528308</v>
      </c>
      <c r="V20" s="66">
        <v>467</v>
      </c>
      <c r="W20" s="66">
        <v>309</v>
      </c>
      <c r="X20" s="38">
        <f t="shared" si="6"/>
        <v>66.167023554603858</v>
      </c>
    </row>
    <row r="21" spans="1:24" ht="16.5" customHeight="1" x14ac:dyDescent="0.3">
      <c r="A21" s="141" t="s">
        <v>54</v>
      </c>
      <c r="B21" s="62">
        <v>1217</v>
      </c>
      <c r="C21" s="168">
        <v>1832</v>
      </c>
      <c r="D21" s="66">
        <v>1184</v>
      </c>
      <c r="E21" s="38">
        <f t="shared" si="0"/>
        <v>64.62882096069869</v>
      </c>
      <c r="F21" s="69">
        <v>786</v>
      </c>
      <c r="G21" s="69">
        <v>189</v>
      </c>
      <c r="H21" s="38">
        <f t="shared" si="1"/>
        <v>24.045801526717558</v>
      </c>
      <c r="I21" s="66">
        <v>28</v>
      </c>
      <c r="J21" s="66">
        <v>6</v>
      </c>
      <c r="K21" s="38">
        <f t="shared" si="2"/>
        <v>21.428571428571427</v>
      </c>
      <c r="L21" s="69">
        <v>173</v>
      </c>
      <c r="M21" s="69">
        <v>42</v>
      </c>
      <c r="N21" s="38">
        <f t="shared" si="3"/>
        <v>24.277456647398843</v>
      </c>
      <c r="O21" s="69">
        <v>1753</v>
      </c>
      <c r="P21" s="69">
        <v>1055</v>
      </c>
      <c r="Q21" s="38">
        <f t="shared" si="4"/>
        <v>60.182544209925837</v>
      </c>
      <c r="R21" s="69">
        <v>587</v>
      </c>
      <c r="S21" s="66">
        <v>672</v>
      </c>
      <c r="T21" s="66">
        <v>579</v>
      </c>
      <c r="U21" s="38">
        <f t="shared" si="5"/>
        <v>86.160714285714292</v>
      </c>
      <c r="V21" s="66">
        <v>509</v>
      </c>
      <c r="W21" s="66">
        <v>366</v>
      </c>
      <c r="X21" s="38">
        <f t="shared" si="6"/>
        <v>71.905697445972493</v>
      </c>
    </row>
    <row r="22" spans="1:24" ht="16.5" customHeight="1" x14ac:dyDescent="0.3">
      <c r="A22" s="141" t="s">
        <v>55</v>
      </c>
      <c r="B22" s="62">
        <v>681</v>
      </c>
      <c r="C22" s="168">
        <v>970</v>
      </c>
      <c r="D22" s="66">
        <v>598</v>
      </c>
      <c r="E22" s="38">
        <f t="shared" si="0"/>
        <v>61.649484536082475</v>
      </c>
      <c r="F22" s="69">
        <v>342</v>
      </c>
      <c r="G22" s="69">
        <v>101</v>
      </c>
      <c r="H22" s="38">
        <f t="shared" si="1"/>
        <v>29.532163742690059</v>
      </c>
      <c r="I22" s="66">
        <v>26</v>
      </c>
      <c r="J22" s="66">
        <v>2</v>
      </c>
      <c r="K22" s="38">
        <f t="shared" si="2"/>
        <v>7.6923076923076925</v>
      </c>
      <c r="L22" s="69">
        <v>133</v>
      </c>
      <c r="M22" s="69">
        <v>34</v>
      </c>
      <c r="N22" s="38">
        <f t="shared" si="3"/>
        <v>25.563909774436087</v>
      </c>
      <c r="O22" s="69">
        <v>963</v>
      </c>
      <c r="P22" s="69">
        <v>587</v>
      </c>
      <c r="Q22" s="38">
        <f t="shared" si="4"/>
        <v>60.955347871235723</v>
      </c>
      <c r="R22" s="69">
        <v>364</v>
      </c>
      <c r="S22" s="66">
        <v>364</v>
      </c>
      <c r="T22" s="66">
        <v>304</v>
      </c>
      <c r="U22" s="38">
        <f t="shared" si="5"/>
        <v>83.516483516483518</v>
      </c>
      <c r="V22" s="66">
        <v>259</v>
      </c>
      <c r="W22" s="66">
        <v>244</v>
      </c>
      <c r="X22" s="38">
        <f t="shared" si="6"/>
        <v>94.208494208494216</v>
      </c>
    </row>
    <row r="23" spans="1:24" ht="16.5" customHeight="1" x14ac:dyDescent="0.3">
      <c r="A23" s="141" t="s">
        <v>56</v>
      </c>
      <c r="B23" s="62">
        <v>1050</v>
      </c>
      <c r="C23" s="168">
        <v>996</v>
      </c>
      <c r="D23" s="66">
        <v>908</v>
      </c>
      <c r="E23" s="38">
        <f t="shared" si="0"/>
        <v>91.164658634538156</v>
      </c>
      <c r="F23" s="69">
        <v>354</v>
      </c>
      <c r="G23" s="69">
        <v>256</v>
      </c>
      <c r="H23" s="38">
        <f t="shared" si="1"/>
        <v>72.316384180790962</v>
      </c>
      <c r="I23" s="66">
        <v>14</v>
      </c>
      <c r="J23" s="66">
        <v>11</v>
      </c>
      <c r="K23" s="38">
        <f t="shared" si="2"/>
        <v>78.571428571428569</v>
      </c>
      <c r="L23" s="69">
        <v>87</v>
      </c>
      <c r="M23" s="69">
        <v>24</v>
      </c>
      <c r="N23" s="38">
        <f t="shared" si="3"/>
        <v>27.586206896551722</v>
      </c>
      <c r="O23" s="69">
        <v>988</v>
      </c>
      <c r="P23" s="69">
        <v>885</v>
      </c>
      <c r="Q23" s="38">
        <f t="shared" si="4"/>
        <v>89.574898785425106</v>
      </c>
      <c r="R23" s="69">
        <v>672</v>
      </c>
      <c r="S23" s="66">
        <v>399</v>
      </c>
      <c r="T23" s="66">
        <v>566</v>
      </c>
      <c r="U23" s="38">
        <f t="shared" si="5"/>
        <v>141.85463659147871</v>
      </c>
      <c r="V23" s="66">
        <v>225</v>
      </c>
      <c r="W23" s="66">
        <v>458</v>
      </c>
      <c r="X23" s="38">
        <f t="shared" si="6"/>
        <v>203.55555555555554</v>
      </c>
    </row>
    <row r="24" spans="1:24" ht="16.5" customHeight="1" x14ac:dyDescent="0.3">
      <c r="A24" s="141" t="s">
        <v>57</v>
      </c>
      <c r="B24" s="62">
        <v>997</v>
      </c>
      <c r="C24" s="168">
        <v>1295</v>
      </c>
      <c r="D24" s="66">
        <v>842</v>
      </c>
      <c r="E24" s="38">
        <f t="shared" si="0"/>
        <v>65.019305019305023</v>
      </c>
      <c r="F24" s="69">
        <v>616</v>
      </c>
      <c r="G24" s="69">
        <v>225</v>
      </c>
      <c r="H24" s="38">
        <f t="shared" si="1"/>
        <v>36.52597402597403</v>
      </c>
      <c r="I24" s="66">
        <v>38</v>
      </c>
      <c r="J24" s="66">
        <v>10</v>
      </c>
      <c r="K24" s="38">
        <f t="shared" si="2"/>
        <v>26.315789473684209</v>
      </c>
      <c r="L24" s="69">
        <v>37</v>
      </c>
      <c r="M24" s="69">
        <v>9</v>
      </c>
      <c r="N24" s="38">
        <f t="shared" si="3"/>
        <v>24.324324324324326</v>
      </c>
      <c r="O24" s="69">
        <v>1257</v>
      </c>
      <c r="P24" s="69">
        <v>776</v>
      </c>
      <c r="Q24" s="38">
        <f t="shared" si="4"/>
        <v>61.734287987271287</v>
      </c>
      <c r="R24" s="69">
        <v>552</v>
      </c>
      <c r="S24" s="66">
        <v>512</v>
      </c>
      <c r="T24" s="66">
        <v>445</v>
      </c>
      <c r="U24" s="38">
        <f t="shared" si="5"/>
        <v>86.9140625</v>
      </c>
      <c r="V24" s="66">
        <v>449</v>
      </c>
      <c r="W24" s="66">
        <v>347</v>
      </c>
      <c r="X24" s="38">
        <f t="shared" si="6"/>
        <v>77.282850779510028</v>
      </c>
    </row>
    <row r="25" spans="1:24" ht="16.5" customHeight="1" x14ac:dyDescent="0.3">
      <c r="A25" s="141" t="s">
        <v>58</v>
      </c>
      <c r="B25" s="62">
        <v>821</v>
      </c>
      <c r="C25" s="168">
        <v>1517</v>
      </c>
      <c r="D25" s="66">
        <v>801</v>
      </c>
      <c r="E25" s="38">
        <f t="shared" si="0"/>
        <v>52.801582069874755</v>
      </c>
      <c r="F25" s="69">
        <v>606</v>
      </c>
      <c r="G25" s="69">
        <v>152</v>
      </c>
      <c r="H25" s="38">
        <f t="shared" si="1"/>
        <v>25.082508250825082</v>
      </c>
      <c r="I25" s="66">
        <v>31</v>
      </c>
      <c r="J25" s="66">
        <v>9</v>
      </c>
      <c r="K25" s="38">
        <f t="shared" si="2"/>
        <v>29.032258064516132</v>
      </c>
      <c r="L25" s="69">
        <v>68</v>
      </c>
      <c r="M25" s="69">
        <v>43</v>
      </c>
      <c r="N25" s="38">
        <f t="shared" si="3"/>
        <v>63.235294117647058</v>
      </c>
      <c r="O25" s="69">
        <v>1482</v>
      </c>
      <c r="P25" s="69">
        <v>705</v>
      </c>
      <c r="Q25" s="38">
        <f t="shared" si="4"/>
        <v>47.570850202429149</v>
      </c>
      <c r="R25" s="69">
        <v>405</v>
      </c>
      <c r="S25" s="66">
        <v>563</v>
      </c>
      <c r="T25" s="66">
        <v>405</v>
      </c>
      <c r="U25" s="38">
        <f t="shared" si="5"/>
        <v>71.936056838365886</v>
      </c>
      <c r="V25" s="66">
        <v>379</v>
      </c>
      <c r="W25" s="66">
        <v>238</v>
      </c>
      <c r="X25" s="38">
        <f t="shared" si="6"/>
        <v>62.796833773087066</v>
      </c>
    </row>
    <row r="26" spans="1:24" ht="16.5" customHeight="1" x14ac:dyDescent="0.3">
      <c r="A26" s="141" t="s">
        <v>59</v>
      </c>
      <c r="B26" s="62">
        <v>855</v>
      </c>
      <c r="C26" s="168">
        <v>1006</v>
      </c>
      <c r="D26" s="66">
        <v>840</v>
      </c>
      <c r="E26" s="38">
        <f t="shared" si="0"/>
        <v>83.499005964214717</v>
      </c>
      <c r="F26" s="69">
        <v>698</v>
      </c>
      <c r="G26" s="69">
        <v>343</v>
      </c>
      <c r="H26" s="38">
        <f t="shared" si="1"/>
        <v>49.140401146131808</v>
      </c>
      <c r="I26" s="66">
        <v>29</v>
      </c>
      <c r="J26" s="66">
        <v>3</v>
      </c>
      <c r="K26" s="38">
        <f t="shared" si="2"/>
        <v>10.344827586206897</v>
      </c>
      <c r="L26" s="69">
        <v>111</v>
      </c>
      <c r="M26" s="69">
        <v>76</v>
      </c>
      <c r="N26" s="38">
        <f t="shared" si="3"/>
        <v>68.468468468468473</v>
      </c>
      <c r="O26" s="69">
        <v>997</v>
      </c>
      <c r="P26" s="69">
        <v>800</v>
      </c>
      <c r="Q26" s="38">
        <f t="shared" si="4"/>
        <v>80.240722166499495</v>
      </c>
      <c r="R26" s="69">
        <v>420</v>
      </c>
      <c r="S26" s="66">
        <v>175</v>
      </c>
      <c r="T26" s="66">
        <v>419</v>
      </c>
      <c r="U26" s="38">
        <f t="shared" si="5"/>
        <v>239.42857142857142</v>
      </c>
      <c r="V26" s="66">
        <v>159</v>
      </c>
      <c r="W26" s="66">
        <v>321</v>
      </c>
      <c r="X26" s="38">
        <f t="shared" si="6"/>
        <v>201.88679245283021</v>
      </c>
    </row>
    <row r="27" spans="1:24" ht="16.5" customHeight="1" x14ac:dyDescent="0.3">
      <c r="A27" s="141" t="s">
        <v>60</v>
      </c>
      <c r="B27" s="62">
        <v>1158</v>
      </c>
      <c r="C27" s="168">
        <v>1758</v>
      </c>
      <c r="D27" s="66">
        <v>1121</v>
      </c>
      <c r="E27" s="38">
        <f t="shared" si="0"/>
        <v>63.76564277588168</v>
      </c>
      <c r="F27" s="69">
        <v>738</v>
      </c>
      <c r="G27" s="69">
        <v>178</v>
      </c>
      <c r="H27" s="38">
        <f t="shared" si="1"/>
        <v>24.119241192411923</v>
      </c>
      <c r="I27" s="66">
        <v>30</v>
      </c>
      <c r="J27" s="66">
        <v>4</v>
      </c>
      <c r="K27" s="38">
        <f t="shared" si="2"/>
        <v>13.333333333333334</v>
      </c>
      <c r="L27" s="69">
        <v>142</v>
      </c>
      <c r="M27" s="69">
        <v>104</v>
      </c>
      <c r="N27" s="38">
        <f t="shared" si="3"/>
        <v>73.239436619718319</v>
      </c>
      <c r="O27" s="69">
        <v>1748</v>
      </c>
      <c r="P27" s="69">
        <v>1100</v>
      </c>
      <c r="Q27" s="38">
        <f t="shared" si="4"/>
        <v>62.929061784897023</v>
      </c>
      <c r="R27" s="69">
        <v>670</v>
      </c>
      <c r="S27" s="66">
        <v>506</v>
      </c>
      <c r="T27" s="66">
        <v>659</v>
      </c>
      <c r="U27" s="38">
        <f t="shared" si="5"/>
        <v>130.23715415019763</v>
      </c>
      <c r="V27" s="66">
        <v>416</v>
      </c>
      <c r="W27" s="66">
        <v>514</v>
      </c>
      <c r="X27" s="38">
        <f t="shared" si="6"/>
        <v>123.55769230769231</v>
      </c>
    </row>
    <row r="28" spans="1:24" ht="16.5" customHeight="1" x14ac:dyDescent="0.3">
      <c r="A28" s="141" t="s">
        <v>61</v>
      </c>
      <c r="B28" s="62">
        <v>533</v>
      </c>
      <c r="C28" s="168">
        <v>686</v>
      </c>
      <c r="D28" s="66">
        <v>503</v>
      </c>
      <c r="E28" s="38">
        <f t="shared" si="0"/>
        <v>73.32361516034986</v>
      </c>
      <c r="F28" s="69">
        <v>371</v>
      </c>
      <c r="G28" s="69">
        <v>153</v>
      </c>
      <c r="H28" s="38">
        <f t="shared" si="1"/>
        <v>41.239892183288411</v>
      </c>
      <c r="I28" s="66">
        <v>26</v>
      </c>
      <c r="J28" s="66">
        <v>3</v>
      </c>
      <c r="K28" s="38">
        <f t="shared" si="2"/>
        <v>11.538461538461538</v>
      </c>
      <c r="L28" s="69">
        <v>66</v>
      </c>
      <c r="M28" s="69">
        <v>31</v>
      </c>
      <c r="N28" s="38">
        <f t="shared" si="3"/>
        <v>46.969696969696969</v>
      </c>
      <c r="O28" s="69">
        <v>684</v>
      </c>
      <c r="P28" s="69">
        <v>503</v>
      </c>
      <c r="Q28" s="38">
        <f t="shared" si="4"/>
        <v>73.538011695906434</v>
      </c>
      <c r="R28" s="69">
        <v>286</v>
      </c>
      <c r="S28" s="66">
        <v>203</v>
      </c>
      <c r="T28" s="66">
        <v>285</v>
      </c>
      <c r="U28" s="38">
        <f t="shared" si="5"/>
        <v>140.39408866995075</v>
      </c>
      <c r="V28" s="66">
        <v>183</v>
      </c>
      <c r="W28" s="66">
        <v>218</v>
      </c>
      <c r="X28" s="38">
        <f t="shared" si="6"/>
        <v>119.12568306010928</v>
      </c>
    </row>
    <row r="29" spans="1:24" ht="16.5" customHeight="1" x14ac:dyDescent="0.3">
      <c r="A29" s="141" t="s">
        <v>62</v>
      </c>
      <c r="B29" s="62">
        <v>903</v>
      </c>
      <c r="C29" s="168">
        <v>1386</v>
      </c>
      <c r="D29" s="66">
        <v>892</v>
      </c>
      <c r="E29" s="38">
        <f t="shared" si="0"/>
        <v>64.357864357864358</v>
      </c>
      <c r="F29" s="69">
        <v>624</v>
      </c>
      <c r="G29" s="69">
        <v>179</v>
      </c>
      <c r="H29" s="38">
        <f t="shared" si="1"/>
        <v>28.685897435897434</v>
      </c>
      <c r="I29" s="66">
        <v>25</v>
      </c>
      <c r="J29" s="66">
        <v>7</v>
      </c>
      <c r="K29" s="38">
        <f t="shared" si="2"/>
        <v>28.000000000000004</v>
      </c>
      <c r="L29" s="69">
        <v>60</v>
      </c>
      <c r="M29" s="69">
        <v>18</v>
      </c>
      <c r="N29" s="38">
        <f t="shared" si="3"/>
        <v>30</v>
      </c>
      <c r="O29" s="69">
        <v>1370</v>
      </c>
      <c r="P29" s="69">
        <v>870</v>
      </c>
      <c r="Q29" s="38">
        <f t="shared" si="4"/>
        <v>63.503649635036496</v>
      </c>
      <c r="R29" s="69">
        <v>477</v>
      </c>
      <c r="S29" s="66">
        <v>503</v>
      </c>
      <c r="T29" s="66">
        <v>475</v>
      </c>
      <c r="U29" s="38">
        <f t="shared" si="5"/>
        <v>94.433399602385677</v>
      </c>
      <c r="V29" s="66">
        <v>397</v>
      </c>
      <c r="W29" s="66">
        <v>353</v>
      </c>
      <c r="X29" s="38">
        <f t="shared" si="6"/>
        <v>88.916876574307295</v>
      </c>
    </row>
    <row r="30" spans="1:24" ht="50.4" customHeight="1" x14ac:dyDescent="0.3">
      <c r="B30" s="178" t="s">
        <v>93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0"/>
  <sheetViews>
    <sheetView view="pageBreakPreview" topLeftCell="A10" zoomScale="80" zoomScaleNormal="70" zoomScaleSheetLayoutView="80" workbookViewId="0">
      <selection activeCell="A21" sqref="A21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06" t="s">
        <v>70</v>
      </c>
      <c r="B1" s="206"/>
      <c r="C1" s="206"/>
      <c r="D1" s="206"/>
      <c r="E1" s="206"/>
    </row>
    <row r="2" spans="1:11" ht="23.25" customHeight="1" x14ac:dyDescent="0.25">
      <c r="A2" s="206" t="s">
        <v>33</v>
      </c>
      <c r="B2" s="206"/>
      <c r="C2" s="206"/>
      <c r="D2" s="206"/>
      <c r="E2" s="206"/>
    </row>
    <row r="3" spans="1:11" ht="6" customHeight="1" x14ac:dyDescent="0.25">
      <c r="A3" s="20"/>
    </row>
    <row r="4" spans="1:11" s="4" customFormat="1" ht="23.25" customHeight="1" x14ac:dyDescent="0.3">
      <c r="A4" s="217"/>
      <c r="B4" s="207" t="s">
        <v>80</v>
      </c>
      <c r="C4" s="207" t="s">
        <v>81</v>
      </c>
      <c r="D4" s="235" t="s">
        <v>1</v>
      </c>
      <c r="E4" s="236"/>
    </row>
    <row r="5" spans="1:11" s="4" customFormat="1" ht="32.25" customHeight="1" x14ac:dyDescent="0.3">
      <c r="A5" s="217"/>
      <c r="B5" s="208"/>
      <c r="C5" s="208"/>
      <c r="D5" s="5" t="s">
        <v>2</v>
      </c>
      <c r="E5" s="6" t="s">
        <v>40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73</v>
      </c>
      <c r="B7" s="161" t="s">
        <v>72</v>
      </c>
      <c r="C7" s="161">
        <f>'10'!B8</f>
        <v>9613</v>
      </c>
      <c r="D7" s="11" t="s">
        <v>72</v>
      </c>
      <c r="E7" s="162" t="s">
        <v>72</v>
      </c>
      <c r="K7" s="12"/>
    </row>
    <row r="8" spans="1:11" s="4" customFormat="1" ht="31.5" customHeight="1" x14ac:dyDescent="0.3">
      <c r="A8" s="10" t="s">
        <v>36</v>
      </c>
      <c r="B8" s="161">
        <f>'10'!C8</f>
        <v>12062</v>
      </c>
      <c r="C8" s="161">
        <f>'10'!D8</f>
        <v>8542</v>
      </c>
      <c r="D8" s="11">
        <f t="shared" ref="D8:D12" si="0">C8/B8*100</f>
        <v>70.817443210081237</v>
      </c>
      <c r="E8" s="162">
        <f t="shared" ref="E8:E12" si="1">C8-B8</f>
        <v>-3520</v>
      </c>
      <c r="K8" s="12"/>
    </row>
    <row r="9" spans="1:11" s="4" customFormat="1" ht="54.75" customHeight="1" x14ac:dyDescent="0.3">
      <c r="A9" s="13" t="s">
        <v>37</v>
      </c>
      <c r="B9" s="161">
        <f>'10'!F8</f>
        <v>3401</v>
      </c>
      <c r="C9" s="161">
        <f>'10'!G8</f>
        <v>1313</v>
      </c>
      <c r="D9" s="11">
        <f t="shared" si="0"/>
        <v>38.606292266980304</v>
      </c>
      <c r="E9" s="162">
        <f t="shared" si="1"/>
        <v>-2088</v>
      </c>
      <c r="K9" s="12"/>
    </row>
    <row r="10" spans="1:11" s="4" customFormat="1" ht="35.25" customHeight="1" x14ac:dyDescent="0.3">
      <c r="A10" s="14" t="s">
        <v>38</v>
      </c>
      <c r="B10" s="161">
        <f>'10'!I8</f>
        <v>259</v>
      </c>
      <c r="C10" s="161">
        <f>'10'!J8</f>
        <v>79</v>
      </c>
      <c r="D10" s="11">
        <f t="shared" si="0"/>
        <v>30.501930501930502</v>
      </c>
      <c r="E10" s="162">
        <f t="shared" si="1"/>
        <v>-180</v>
      </c>
      <c r="K10" s="12"/>
    </row>
    <row r="11" spans="1:11" s="4" customFormat="1" ht="45.75" customHeight="1" x14ac:dyDescent="0.3">
      <c r="A11" s="14" t="s">
        <v>29</v>
      </c>
      <c r="B11" s="161">
        <f>'10'!L8</f>
        <v>430</v>
      </c>
      <c r="C11" s="161">
        <f>'10'!M8</f>
        <v>169</v>
      </c>
      <c r="D11" s="11">
        <f t="shared" si="0"/>
        <v>39.302325581395351</v>
      </c>
      <c r="E11" s="162">
        <f t="shared" si="1"/>
        <v>-261</v>
      </c>
      <c r="K11" s="12"/>
    </row>
    <row r="12" spans="1:11" s="4" customFormat="1" ht="55.5" customHeight="1" x14ac:dyDescent="0.3">
      <c r="A12" s="14" t="s">
        <v>39</v>
      </c>
      <c r="B12" s="161">
        <f>'10'!O8</f>
        <v>11283</v>
      </c>
      <c r="C12" s="161">
        <f>'10'!P8</f>
        <v>7110</v>
      </c>
      <c r="D12" s="11">
        <f t="shared" si="0"/>
        <v>63.015155543738366</v>
      </c>
      <c r="E12" s="162">
        <f t="shared" si="1"/>
        <v>-4173</v>
      </c>
      <c r="K12" s="12"/>
    </row>
    <row r="13" spans="1:11" s="4" customFormat="1" ht="12.75" customHeight="1" x14ac:dyDescent="0.3">
      <c r="A13" s="213" t="s">
        <v>5</v>
      </c>
      <c r="B13" s="214"/>
      <c r="C13" s="214"/>
      <c r="D13" s="214"/>
      <c r="E13" s="214"/>
      <c r="K13" s="12"/>
    </row>
    <row r="14" spans="1:11" s="4" customFormat="1" ht="15" customHeight="1" x14ac:dyDescent="0.3">
      <c r="A14" s="215"/>
      <c r="B14" s="216"/>
      <c r="C14" s="216"/>
      <c r="D14" s="216"/>
      <c r="E14" s="216"/>
      <c r="K14" s="12"/>
    </row>
    <row r="15" spans="1:11" s="4" customFormat="1" ht="20.25" customHeight="1" x14ac:dyDescent="0.3">
      <c r="A15" s="211" t="s">
        <v>0</v>
      </c>
      <c r="B15" s="217" t="s">
        <v>91</v>
      </c>
      <c r="C15" s="217" t="s">
        <v>92</v>
      </c>
      <c r="D15" s="235" t="s">
        <v>1</v>
      </c>
      <c r="E15" s="236"/>
      <c r="K15" s="12"/>
    </row>
    <row r="16" spans="1:11" ht="35.25" customHeight="1" x14ac:dyDescent="0.25">
      <c r="A16" s="212"/>
      <c r="B16" s="217"/>
      <c r="C16" s="217"/>
      <c r="D16" s="5" t="s">
        <v>2</v>
      </c>
      <c r="E16" s="6" t="s">
        <v>67</v>
      </c>
      <c r="K16" s="12"/>
    </row>
    <row r="17" spans="1:11" ht="24" customHeight="1" x14ac:dyDescent="0.25">
      <c r="A17" s="10" t="s">
        <v>73</v>
      </c>
      <c r="B17" s="165" t="s">
        <v>72</v>
      </c>
      <c r="C17" s="165">
        <f>'10'!R8</f>
        <v>4991</v>
      </c>
      <c r="D17" s="11" t="s">
        <v>72</v>
      </c>
      <c r="E17" s="162" t="s">
        <v>72</v>
      </c>
      <c r="K17" s="12"/>
    </row>
    <row r="18" spans="1:11" ht="25.5" customHeight="1" x14ac:dyDescent="0.25">
      <c r="A18" s="1" t="s">
        <v>36</v>
      </c>
      <c r="B18" s="165">
        <f>'10'!S8</f>
        <v>3789</v>
      </c>
      <c r="C18" s="165">
        <f>'10'!T8</f>
        <v>4440</v>
      </c>
      <c r="D18" s="11">
        <f t="shared" ref="D18:D19" si="2">C18/B18*100</f>
        <v>117.18131433095805</v>
      </c>
      <c r="E18" s="162">
        <f t="shared" ref="E18:E19" si="3">C18-B18</f>
        <v>651</v>
      </c>
      <c r="K18" s="12"/>
    </row>
    <row r="19" spans="1:11" ht="37.200000000000003" customHeight="1" x14ac:dyDescent="0.25">
      <c r="A19" s="1" t="s">
        <v>41</v>
      </c>
      <c r="B19" s="165">
        <f>'10'!V8</f>
        <v>2876</v>
      </c>
      <c r="C19" s="165">
        <f>'10'!W8</f>
        <v>3538</v>
      </c>
      <c r="D19" s="11">
        <f t="shared" si="2"/>
        <v>123.01808066759388</v>
      </c>
      <c r="E19" s="162">
        <f t="shared" si="3"/>
        <v>662</v>
      </c>
      <c r="K19" s="12"/>
    </row>
    <row r="20" spans="1:11" ht="66.599999999999994" customHeight="1" x14ac:dyDescent="0.25">
      <c r="A20" s="205" t="s">
        <v>93</v>
      </c>
      <c r="B20" s="205"/>
      <c r="C20" s="205"/>
      <c r="D20" s="205"/>
      <c r="E20" s="20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9"/>
  <sheetViews>
    <sheetView view="pageBreakPreview" topLeftCell="A10" zoomScale="90" zoomScaleNormal="85" zoomScaleSheetLayoutView="90" workbookViewId="0">
      <selection activeCell="B30" sqref="B30"/>
    </sheetView>
  </sheetViews>
  <sheetFormatPr defaultRowHeight="15.6" x14ac:dyDescent="0.3"/>
  <cols>
    <col min="1" max="1" width="22" style="71" customWidth="1"/>
    <col min="2" max="2" width="19.6640625" style="71" customWidth="1"/>
    <col min="3" max="4" width="10.109375" style="68" customWidth="1"/>
    <col min="5" max="5" width="7.109375" style="72" customWidth="1"/>
    <col min="6" max="7" width="10.664062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9.5546875" style="72" customWidth="1"/>
    <col min="14" max="14" width="6.33203125" style="72" customWidth="1"/>
    <col min="15" max="16" width="9.33203125" style="68" customWidth="1"/>
    <col min="17" max="17" width="6.44140625" style="72" customWidth="1"/>
    <col min="18" max="18" width="18.109375" style="68" customWidth="1"/>
    <col min="19" max="19" width="9.109375" style="68" customWidth="1"/>
    <col min="20" max="20" width="9.5546875" style="68" customWidth="1"/>
    <col min="21" max="21" width="6.44140625" style="72" customWidth="1"/>
    <col min="22" max="22" width="8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43.2" customHeight="1" x14ac:dyDescent="0.35">
      <c r="A1" s="137"/>
      <c r="B1" s="243" t="s">
        <v>85</v>
      </c>
      <c r="C1" s="243"/>
      <c r="D1" s="243"/>
      <c r="E1" s="243"/>
      <c r="F1" s="243"/>
      <c r="G1" s="243"/>
      <c r="H1" s="243"/>
      <c r="I1" s="243"/>
      <c r="J1" s="243"/>
      <c r="K1" s="243"/>
      <c r="L1" s="49"/>
      <c r="M1" s="49"/>
      <c r="N1" s="49"/>
      <c r="O1" s="50"/>
      <c r="P1" s="50"/>
      <c r="Q1" s="51"/>
      <c r="R1" s="50"/>
      <c r="S1" s="50"/>
      <c r="T1" s="50"/>
      <c r="U1" s="52"/>
      <c r="W1" s="54"/>
      <c r="X1" s="153" t="s">
        <v>22</v>
      </c>
    </row>
    <row r="2" spans="1:25" s="53" customFormat="1" ht="11.2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4"/>
      <c r="X2" s="55" t="s">
        <v>8</v>
      </c>
    </row>
    <row r="3" spans="1:25" s="53" customFormat="1" ht="27.75" customHeight="1" x14ac:dyDescent="0.25">
      <c r="A3" s="179"/>
      <c r="B3" s="183" t="s">
        <v>78</v>
      </c>
      <c r="C3" s="182" t="s">
        <v>30</v>
      </c>
      <c r="D3" s="183"/>
      <c r="E3" s="184"/>
      <c r="F3" s="191" t="s">
        <v>25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22.5" customHeight="1" x14ac:dyDescent="0.25">
      <c r="A4" s="180"/>
      <c r="B4" s="186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9" customHeight="1" x14ac:dyDescent="0.25">
      <c r="A5" s="180"/>
      <c r="B5" s="189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28" customFormat="1" ht="26.25" customHeight="1" x14ac:dyDescent="0.3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9613</v>
      </c>
      <c r="C8" s="33">
        <f>SUM(C9:C28)</f>
        <v>12062</v>
      </c>
      <c r="D8" s="33">
        <f>SUM(D9:D28)</f>
        <v>8542</v>
      </c>
      <c r="E8" s="34">
        <f>D8/C8*100</f>
        <v>70.817443210081237</v>
      </c>
      <c r="F8" s="33">
        <f>SUM(F9:F28)</f>
        <v>3401</v>
      </c>
      <c r="G8" s="33">
        <f>SUM(G9:G28)</f>
        <v>1313</v>
      </c>
      <c r="H8" s="34">
        <f>G8/F8*100</f>
        <v>38.606292266980304</v>
      </c>
      <c r="I8" s="33">
        <f>SUM(I9:I28)</f>
        <v>259</v>
      </c>
      <c r="J8" s="33">
        <f>SUM(J9:J28)</f>
        <v>79</v>
      </c>
      <c r="K8" s="34">
        <f>J8/I8*100</f>
        <v>30.501930501930502</v>
      </c>
      <c r="L8" s="33">
        <f>SUM(L9:L28)</f>
        <v>430</v>
      </c>
      <c r="M8" s="33">
        <f>SUM(M9:M28)</f>
        <v>169</v>
      </c>
      <c r="N8" s="34">
        <f>M8/L8*100</f>
        <v>39.302325581395351</v>
      </c>
      <c r="O8" s="33">
        <f>SUM(O9:O28)</f>
        <v>11283</v>
      </c>
      <c r="P8" s="33">
        <f>SUM(P9:P28)</f>
        <v>7110</v>
      </c>
      <c r="Q8" s="34">
        <f>P8/O8*100</f>
        <v>63.015155543738366</v>
      </c>
      <c r="R8" s="33">
        <f>SUM(R9:R28)</f>
        <v>4991</v>
      </c>
      <c r="S8" s="33">
        <f>SUM(S9:S28)</f>
        <v>3789</v>
      </c>
      <c r="T8" s="33">
        <f>SUM(T9:T28)</f>
        <v>4440</v>
      </c>
      <c r="U8" s="34">
        <f>T8/S8*100</f>
        <v>117.18131433095805</v>
      </c>
      <c r="V8" s="33">
        <f>SUM(V9:V28)</f>
        <v>2876</v>
      </c>
      <c r="W8" s="33">
        <f>SUM(W9:W28)</f>
        <v>3538</v>
      </c>
      <c r="X8" s="34">
        <f>W8/V8*100</f>
        <v>123.01808066759388</v>
      </c>
    </row>
    <row r="9" spans="1:25" ht="16.5" customHeight="1" x14ac:dyDescent="0.3">
      <c r="A9" s="141" t="s">
        <v>43</v>
      </c>
      <c r="B9" s="62">
        <v>3357</v>
      </c>
      <c r="C9" s="63">
        <v>3050</v>
      </c>
      <c r="D9" s="63">
        <v>2938</v>
      </c>
      <c r="E9" s="38">
        <f>D9/C9*100</f>
        <v>96.327868852459019</v>
      </c>
      <c r="F9" s="64">
        <v>440</v>
      </c>
      <c r="G9" s="64">
        <v>322</v>
      </c>
      <c r="H9" s="38">
        <f>G9/F9*100</f>
        <v>73.181818181818187</v>
      </c>
      <c r="I9" s="63">
        <v>44</v>
      </c>
      <c r="J9" s="63">
        <v>11</v>
      </c>
      <c r="K9" s="38">
        <f>J9/I9*100</f>
        <v>25</v>
      </c>
      <c r="L9" s="64">
        <v>15</v>
      </c>
      <c r="M9" s="64">
        <v>7</v>
      </c>
      <c r="N9" s="38">
        <f>M9/L9*100</f>
        <v>46.666666666666664</v>
      </c>
      <c r="O9" s="64">
        <v>2707</v>
      </c>
      <c r="P9" s="64">
        <v>2072</v>
      </c>
      <c r="Q9" s="38">
        <f>P9/O9*100</f>
        <v>76.542297746582932</v>
      </c>
      <c r="R9" s="170">
        <v>1900</v>
      </c>
      <c r="S9" s="65">
        <v>903</v>
      </c>
      <c r="T9" s="65">
        <v>1667</v>
      </c>
      <c r="U9" s="38">
        <f>T9/S9*100</f>
        <v>184.60686600221484</v>
      </c>
      <c r="V9" s="66">
        <v>684</v>
      </c>
      <c r="W9" s="66">
        <v>1381</v>
      </c>
      <c r="X9" s="38">
        <f>W9/V9*100</f>
        <v>201.90058479532163</v>
      </c>
      <c r="Y9" s="67"/>
    </row>
    <row r="10" spans="1:25" ht="16.5" customHeight="1" x14ac:dyDescent="0.3">
      <c r="A10" s="141" t="s">
        <v>44</v>
      </c>
      <c r="B10" s="62">
        <v>451</v>
      </c>
      <c r="C10" s="63">
        <v>1031</v>
      </c>
      <c r="D10" s="63">
        <v>403</v>
      </c>
      <c r="E10" s="38">
        <f t="shared" ref="E10:E28" si="0">D10/C10*100</f>
        <v>39.088263821532493</v>
      </c>
      <c r="F10" s="64">
        <v>232</v>
      </c>
      <c r="G10" s="64">
        <v>56</v>
      </c>
      <c r="H10" s="38">
        <f t="shared" ref="H10:H28" si="1">G10/F10*100</f>
        <v>24.137931034482758</v>
      </c>
      <c r="I10" s="63">
        <v>13</v>
      </c>
      <c r="J10" s="63">
        <v>6</v>
      </c>
      <c r="K10" s="38">
        <f t="shared" ref="K10:K28" si="2">J10/I10*100</f>
        <v>46.153846153846153</v>
      </c>
      <c r="L10" s="64">
        <v>33</v>
      </c>
      <c r="M10" s="64">
        <v>3</v>
      </c>
      <c r="N10" s="38">
        <f t="shared" ref="N10:N28" si="3">M10/L10*100</f>
        <v>9.0909090909090917</v>
      </c>
      <c r="O10" s="64">
        <v>973</v>
      </c>
      <c r="P10" s="64">
        <v>366</v>
      </c>
      <c r="Q10" s="38">
        <f t="shared" ref="Q10:Q28" si="4">P10/O10*100</f>
        <v>37.615621788283661</v>
      </c>
      <c r="R10" s="170">
        <v>206</v>
      </c>
      <c r="S10" s="65">
        <v>260</v>
      </c>
      <c r="T10" s="65">
        <v>179</v>
      </c>
      <c r="U10" s="38">
        <f t="shared" ref="U10:U28" si="5">T10/S10*100</f>
        <v>68.84615384615384</v>
      </c>
      <c r="V10" s="66">
        <v>199</v>
      </c>
      <c r="W10" s="66">
        <v>125</v>
      </c>
      <c r="X10" s="38">
        <f t="shared" ref="X10:X28" si="6">W10/V10*100</f>
        <v>62.814070351758801</v>
      </c>
      <c r="Y10" s="67"/>
    </row>
    <row r="11" spans="1:25" ht="16.5" customHeight="1" x14ac:dyDescent="0.3">
      <c r="A11" s="141" t="s">
        <v>45</v>
      </c>
      <c r="B11" s="62">
        <v>426</v>
      </c>
      <c r="C11" s="63">
        <v>825</v>
      </c>
      <c r="D11" s="63">
        <v>331</v>
      </c>
      <c r="E11" s="38">
        <f t="shared" si="0"/>
        <v>40.121212121212118</v>
      </c>
      <c r="F11" s="64">
        <v>192</v>
      </c>
      <c r="G11" s="64">
        <v>36</v>
      </c>
      <c r="H11" s="38">
        <f t="shared" si="1"/>
        <v>18.75</v>
      </c>
      <c r="I11" s="63">
        <v>18</v>
      </c>
      <c r="J11" s="63">
        <v>4</v>
      </c>
      <c r="K11" s="38">
        <f t="shared" si="2"/>
        <v>22.222222222222221</v>
      </c>
      <c r="L11" s="64">
        <v>19</v>
      </c>
      <c r="M11" s="64">
        <v>6</v>
      </c>
      <c r="N11" s="38">
        <f t="shared" si="3"/>
        <v>31.578947368421051</v>
      </c>
      <c r="O11" s="64">
        <v>772</v>
      </c>
      <c r="P11" s="64">
        <v>306</v>
      </c>
      <c r="Q11" s="38">
        <f t="shared" si="4"/>
        <v>39.637305699481864</v>
      </c>
      <c r="R11" s="170">
        <v>152</v>
      </c>
      <c r="S11" s="65">
        <v>287</v>
      </c>
      <c r="T11" s="65">
        <v>123</v>
      </c>
      <c r="U11" s="38">
        <f t="shared" si="5"/>
        <v>42.857142857142854</v>
      </c>
      <c r="V11" s="66">
        <v>257</v>
      </c>
      <c r="W11" s="66">
        <v>101</v>
      </c>
      <c r="X11" s="38">
        <f t="shared" si="6"/>
        <v>39.299610894941637</v>
      </c>
      <c r="Y11" s="67"/>
    </row>
    <row r="12" spans="1:25" ht="16.5" customHeight="1" x14ac:dyDescent="0.3">
      <c r="A12" s="141" t="s">
        <v>46</v>
      </c>
      <c r="B12" s="62">
        <v>446</v>
      </c>
      <c r="C12" s="63">
        <v>757</v>
      </c>
      <c r="D12" s="63">
        <v>346</v>
      </c>
      <c r="E12" s="38">
        <f t="shared" si="0"/>
        <v>45.706737120211358</v>
      </c>
      <c r="F12" s="64">
        <v>125</v>
      </c>
      <c r="G12" s="64">
        <v>34</v>
      </c>
      <c r="H12" s="38">
        <f t="shared" si="1"/>
        <v>27.200000000000003</v>
      </c>
      <c r="I12" s="63">
        <v>11</v>
      </c>
      <c r="J12" s="63">
        <v>7</v>
      </c>
      <c r="K12" s="38">
        <f t="shared" si="2"/>
        <v>63.636363636363633</v>
      </c>
      <c r="L12" s="64">
        <v>14</v>
      </c>
      <c r="M12" s="64">
        <v>4</v>
      </c>
      <c r="N12" s="38">
        <f t="shared" si="3"/>
        <v>28.571428571428569</v>
      </c>
      <c r="O12" s="64">
        <v>649</v>
      </c>
      <c r="P12" s="64">
        <v>320</v>
      </c>
      <c r="Q12" s="38">
        <f t="shared" si="4"/>
        <v>49.306625577812021</v>
      </c>
      <c r="R12" s="170">
        <v>223</v>
      </c>
      <c r="S12" s="65">
        <v>305</v>
      </c>
      <c r="T12" s="65">
        <v>161</v>
      </c>
      <c r="U12" s="38">
        <f t="shared" si="5"/>
        <v>52.786885245901637</v>
      </c>
      <c r="V12" s="66">
        <v>251</v>
      </c>
      <c r="W12" s="66">
        <v>105</v>
      </c>
      <c r="X12" s="38">
        <f t="shared" si="6"/>
        <v>41.832669322709165</v>
      </c>
      <c r="Y12" s="67"/>
    </row>
    <row r="13" spans="1:25" ht="16.5" customHeight="1" x14ac:dyDescent="0.3">
      <c r="A13" s="141" t="s">
        <v>47</v>
      </c>
      <c r="B13" s="62">
        <v>288</v>
      </c>
      <c r="C13" s="63">
        <v>457</v>
      </c>
      <c r="D13" s="63">
        <v>248</v>
      </c>
      <c r="E13" s="38">
        <f t="shared" si="0"/>
        <v>54.266958424507663</v>
      </c>
      <c r="F13" s="64">
        <v>248</v>
      </c>
      <c r="G13" s="64">
        <v>89</v>
      </c>
      <c r="H13" s="38">
        <f t="shared" si="1"/>
        <v>35.887096774193552</v>
      </c>
      <c r="I13" s="63">
        <v>7</v>
      </c>
      <c r="J13" s="63">
        <v>1</v>
      </c>
      <c r="K13" s="38">
        <f t="shared" si="2"/>
        <v>14.285714285714285</v>
      </c>
      <c r="L13" s="64">
        <v>0</v>
      </c>
      <c r="M13" s="64">
        <v>0</v>
      </c>
      <c r="N13" s="164" t="e">
        <f t="shared" si="3"/>
        <v>#DIV/0!</v>
      </c>
      <c r="O13" s="64">
        <v>441</v>
      </c>
      <c r="P13" s="64">
        <v>228</v>
      </c>
      <c r="Q13" s="38">
        <f t="shared" si="4"/>
        <v>51.700680272108848</v>
      </c>
      <c r="R13" s="170">
        <v>109</v>
      </c>
      <c r="S13" s="65">
        <v>111</v>
      </c>
      <c r="T13" s="65">
        <v>104</v>
      </c>
      <c r="U13" s="38">
        <f t="shared" si="5"/>
        <v>93.693693693693689</v>
      </c>
      <c r="V13" s="66">
        <v>90</v>
      </c>
      <c r="W13" s="66">
        <v>97</v>
      </c>
      <c r="X13" s="38">
        <f t="shared" si="6"/>
        <v>107.77777777777777</v>
      </c>
      <c r="Y13" s="67"/>
    </row>
    <row r="14" spans="1:25" ht="16.5" customHeight="1" x14ac:dyDescent="0.3">
      <c r="A14" s="141" t="s">
        <v>48</v>
      </c>
      <c r="B14" s="62">
        <v>301</v>
      </c>
      <c r="C14" s="63">
        <v>524</v>
      </c>
      <c r="D14" s="63">
        <v>271</v>
      </c>
      <c r="E14" s="38">
        <f t="shared" si="0"/>
        <v>51.717557251908396</v>
      </c>
      <c r="F14" s="64">
        <v>189</v>
      </c>
      <c r="G14" s="64">
        <v>59</v>
      </c>
      <c r="H14" s="38">
        <f t="shared" si="1"/>
        <v>31.216931216931215</v>
      </c>
      <c r="I14" s="63">
        <v>20</v>
      </c>
      <c r="J14" s="63">
        <v>3</v>
      </c>
      <c r="K14" s="38">
        <f t="shared" si="2"/>
        <v>15</v>
      </c>
      <c r="L14" s="64">
        <v>33</v>
      </c>
      <c r="M14" s="64">
        <v>5</v>
      </c>
      <c r="N14" s="38">
        <f t="shared" si="3"/>
        <v>15.151515151515152</v>
      </c>
      <c r="O14" s="64">
        <v>500</v>
      </c>
      <c r="P14" s="64">
        <v>226</v>
      </c>
      <c r="Q14" s="38">
        <f t="shared" si="4"/>
        <v>45.2</v>
      </c>
      <c r="R14" s="170">
        <v>124</v>
      </c>
      <c r="S14" s="65">
        <v>158</v>
      </c>
      <c r="T14" s="65">
        <v>111</v>
      </c>
      <c r="U14" s="38">
        <f t="shared" si="5"/>
        <v>70.25316455696202</v>
      </c>
      <c r="V14" s="66">
        <v>121</v>
      </c>
      <c r="W14" s="66">
        <v>85</v>
      </c>
      <c r="X14" s="38">
        <f t="shared" si="6"/>
        <v>70.247933884297524</v>
      </c>
      <c r="Y14" s="67"/>
    </row>
    <row r="15" spans="1:25" ht="16.5" customHeight="1" x14ac:dyDescent="0.3">
      <c r="A15" s="141" t="s">
        <v>49</v>
      </c>
      <c r="B15" s="62">
        <v>102</v>
      </c>
      <c r="C15" s="63">
        <v>184</v>
      </c>
      <c r="D15" s="63">
        <v>98</v>
      </c>
      <c r="E15" s="38">
        <f t="shared" si="0"/>
        <v>53.260869565217398</v>
      </c>
      <c r="F15" s="64">
        <v>84</v>
      </c>
      <c r="G15" s="64">
        <v>21</v>
      </c>
      <c r="H15" s="38">
        <f t="shared" si="1"/>
        <v>25</v>
      </c>
      <c r="I15" s="63">
        <v>11</v>
      </c>
      <c r="J15" s="63">
        <v>2</v>
      </c>
      <c r="K15" s="38">
        <f t="shared" si="2"/>
        <v>18.181818181818183</v>
      </c>
      <c r="L15" s="64">
        <v>8</v>
      </c>
      <c r="M15" s="64">
        <v>0</v>
      </c>
      <c r="N15" s="38">
        <f t="shared" si="3"/>
        <v>0</v>
      </c>
      <c r="O15" s="64">
        <v>184</v>
      </c>
      <c r="P15" s="64">
        <v>92</v>
      </c>
      <c r="Q15" s="38">
        <f t="shared" si="4"/>
        <v>50</v>
      </c>
      <c r="R15" s="170">
        <v>48</v>
      </c>
      <c r="S15" s="65">
        <v>42</v>
      </c>
      <c r="T15" s="65">
        <v>48</v>
      </c>
      <c r="U15" s="38">
        <f t="shared" si="5"/>
        <v>114.28571428571428</v>
      </c>
      <c r="V15" s="66">
        <v>38</v>
      </c>
      <c r="W15" s="66">
        <v>39</v>
      </c>
      <c r="X15" s="38">
        <f t="shared" si="6"/>
        <v>102.63157894736842</v>
      </c>
      <c r="Y15" s="67"/>
    </row>
    <row r="16" spans="1:25" ht="16.5" customHeight="1" x14ac:dyDescent="0.3">
      <c r="A16" s="141" t="s">
        <v>50</v>
      </c>
      <c r="B16" s="62">
        <v>350</v>
      </c>
      <c r="C16" s="63">
        <v>307</v>
      </c>
      <c r="D16" s="63">
        <v>337</v>
      </c>
      <c r="E16" s="38">
        <f t="shared" si="0"/>
        <v>109.77198697068404</v>
      </c>
      <c r="F16" s="64">
        <v>110</v>
      </c>
      <c r="G16" s="64">
        <v>68</v>
      </c>
      <c r="H16" s="38">
        <f t="shared" si="1"/>
        <v>61.818181818181813</v>
      </c>
      <c r="I16" s="63">
        <v>7</v>
      </c>
      <c r="J16" s="63">
        <v>9</v>
      </c>
      <c r="K16" s="38">
        <f t="shared" si="2"/>
        <v>128.57142857142858</v>
      </c>
      <c r="L16" s="64">
        <v>22</v>
      </c>
      <c r="M16" s="64">
        <v>29</v>
      </c>
      <c r="N16" s="38">
        <f t="shared" si="3"/>
        <v>131.81818181818181</v>
      </c>
      <c r="O16" s="64">
        <v>301</v>
      </c>
      <c r="P16" s="64">
        <v>322</v>
      </c>
      <c r="Q16" s="38">
        <f t="shared" si="4"/>
        <v>106.9767441860465</v>
      </c>
      <c r="R16" s="170">
        <v>199</v>
      </c>
      <c r="S16" s="65">
        <v>104</v>
      </c>
      <c r="T16" s="65">
        <v>199</v>
      </c>
      <c r="U16" s="38">
        <f t="shared" si="5"/>
        <v>191.34615384615387</v>
      </c>
      <c r="V16" s="66">
        <v>80</v>
      </c>
      <c r="W16" s="66">
        <v>170</v>
      </c>
      <c r="X16" s="38">
        <f t="shared" si="6"/>
        <v>212.5</v>
      </c>
      <c r="Y16" s="67"/>
    </row>
    <row r="17" spans="1:25" ht="16.5" customHeight="1" x14ac:dyDescent="0.3">
      <c r="A17" s="141" t="s">
        <v>51</v>
      </c>
      <c r="B17" s="62">
        <v>274</v>
      </c>
      <c r="C17" s="63">
        <v>442</v>
      </c>
      <c r="D17" s="63">
        <v>269</v>
      </c>
      <c r="E17" s="38">
        <f t="shared" si="0"/>
        <v>60.859728506787327</v>
      </c>
      <c r="F17" s="64">
        <v>122</v>
      </c>
      <c r="G17" s="64">
        <v>26</v>
      </c>
      <c r="H17" s="38">
        <f t="shared" si="1"/>
        <v>21.311475409836063</v>
      </c>
      <c r="I17" s="63">
        <v>6</v>
      </c>
      <c r="J17" s="63">
        <v>2</v>
      </c>
      <c r="K17" s="38">
        <f t="shared" si="2"/>
        <v>33.333333333333329</v>
      </c>
      <c r="L17" s="64">
        <v>28</v>
      </c>
      <c r="M17" s="64">
        <v>2</v>
      </c>
      <c r="N17" s="38">
        <f t="shared" si="3"/>
        <v>7.1428571428571423</v>
      </c>
      <c r="O17" s="64">
        <v>420</v>
      </c>
      <c r="P17" s="64">
        <v>245</v>
      </c>
      <c r="Q17" s="38">
        <f t="shared" si="4"/>
        <v>58.333333333333336</v>
      </c>
      <c r="R17" s="170">
        <v>107</v>
      </c>
      <c r="S17" s="65">
        <v>156</v>
      </c>
      <c r="T17" s="65">
        <v>107</v>
      </c>
      <c r="U17" s="38">
        <f t="shared" si="5"/>
        <v>68.589743589743591</v>
      </c>
      <c r="V17" s="66">
        <v>87</v>
      </c>
      <c r="W17" s="66">
        <v>77</v>
      </c>
      <c r="X17" s="38">
        <f t="shared" si="6"/>
        <v>88.505747126436788</v>
      </c>
      <c r="Y17" s="67"/>
    </row>
    <row r="18" spans="1:25" ht="16.5" customHeight="1" x14ac:dyDescent="0.3">
      <c r="A18" s="141" t="s">
        <v>52</v>
      </c>
      <c r="B18" s="62">
        <v>1188</v>
      </c>
      <c r="C18" s="63">
        <v>746</v>
      </c>
      <c r="D18" s="63">
        <v>1063</v>
      </c>
      <c r="E18" s="38">
        <f t="shared" si="0"/>
        <v>142.49329758713137</v>
      </c>
      <c r="F18" s="64">
        <v>198</v>
      </c>
      <c r="G18" s="64">
        <v>99</v>
      </c>
      <c r="H18" s="38">
        <f t="shared" si="1"/>
        <v>50</v>
      </c>
      <c r="I18" s="63">
        <v>30</v>
      </c>
      <c r="J18" s="63">
        <v>7</v>
      </c>
      <c r="K18" s="38">
        <f t="shared" si="2"/>
        <v>23.333333333333332</v>
      </c>
      <c r="L18" s="64">
        <v>17</v>
      </c>
      <c r="M18" s="64">
        <v>6</v>
      </c>
      <c r="N18" s="38">
        <f t="shared" si="3"/>
        <v>35.294117647058826</v>
      </c>
      <c r="O18" s="64">
        <v>709</v>
      </c>
      <c r="P18" s="64">
        <v>871</v>
      </c>
      <c r="Q18" s="38">
        <f t="shared" si="4"/>
        <v>122.84908321579691</v>
      </c>
      <c r="R18" s="170">
        <v>755</v>
      </c>
      <c r="S18" s="65">
        <v>261</v>
      </c>
      <c r="T18" s="65">
        <v>671</v>
      </c>
      <c r="U18" s="38">
        <f t="shared" si="5"/>
        <v>257.08812260536399</v>
      </c>
      <c r="V18" s="66">
        <v>199</v>
      </c>
      <c r="W18" s="66">
        <v>592</v>
      </c>
      <c r="X18" s="38">
        <f t="shared" si="6"/>
        <v>297.48743718592965</v>
      </c>
      <c r="Y18" s="67"/>
    </row>
    <row r="19" spans="1:25" ht="16.5" customHeight="1" x14ac:dyDescent="0.3">
      <c r="A19" s="141" t="s">
        <v>53</v>
      </c>
      <c r="B19" s="62">
        <v>284</v>
      </c>
      <c r="C19" s="63">
        <v>377</v>
      </c>
      <c r="D19" s="63">
        <v>261</v>
      </c>
      <c r="E19" s="38">
        <f t="shared" si="0"/>
        <v>69.230769230769226</v>
      </c>
      <c r="F19" s="64">
        <v>95</v>
      </c>
      <c r="G19" s="64">
        <v>61</v>
      </c>
      <c r="H19" s="38">
        <f t="shared" si="1"/>
        <v>64.21052631578948</v>
      </c>
      <c r="I19" s="63">
        <v>7</v>
      </c>
      <c r="J19" s="63">
        <v>7</v>
      </c>
      <c r="K19" s="38">
        <f t="shared" si="2"/>
        <v>100</v>
      </c>
      <c r="L19" s="64">
        <v>7</v>
      </c>
      <c r="M19" s="64">
        <v>8</v>
      </c>
      <c r="N19" s="38">
        <f t="shared" si="3"/>
        <v>114.28571428571428</v>
      </c>
      <c r="O19" s="64">
        <v>362</v>
      </c>
      <c r="P19" s="64">
        <v>219</v>
      </c>
      <c r="Q19" s="38">
        <f t="shared" si="4"/>
        <v>60.497237569060772</v>
      </c>
      <c r="R19" s="170">
        <v>141</v>
      </c>
      <c r="S19" s="65">
        <v>168</v>
      </c>
      <c r="T19" s="65">
        <v>140</v>
      </c>
      <c r="U19" s="38">
        <f t="shared" si="5"/>
        <v>83.333333333333343</v>
      </c>
      <c r="V19" s="66">
        <v>124</v>
      </c>
      <c r="W19" s="66">
        <v>82</v>
      </c>
      <c r="X19" s="38">
        <f t="shared" si="6"/>
        <v>66.129032258064512</v>
      </c>
      <c r="Y19" s="67"/>
    </row>
    <row r="20" spans="1:25" ht="16.5" customHeight="1" x14ac:dyDescent="0.3">
      <c r="A20" s="141" t="s">
        <v>54</v>
      </c>
      <c r="B20" s="62">
        <v>358</v>
      </c>
      <c r="C20" s="63">
        <v>617</v>
      </c>
      <c r="D20" s="63">
        <v>345</v>
      </c>
      <c r="E20" s="38">
        <f t="shared" si="0"/>
        <v>55.915721231766611</v>
      </c>
      <c r="F20" s="64">
        <v>203</v>
      </c>
      <c r="G20" s="64">
        <v>50</v>
      </c>
      <c r="H20" s="38">
        <f t="shared" si="1"/>
        <v>24.630541871921181</v>
      </c>
      <c r="I20" s="63">
        <v>8</v>
      </c>
      <c r="J20" s="63">
        <v>2</v>
      </c>
      <c r="K20" s="38">
        <f t="shared" si="2"/>
        <v>25</v>
      </c>
      <c r="L20" s="64">
        <v>46</v>
      </c>
      <c r="M20" s="64">
        <v>12</v>
      </c>
      <c r="N20" s="38">
        <f t="shared" si="3"/>
        <v>26.086956521739129</v>
      </c>
      <c r="O20" s="64">
        <v>582</v>
      </c>
      <c r="P20" s="64">
        <v>302</v>
      </c>
      <c r="Q20" s="38">
        <f t="shared" si="4"/>
        <v>51.890034364261176</v>
      </c>
      <c r="R20" s="170">
        <v>152</v>
      </c>
      <c r="S20" s="65">
        <v>226</v>
      </c>
      <c r="T20" s="65">
        <v>148</v>
      </c>
      <c r="U20" s="38">
        <f t="shared" si="5"/>
        <v>65.486725663716811</v>
      </c>
      <c r="V20" s="66">
        <v>158</v>
      </c>
      <c r="W20" s="66">
        <v>77</v>
      </c>
      <c r="X20" s="38">
        <f t="shared" si="6"/>
        <v>48.734177215189874</v>
      </c>
      <c r="Y20" s="67"/>
    </row>
    <row r="21" spans="1:25" ht="16.5" customHeight="1" x14ac:dyDescent="0.3">
      <c r="A21" s="141" t="s">
        <v>55</v>
      </c>
      <c r="B21" s="62">
        <v>191</v>
      </c>
      <c r="C21" s="63">
        <v>312</v>
      </c>
      <c r="D21" s="63">
        <v>165</v>
      </c>
      <c r="E21" s="38">
        <f t="shared" si="0"/>
        <v>52.884615384615387</v>
      </c>
      <c r="F21" s="64">
        <v>103</v>
      </c>
      <c r="G21" s="64">
        <v>29</v>
      </c>
      <c r="H21" s="38">
        <f t="shared" si="1"/>
        <v>28.155339805825243</v>
      </c>
      <c r="I21" s="63">
        <v>7</v>
      </c>
      <c r="J21" s="63">
        <v>1</v>
      </c>
      <c r="K21" s="38">
        <f t="shared" si="2"/>
        <v>14.285714285714285</v>
      </c>
      <c r="L21" s="64">
        <v>45</v>
      </c>
      <c r="M21" s="64">
        <v>14</v>
      </c>
      <c r="N21" s="38">
        <f t="shared" si="3"/>
        <v>31.111111111111111</v>
      </c>
      <c r="O21" s="64">
        <v>305</v>
      </c>
      <c r="P21" s="64">
        <v>162</v>
      </c>
      <c r="Q21" s="38">
        <f t="shared" si="4"/>
        <v>53.114754098360649</v>
      </c>
      <c r="R21" s="170">
        <v>94</v>
      </c>
      <c r="S21" s="65">
        <v>111</v>
      </c>
      <c r="T21" s="65">
        <v>77</v>
      </c>
      <c r="U21" s="38">
        <f t="shared" si="5"/>
        <v>69.369369369369366</v>
      </c>
      <c r="V21" s="66">
        <v>85</v>
      </c>
      <c r="W21" s="66">
        <v>60</v>
      </c>
      <c r="X21" s="38">
        <f t="shared" si="6"/>
        <v>70.588235294117652</v>
      </c>
      <c r="Y21" s="67"/>
    </row>
    <row r="22" spans="1:25" ht="16.5" customHeight="1" x14ac:dyDescent="0.3">
      <c r="A22" s="141" t="s">
        <v>56</v>
      </c>
      <c r="B22" s="62">
        <v>272</v>
      </c>
      <c r="C22" s="63">
        <v>270</v>
      </c>
      <c r="D22" s="63">
        <v>230</v>
      </c>
      <c r="E22" s="38">
        <f t="shared" si="0"/>
        <v>85.18518518518519</v>
      </c>
      <c r="F22" s="64">
        <v>87</v>
      </c>
      <c r="G22" s="64">
        <v>53</v>
      </c>
      <c r="H22" s="38">
        <f t="shared" si="1"/>
        <v>60.919540229885058</v>
      </c>
      <c r="I22" s="63">
        <v>4</v>
      </c>
      <c r="J22" s="63">
        <v>3</v>
      </c>
      <c r="K22" s="38">
        <f t="shared" si="2"/>
        <v>75</v>
      </c>
      <c r="L22" s="64">
        <v>18</v>
      </c>
      <c r="M22" s="64">
        <v>3</v>
      </c>
      <c r="N22" s="38">
        <f t="shared" si="3"/>
        <v>16.666666666666664</v>
      </c>
      <c r="O22" s="64">
        <v>267</v>
      </c>
      <c r="P22" s="64">
        <v>218</v>
      </c>
      <c r="Q22" s="38">
        <f t="shared" si="4"/>
        <v>81.647940074906373</v>
      </c>
      <c r="R22" s="170">
        <v>184</v>
      </c>
      <c r="S22" s="65">
        <v>84</v>
      </c>
      <c r="T22" s="65">
        <v>151</v>
      </c>
      <c r="U22" s="38">
        <f t="shared" si="5"/>
        <v>179.76190476190476</v>
      </c>
      <c r="V22" s="66">
        <v>46</v>
      </c>
      <c r="W22" s="66">
        <v>129</v>
      </c>
      <c r="X22" s="38">
        <f t="shared" si="6"/>
        <v>280.43478260869563</v>
      </c>
      <c r="Y22" s="67"/>
    </row>
    <row r="23" spans="1:25" ht="16.5" customHeight="1" x14ac:dyDescent="0.3">
      <c r="A23" s="141" t="s">
        <v>57</v>
      </c>
      <c r="B23" s="62">
        <v>272</v>
      </c>
      <c r="C23" s="63">
        <v>365</v>
      </c>
      <c r="D23" s="63">
        <v>220</v>
      </c>
      <c r="E23" s="38">
        <f t="shared" si="0"/>
        <v>60.273972602739725</v>
      </c>
      <c r="F23" s="64">
        <v>192</v>
      </c>
      <c r="G23" s="64">
        <v>63</v>
      </c>
      <c r="H23" s="38">
        <f t="shared" si="1"/>
        <v>32.8125</v>
      </c>
      <c r="I23" s="63">
        <v>13</v>
      </c>
      <c r="J23" s="63">
        <v>6</v>
      </c>
      <c r="K23" s="38">
        <f t="shared" si="2"/>
        <v>46.153846153846153</v>
      </c>
      <c r="L23" s="64">
        <v>13</v>
      </c>
      <c r="M23" s="64">
        <v>2</v>
      </c>
      <c r="N23" s="38">
        <f t="shared" si="3"/>
        <v>15.384615384615385</v>
      </c>
      <c r="O23" s="64">
        <v>349</v>
      </c>
      <c r="P23" s="64">
        <v>197</v>
      </c>
      <c r="Q23" s="38">
        <f t="shared" si="4"/>
        <v>56.446991404011456</v>
      </c>
      <c r="R23" s="170">
        <v>128</v>
      </c>
      <c r="S23" s="65">
        <v>119</v>
      </c>
      <c r="T23" s="65">
        <v>92</v>
      </c>
      <c r="U23" s="38">
        <f t="shared" si="5"/>
        <v>77.310924369747909</v>
      </c>
      <c r="V23" s="66">
        <v>101</v>
      </c>
      <c r="W23" s="66">
        <v>76</v>
      </c>
      <c r="X23" s="38">
        <f t="shared" si="6"/>
        <v>75.247524752475243</v>
      </c>
      <c r="Y23" s="67"/>
    </row>
    <row r="24" spans="1:25" ht="16.5" customHeight="1" x14ac:dyDescent="0.3">
      <c r="A24" s="141" t="s">
        <v>58</v>
      </c>
      <c r="B24" s="62">
        <v>233</v>
      </c>
      <c r="C24" s="63">
        <v>477</v>
      </c>
      <c r="D24" s="63">
        <v>223</v>
      </c>
      <c r="E24" s="38">
        <f t="shared" si="0"/>
        <v>46.750524109014677</v>
      </c>
      <c r="F24" s="64">
        <v>186</v>
      </c>
      <c r="G24" s="64">
        <v>56</v>
      </c>
      <c r="H24" s="38">
        <f t="shared" si="1"/>
        <v>30.107526881720432</v>
      </c>
      <c r="I24" s="63">
        <v>14</v>
      </c>
      <c r="J24" s="63">
        <v>4</v>
      </c>
      <c r="K24" s="38">
        <f t="shared" si="2"/>
        <v>28.571428571428569</v>
      </c>
      <c r="L24" s="64">
        <v>20</v>
      </c>
      <c r="M24" s="64">
        <v>14</v>
      </c>
      <c r="N24" s="38">
        <f t="shared" si="3"/>
        <v>70</v>
      </c>
      <c r="O24" s="64">
        <v>462</v>
      </c>
      <c r="P24" s="64">
        <v>202</v>
      </c>
      <c r="Q24" s="38">
        <f t="shared" si="4"/>
        <v>43.722943722943725</v>
      </c>
      <c r="R24" s="170">
        <v>97</v>
      </c>
      <c r="S24" s="65">
        <v>156</v>
      </c>
      <c r="T24" s="65">
        <v>97</v>
      </c>
      <c r="U24" s="38">
        <f t="shared" si="5"/>
        <v>62.179487179487182</v>
      </c>
      <c r="V24" s="66">
        <v>96</v>
      </c>
      <c r="W24" s="66">
        <v>59</v>
      </c>
      <c r="X24" s="38">
        <f t="shared" si="6"/>
        <v>61.458333333333336</v>
      </c>
      <c r="Y24" s="67"/>
    </row>
    <row r="25" spans="1:25" ht="16.5" customHeight="1" x14ac:dyDescent="0.3">
      <c r="A25" s="141" t="s">
        <v>59</v>
      </c>
      <c r="B25" s="62">
        <v>187</v>
      </c>
      <c r="C25" s="63">
        <v>248</v>
      </c>
      <c r="D25" s="63">
        <v>183</v>
      </c>
      <c r="E25" s="38">
        <f t="shared" si="0"/>
        <v>73.790322580645167</v>
      </c>
      <c r="F25" s="64">
        <v>175</v>
      </c>
      <c r="G25" s="64">
        <v>79</v>
      </c>
      <c r="H25" s="38">
        <f t="shared" si="1"/>
        <v>45.142857142857139</v>
      </c>
      <c r="I25" s="63">
        <v>7</v>
      </c>
      <c r="J25" s="63">
        <v>1</v>
      </c>
      <c r="K25" s="38">
        <f t="shared" si="2"/>
        <v>14.285714285714285</v>
      </c>
      <c r="L25" s="64">
        <v>21</v>
      </c>
      <c r="M25" s="64">
        <v>10</v>
      </c>
      <c r="N25" s="38">
        <f t="shared" si="3"/>
        <v>47.619047619047613</v>
      </c>
      <c r="O25" s="64">
        <v>242</v>
      </c>
      <c r="P25" s="64">
        <v>168</v>
      </c>
      <c r="Q25" s="38">
        <f t="shared" si="4"/>
        <v>69.421487603305792</v>
      </c>
      <c r="R25" s="170">
        <v>77</v>
      </c>
      <c r="S25" s="65">
        <v>25</v>
      </c>
      <c r="T25" s="65">
        <v>77</v>
      </c>
      <c r="U25" s="38">
        <f t="shared" si="5"/>
        <v>308</v>
      </c>
      <c r="V25" s="66">
        <v>21</v>
      </c>
      <c r="W25" s="66">
        <v>65</v>
      </c>
      <c r="X25" s="38">
        <f t="shared" si="6"/>
        <v>309.52380952380952</v>
      </c>
      <c r="Y25" s="67"/>
    </row>
    <row r="26" spans="1:25" ht="16.5" customHeight="1" x14ac:dyDescent="0.3">
      <c r="A26" s="141" t="s">
        <v>60</v>
      </c>
      <c r="B26" s="62">
        <v>283</v>
      </c>
      <c r="C26" s="63">
        <v>515</v>
      </c>
      <c r="D26" s="63">
        <v>267</v>
      </c>
      <c r="E26" s="38">
        <f t="shared" si="0"/>
        <v>51.84466019417475</v>
      </c>
      <c r="F26" s="64">
        <v>167</v>
      </c>
      <c r="G26" s="64">
        <v>27</v>
      </c>
      <c r="H26" s="38">
        <f t="shared" si="1"/>
        <v>16.167664670658681</v>
      </c>
      <c r="I26" s="63">
        <v>14</v>
      </c>
      <c r="J26" s="63">
        <v>0</v>
      </c>
      <c r="K26" s="38">
        <f t="shared" si="2"/>
        <v>0</v>
      </c>
      <c r="L26" s="64">
        <v>43</v>
      </c>
      <c r="M26" s="64">
        <v>30</v>
      </c>
      <c r="N26" s="38">
        <f t="shared" si="3"/>
        <v>69.767441860465112</v>
      </c>
      <c r="O26" s="64">
        <v>510</v>
      </c>
      <c r="P26" s="64">
        <v>258</v>
      </c>
      <c r="Q26" s="38">
        <f t="shared" si="4"/>
        <v>50.588235294117645</v>
      </c>
      <c r="R26" s="170">
        <v>143</v>
      </c>
      <c r="S26" s="65">
        <v>154</v>
      </c>
      <c r="T26" s="65">
        <v>136</v>
      </c>
      <c r="U26" s="38">
        <f t="shared" si="5"/>
        <v>88.311688311688314</v>
      </c>
      <c r="V26" s="66">
        <v>116</v>
      </c>
      <c r="W26" s="66">
        <v>106</v>
      </c>
      <c r="X26" s="38">
        <f t="shared" si="6"/>
        <v>91.379310344827587</v>
      </c>
      <c r="Y26" s="67"/>
    </row>
    <row r="27" spans="1:25" ht="16.5" customHeight="1" x14ac:dyDescent="0.3">
      <c r="A27" s="141" t="s">
        <v>61</v>
      </c>
      <c r="B27" s="62">
        <v>138</v>
      </c>
      <c r="C27" s="63">
        <v>175</v>
      </c>
      <c r="D27" s="63">
        <v>132</v>
      </c>
      <c r="E27" s="38">
        <f t="shared" si="0"/>
        <v>75.428571428571431</v>
      </c>
      <c r="F27" s="64">
        <v>92</v>
      </c>
      <c r="G27" s="64">
        <v>41</v>
      </c>
      <c r="H27" s="38">
        <f t="shared" si="1"/>
        <v>44.565217391304344</v>
      </c>
      <c r="I27" s="63">
        <v>11</v>
      </c>
      <c r="J27" s="63">
        <v>1</v>
      </c>
      <c r="K27" s="38">
        <f t="shared" si="2"/>
        <v>9.0909090909090917</v>
      </c>
      <c r="L27" s="64">
        <v>18</v>
      </c>
      <c r="M27" s="64">
        <v>11</v>
      </c>
      <c r="N27" s="38">
        <f t="shared" si="3"/>
        <v>61.111111111111114</v>
      </c>
      <c r="O27" s="64">
        <v>173</v>
      </c>
      <c r="P27" s="64">
        <v>132</v>
      </c>
      <c r="Q27" s="38">
        <f t="shared" si="4"/>
        <v>76.300578034682076</v>
      </c>
      <c r="R27" s="170">
        <v>62</v>
      </c>
      <c r="S27" s="65">
        <v>46</v>
      </c>
      <c r="T27" s="65">
        <v>62</v>
      </c>
      <c r="U27" s="38">
        <f t="shared" si="5"/>
        <v>134.78260869565219</v>
      </c>
      <c r="V27" s="66">
        <v>41</v>
      </c>
      <c r="W27" s="66">
        <v>49</v>
      </c>
      <c r="X27" s="38">
        <f t="shared" si="6"/>
        <v>119.51219512195121</v>
      </c>
      <c r="Y27" s="67"/>
    </row>
    <row r="28" spans="1:25" ht="16.5" customHeight="1" x14ac:dyDescent="0.3">
      <c r="A28" s="141" t="s">
        <v>62</v>
      </c>
      <c r="B28" s="62">
        <v>212</v>
      </c>
      <c r="C28" s="63">
        <v>383</v>
      </c>
      <c r="D28" s="63">
        <v>212</v>
      </c>
      <c r="E28" s="38">
        <f t="shared" si="0"/>
        <v>55.35248041775457</v>
      </c>
      <c r="F28" s="64">
        <v>161</v>
      </c>
      <c r="G28" s="64">
        <v>44</v>
      </c>
      <c r="H28" s="38">
        <f t="shared" si="1"/>
        <v>27.329192546583851</v>
      </c>
      <c r="I28" s="63">
        <v>7</v>
      </c>
      <c r="J28" s="63">
        <v>2</v>
      </c>
      <c r="K28" s="38">
        <f t="shared" si="2"/>
        <v>28.571428571428569</v>
      </c>
      <c r="L28" s="64">
        <v>10</v>
      </c>
      <c r="M28" s="64">
        <v>3</v>
      </c>
      <c r="N28" s="38">
        <f t="shared" si="3"/>
        <v>30</v>
      </c>
      <c r="O28" s="64">
        <v>375</v>
      </c>
      <c r="P28" s="64">
        <v>204</v>
      </c>
      <c r="Q28" s="38">
        <f t="shared" si="4"/>
        <v>54.400000000000006</v>
      </c>
      <c r="R28" s="170">
        <v>90</v>
      </c>
      <c r="S28" s="65">
        <v>113</v>
      </c>
      <c r="T28" s="65">
        <v>90</v>
      </c>
      <c r="U28" s="38">
        <f t="shared" si="5"/>
        <v>79.646017699115049</v>
      </c>
      <c r="V28" s="66">
        <v>82</v>
      </c>
      <c r="W28" s="66">
        <v>63</v>
      </c>
      <c r="X28" s="38">
        <f t="shared" si="6"/>
        <v>76.829268292682926</v>
      </c>
      <c r="Y28" s="67"/>
    </row>
    <row r="29" spans="1:25" ht="62.4" customHeight="1" x14ac:dyDescent="0.3">
      <c r="B29" s="178" t="s">
        <v>93</v>
      </c>
      <c r="C29" s="178"/>
      <c r="D29" s="178"/>
      <c r="E29" s="178"/>
      <c r="F29" s="178"/>
      <c r="G29" s="178"/>
      <c r="H29" s="178"/>
      <c r="I29" s="178"/>
      <c r="J29" s="178"/>
      <c r="K29" s="178"/>
    </row>
  </sheetData>
  <mergeCells count="12">
    <mergeCell ref="B1:K1"/>
    <mergeCell ref="L3:N5"/>
    <mergeCell ref="O3:Q5"/>
    <mergeCell ref="S3:U5"/>
    <mergeCell ref="V3:X5"/>
    <mergeCell ref="R3:R5"/>
    <mergeCell ref="B29:K29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view="pageBreakPreview" topLeftCell="A7" zoomScale="80" zoomScaleNormal="70" zoomScaleSheetLayoutView="80" workbookViewId="0">
      <selection activeCell="A22" sqref="A22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06" t="s">
        <v>71</v>
      </c>
      <c r="B1" s="206"/>
      <c r="C1" s="206"/>
      <c r="D1" s="206"/>
      <c r="E1" s="206"/>
      <c r="F1" s="206"/>
      <c r="G1" s="206"/>
      <c r="H1" s="206"/>
      <c r="I1" s="206"/>
    </row>
    <row r="2" spans="1:11" ht="23.25" customHeight="1" x14ac:dyDescent="0.25">
      <c r="A2" s="206" t="s">
        <v>35</v>
      </c>
      <c r="B2" s="206"/>
      <c r="C2" s="206"/>
      <c r="D2" s="206"/>
      <c r="E2" s="206"/>
      <c r="F2" s="206"/>
      <c r="G2" s="206"/>
      <c r="H2" s="206"/>
      <c r="I2" s="206"/>
    </row>
    <row r="3" spans="1:11" ht="17.25" customHeight="1" x14ac:dyDescent="0.25">
      <c r="A3" s="234"/>
      <c r="B3" s="234"/>
      <c r="C3" s="234"/>
      <c r="D3" s="234"/>
      <c r="E3" s="234"/>
    </row>
    <row r="4" spans="1:11" s="4" customFormat="1" ht="25.5" customHeight="1" x14ac:dyDescent="0.3">
      <c r="A4" s="211" t="s">
        <v>0</v>
      </c>
      <c r="B4" s="246" t="s">
        <v>6</v>
      </c>
      <c r="C4" s="246"/>
      <c r="D4" s="246"/>
      <c r="E4" s="246"/>
      <c r="F4" s="246" t="s">
        <v>7</v>
      </c>
      <c r="G4" s="246"/>
      <c r="H4" s="246"/>
      <c r="I4" s="246"/>
    </row>
    <row r="5" spans="1:11" s="4" customFormat="1" ht="23.25" customHeight="1" x14ac:dyDescent="0.3">
      <c r="A5" s="245"/>
      <c r="B5" s="207" t="s">
        <v>80</v>
      </c>
      <c r="C5" s="207" t="s">
        <v>81</v>
      </c>
      <c r="D5" s="235" t="s">
        <v>1</v>
      </c>
      <c r="E5" s="236"/>
      <c r="F5" s="207" t="s">
        <v>80</v>
      </c>
      <c r="G5" s="207" t="s">
        <v>81</v>
      </c>
      <c r="H5" s="235" t="s">
        <v>1</v>
      </c>
      <c r="I5" s="236"/>
    </row>
    <row r="6" spans="1:11" s="4" customFormat="1" ht="27.6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73</v>
      </c>
      <c r="B8" s="167" t="s">
        <v>72</v>
      </c>
      <c r="C8" s="167">
        <f>'12'!B9</f>
        <v>18813</v>
      </c>
      <c r="D8" s="11" t="s">
        <v>72</v>
      </c>
      <c r="E8" s="162" t="s">
        <v>72</v>
      </c>
      <c r="F8" s="161" t="s">
        <v>72</v>
      </c>
      <c r="G8" s="161">
        <f>'13'!B9</f>
        <v>14508</v>
      </c>
      <c r="H8" s="11" t="s">
        <v>72</v>
      </c>
      <c r="I8" s="162" t="s">
        <v>72</v>
      </c>
      <c r="J8" s="19"/>
      <c r="K8" s="17"/>
    </row>
    <row r="9" spans="1:11" s="4" customFormat="1" ht="28.5" customHeight="1" x14ac:dyDescent="0.3">
      <c r="A9" s="10" t="s">
        <v>36</v>
      </c>
      <c r="B9" s="161">
        <f>'12'!C9</f>
        <v>22372</v>
      </c>
      <c r="C9" s="161">
        <f>'12'!D9</f>
        <v>16767</v>
      </c>
      <c r="D9" s="11">
        <f t="shared" ref="D9:D13" si="0">C9/B9*100</f>
        <v>74.94636152333274</v>
      </c>
      <c r="E9" s="162">
        <f t="shared" ref="E9:E13" si="1">C9-B9</f>
        <v>-5605</v>
      </c>
      <c r="F9" s="161">
        <f>'13'!C9</f>
        <v>17227</v>
      </c>
      <c r="G9" s="161">
        <f>'13'!D9</f>
        <v>13096</v>
      </c>
      <c r="H9" s="11">
        <f t="shared" ref="H9:H13" si="2">G9/F9*100</f>
        <v>76.020200847506828</v>
      </c>
      <c r="I9" s="162">
        <f t="shared" ref="I9:I13" si="3">G9-F9</f>
        <v>-4131</v>
      </c>
      <c r="J9" s="17"/>
      <c r="K9" s="17"/>
    </row>
    <row r="10" spans="1:11" s="4" customFormat="1" ht="52.5" customHeight="1" x14ac:dyDescent="0.3">
      <c r="A10" s="13" t="s">
        <v>37</v>
      </c>
      <c r="B10" s="161">
        <f>'12'!F9</f>
        <v>5472</v>
      </c>
      <c r="C10" s="161">
        <f>'12'!G9</f>
        <v>2057</v>
      </c>
      <c r="D10" s="11">
        <f t="shared" si="0"/>
        <v>37.591374269005854</v>
      </c>
      <c r="E10" s="162">
        <f t="shared" si="1"/>
        <v>-3415</v>
      </c>
      <c r="F10" s="161">
        <f>'13'!F9</f>
        <v>7681</v>
      </c>
      <c r="G10" s="161">
        <f>'13'!G9</f>
        <v>3089</v>
      </c>
      <c r="H10" s="11">
        <f t="shared" si="2"/>
        <v>40.216117693008727</v>
      </c>
      <c r="I10" s="162">
        <f t="shared" si="3"/>
        <v>-4592</v>
      </c>
      <c r="J10" s="17"/>
      <c r="K10" s="17"/>
    </row>
    <row r="11" spans="1:11" s="4" customFormat="1" ht="31.5" customHeight="1" x14ac:dyDescent="0.3">
      <c r="A11" s="14" t="s">
        <v>38</v>
      </c>
      <c r="B11" s="161">
        <f>'12'!I9</f>
        <v>468</v>
      </c>
      <c r="C11" s="161">
        <f>'12'!J9</f>
        <v>146</v>
      </c>
      <c r="D11" s="11">
        <f t="shared" si="0"/>
        <v>31.196581196581196</v>
      </c>
      <c r="E11" s="162">
        <f t="shared" si="1"/>
        <v>-322</v>
      </c>
      <c r="F11" s="161">
        <f>'13'!I9</f>
        <v>364</v>
      </c>
      <c r="G11" s="161">
        <f>'13'!J9</f>
        <v>83</v>
      </c>
      <c r="H11" s="11">
        <f t="shared" si="2"/>
        <v>22.802197802197803</v>
      </c>
      <c r="I11" s="162">
        <f t="shared" si="3"/>
        <v>-281</v>
      </c>
      <c r="J11" s="17"/>
      <c r="K11" s="17"/>
    </row>
    <row r="12" spans="1:11" s="4" customFormat="1" ht="45.75" customHeight="1" x14ac:dyDescent="0.3">
      <c r="A12" s="14" t="s">
        <v>29</v>
      </c>
      <c r="B12" s="161">
        <f>'12'!L9</f>
        <v>634</v>
      </c>
      <c r="C12" s="161">
        <f>'12'!M9</f>
        <v>188</v>
      </c>
      <c r="D12" s="11">
        <f t="shared" si="0"/>
        <v>29.652996845425868</v>
      </c>
      <c r="E12" s="162">
        <f t="shared" si="1"/>
        <v>-446</v>
      </c>
      <c r="F12" s="161">
        <f>'13'!L9</f>
        <v>1091</v>
      </c>
      <c r="G12" s="161">
        <f>'13'!M9</f>
        <v>489</v>
      </c>
      <c r="H12" s="11">
        <f t="shared" si="2"/>
        <v>44.821264894592119</v>
      </c>
      <c r="I12" s="162">
        <f t="shared" si="3"/>
        <v>-602</v>
      </c>
      <c r="J12" s="17"/>
      <c r="K12" s="17"/>
    </row>
    <row r="13" spans="1:11" s="4" customFormat="1" ht="55.5" customHeight="1" x14ac:dyDescent="0.3">
      <c r="A13" s="14" t="s">
        <v>39</v>
      </c>
      <c r="B13" s="161">
        <f>'12'!O9</f>
        <v>21268</v>
      </c>
      <c r="C13" s="161">
        <f>'12'!P9</f>
        <v>14362</v>
      </c>
      <c r="D13" s="11">
        <f t="shared" si="0"/>
        <v>67.528681587361291</v>
      </c>
      <c r="E13" s="162">
        <f t="shared" si="1"/>
        <v>-6906</v>
      </c>
      <c r="F13" s="161">
        <f>'13'!O9</f>
        <v>16405</v>
      </c>
      <c r="G13" s="161">
        <f>'13'!P9</f>
        <v>11252</v>
      </c>
      <c r="H13" s="11">
        <f t="shared" si="2"/>
        <v>68.588844864370628</v>
      </c>
      <c r="I13" s="162">
        <f t="shared" si="3"/>
        <v>-5153</v>
      </c>
      <c r="J13" s="17"/>
      <c r="K13" s="17"/>
    </row>
    <row r="14" spans="1:11" s="4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7"/>
      <c r="K14" s="17"/>
    </row>
    <row r="15" spans="1:11" s="4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7"/>
      <c r="K15" s="17"/>
    </row>
    <row r="16" spans="1:11" s="4" customFormat="1" ht="20.25" customHeight="1" x14ac:dyDescent="0.3">
      <c r="A16" s="211" t="s">
        <v>0</v>
      </c>
      <c r="B16" s="217" t="s">
        <v>91</v>
      </c>
      <c r="C16" s="217" t="s">
        <v>92</v>
      </c>
      <c r="D16" s="235" t="s">
        <v>1</v>
      </c>
      <c r="E16" s="236"/>
      <c r="F16" s="217" t="s">
        <v>91</v>
      </c>
      <c r="G16" s="217" t="s">
        <v>92</v>
      </c>
      <c r="H16" s="235" t="s">
        <v>1</v>
      </c>
      <c r="I16" s="236"/>
      <c r="J16" s="17"/>
      <c r="K16" s="17"/>
    </row>
    <row r="17" spans="1:11" ht="35.25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8"/>
      <c r="K17" s="18"/>
    </row>
    <row r="18" spans="1:11" ht="24" customHeight="1" x14ac:dyDescent="0.4">
      <c r="A18" s="10" t="s">
        <v>73</v>
      </c>
      <c r="B18" s="166" t="s">
        <v>72</v>
      </c>
      <c r="C18" s="166">
        <f>'12'!R9</f>
        <v>11510</v>
      </c>
      <c r="D18" s="11" t="s">
        <v>72</v>
      </c>
      <c r="E18" s="162" t="s">
        <v>72</v>
      </c>
      <c r="F18" s="165" t="s">
        <v>72</v>
      </c>
      <c r="G18" s="165">
        <f>'13'!R9</f>
        <v>8041</v>
      </c>
      <c r="H18" s="11" t="s">
        <v>72</v>
      </c>
      <c r="I18" s="162" t="s">
        <v>72</v>
      </c>
      <c r="J18" s="18"/>
      <c r="K18" s="18"/>
    </row>
    <row r="19" spans="1:11" ht="25.2" customHeight="1" x14ac:dyDescent="0.4">
      <c r="A19" s="1" t="s">
        <v>36</v>
      </c>
      <c r="B19" s="166">
        <f>'12'!S9</f>
        <v>8503</v>
      </c>
      <c r="C19" s="166">
        <f>'12'!T9</f>
        <v>10315</v>
      </c>
      <c r="D19" s="11">
        <f t="shared" ref="D19:D20" si="4">C19/B19*100</f>
        <v>121.31012583793954</v>
      </c>
      <c r="E19" s="162">
        <f t="shared" ref="E19:E20" si="5">C19-B19</f>
        <v>1812</v>
      </c>
      <c r="F19" s="165">
        <f>'13'!S9</f>
        <v>5188</v>
      </c>
      <c r="G19" s="165">
        <f>'13'!T9</f>
        <v>7360</v>
      </c>
      <c r="H19" s="11">
        <f t="shared" ref="H19:H20" si="6">G19/F19*100</f>
        <v>141.86584425597533</v>
      </c>
      <c r="I19" s="162">
        <f t="shared" ref="I19:I20" si="7">G19-F19</f>
        <v>2172</v>
      </c>
      <c r="J19" s="18"/>
      <c r="K19" s="18"/>
    </row>
    <row r="20" spans="1:11" ht="25.2" customHeight="1" x14ac:dyDescent="0.4">
      <c r="A20" s="1" t="s">
        <v>41</v>
      </c>
      <c r="B20" s="166">
        <f>'12'!V9</f>
        <v>6671</v>
      </c>
      <c r="C20" s="166">
        <f>'12'!W9</f>
        <v>8237</v>
      </c>
      <c r="D20" s="11">
        <f t="shared" si="4"/>
        <v>123.47474141807825</v>
      </c>
      <c r="E20" s="162">
        <f t="shared" si="5"/>
        <v>1566</v>
      </c>
      <c r="F20" s="165">
        <f>'13'!V9</f>
        <v>4432</v>
      </c>
      <c r="G20" s="165">
        <f>'13'!W9</f>
        <v>6026</v>
      </c>
      <c r="H20" s="11">
        <f t="shared" si="6"/>
        <v>135.96570397111913</v>
      </c>
      <c r="I20" s="162">
        <f t="shared" si="7"/>
        <v>1594</v>
      </c>
      <c r="J20" s="18"/>
      <c r="K20" s="18"/>
    </row>
    <row r="21" spans="1:11" ht="52.8" customHeight="1" x14ac:dyDescent="0.4">
      <c r="A21" s="244" t="s">
        <v>93</v>
      </c>
      <c r="B21" s="244"/>
      <c r="C21" s="244"/>
      <c r="D21" s="244"/>
      <c r="E21" s="244"/>
      <c r="F21" s="244"/>
      <c r="G21" s="244"/>
      <c r="H21" s="244"/>
      <c r="I21" s="244"/>
      <c r="J21" s="18"/>
      <c r="K21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0"/>
  <sheetViews>
    <sheetView view="pageBreakPreview" topLeftCell="A7" zoomScale="85" zoomScaleNormal="85" zoomScaleSheetLayoutView="85" workbookViewId="0">
      <selection activeCell="B31" sqref="B31"/>
    </sheetView>
  </sheetViews>
  <sheetFormatPr defaultRowHeight="15.6" x14ac:dyDescent="0.3"/>
  <cols>
    <col min="1" max="1" width="22.5546875" style="71" customWidth="1"/>
    <col min="2" max="2" width="16.2187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7.1093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9.1093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9.1093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9.1093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9.1093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9.1093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9.1093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9.1093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9.1093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9.1093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9.1093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9.1093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9.1093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9.1093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9.1093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9.1093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9.1093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9.1093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9.1093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9.1093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9.1093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9.1093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9.1093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9.1093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9.1093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9.1093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9.1093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9.1093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9.1093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9.1093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9.1093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9.1093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9.1093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9.1093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9.1093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9.1093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9.1093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9.1093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9.1093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9.1093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9.1093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9.1093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9.1093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9.1093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9.1093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9.1093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9.1093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9.1093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9.1093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9.1093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9.1093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9.1093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9.1093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9.1093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9.1093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9.1093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9.1093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9.1093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9.1093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9.1093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9.1093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9.1093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9.1093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9.1093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76" width="9.109375" style="68"/>
    <col min="16377" max="16384" width="9.109375" style="68" customWidth="1"/>
  </cols>
  <sheetData>
    <row r="1" spans="1:24" ht="6" customHeight="1" x14ac:dyDescent="0.3"/>
    <row r="2" spans="1:24" s="53" customFormat="1" ht="40.5" customHeight="1" x14ac:dyDescent="0.35">
      <c r="A2" s="129"/>
      <c r="B2" s="201" t="s">
        <v>86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202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203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204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18813</v>
      </c>
      <c r="C9" s="33">
        <f>SUM(C10:C29)</f>
        <v>22372</v>
      </c>
      <c r="D9" s="33">
        <f>SUM(D10:D29)</f>
        <v>16767</v>
      </c>
      <c r="E9" s="34">
        <f>D9/C9*100</f>
        <v>74.94636152333274</v>
      </c>
      <c r="F9" s="33">
        <f>SUM(F10:F29)</f>
        <v>5472</v>
      </c>
      <c r="G9" s="33">
        <f>SUM(G10:G29)</f>
        <v>2057</v>
      </c>
      <c r="H9" s="34">
        <f>G9/F9*100</f>
        <v>37.591374269005854</v>
      </c>
      <c r="I9" s="33">
        <f>SUM(I10:I29)</f>
        <v>468</v>
      </c>
      <c r="J9" s="33">
        <f>SUM(J10:J29)</f>
        <v>146</v>
      </c>
      <c r="K9" s="34">
        <f>J9/I9*100</f>
        <v>31.196581196581196</v>
      </c>
      <c r="L9" s="33">
        <f>SUM(L10:L29)</f>
        <v>634</v>
      </c>
      <c r="M9" s="33">
        <f>SUM(M10:M29)</f>
        <v>188</v>
      </c>
      <c r="N9" s="34">
        <f>M9/L9*100</f>
        <v>29.652996845425868</v>
      </c>
      <c r="O9" s="33">
        <f>SUM(O10:O29)</f>
        <v>21268</v>
      </c>
      <c r="P9" s="33">
        <f>SUM(P10:P29)</f>
        <v>14362</v>
      </c>
      <c r="Q9" s="34">
        <f>P9/O9*100</f>
        <v>67.528681587361291</v>
      </c>
      <c r="R9" s="33">
        <f>SUM(R10:R29)</f>
        <v>11510</v>
      </c>
      <c r="S9" s="33">
        <f>SUM(S10:S29)</f>
        <v>8503</v>
      </c>
      <c r="T9" s="33">
        <f>SUM(T10:T29)</f>
        <v>10315</v>
      </c>
      <c r="U9" s="34">
        <f>T9/S9*100</f>
        <v>121.31012583793954</v>
      </c>
      <c r="V9" s="33">
        <f>SUM(V10:V29)</f>
        <v>6671</v>
      </c>
      <c r="W9" s="33">
        <f>SUM(W10:W29)</f>
        <v>8237</v>
      </c>
      <c r="X9" s="34">
        <f>W9/V9*100</f>
        <v>123.47474141807825</v>
      </c>
    </row>
    <row r="10" spans="1:24" ht="16.5" customHeight="1" x14ac:dyDescent="0.3">
      <c r="A10" s="141" t="s">
        <v>43</v>
      </c>
      <c r="B10" s="62">
        <v>6008</v>
      </c>
      <c r="C10" s="66">
        <v>5778</v>
      </c>
      <c r="D10" s="66">
        <v>5352</v>
      </c>
      <c r="E10" s="38">
        <f>D10/C10*100</f>
        <v>92.627206645898227</v>
      </c>
      <c r="F10" s="69">
        <v>922</v>
      </c>
      <c r="G10" s="69">
        <v>542</v>
      </c>
      <c r="H10" s="38">
        <f>G10/F10*100</f>
        <v>58.785249457700651</v>
      </c>
      <c r="I10" s="66">
        <v>105</v>
      </c>
      <c r="J10" s="66">
        <v>30</v>
      </c>
      <c r="K10" s="38">
        <f>J10/I10*100</f>
        <v>28.571428571428569</v>
      </c>
      <c r="L10" s="69">
        <v>48</v>
      </c>
      <c r="M10" s="69">
        <v>15</v>
      </c>
      <c r="N10" s="38">
        <f>M10/L10*100</f>
        <v>31.25</v>
      </c>
      <c r="O10" s="69">
        <v>5290</v>
      </c>
      <c r="P10" s="69">
        <v>3849</v>
      </c>
      <c r="Q10" s="38">
        <f>P10/O10*100</f>
        <v>72.759924385633269</v>
      </c>
      <c r="R10" s="69">
        <v>3912</v>
      </c>
      <c r="S10" s="66">
        <v>1948</v>
      </c>
      <c r="T10" s="66">
        <v>3500</v>
      </c>
      <c r="U10" s="38">
        <f>T10/S10*100</f>
        <v>179.67145790554414</v>
      </c>
      <c r="V10" s="66">
        <v>1616</v>
      </c>
      <c r="W10" s="66">
        <v>3045</v>
      </c>
      <c r="X10" s="38">
        <f>W10/V10*100</f>
        <v>188.4282178217822</v>
      </c>
    </row>
    <row r="11" spans="1:24" ht="16.5" customHeight="1" x14ac:dyDescent="0.3">
      <c r="A11" s="141" t="s">
        <v>44</v>
      </c>
      <c r="B11" s="62">
        <v>1116</v>
      </c>
      <c r="C11" s="66">
        <v>2276</v>
      </c>
      <c r="D11" s="66">
        <v>971</v>
      </c>
      <c r="E11" s="38">
        <f t="shared" ref="E11:E29" si="0">D11/C11*100</f>
        <v>42.662565905096663</v>
      </c>
      <c r="F11" s="69">
        <v>730</v>
      </c>
      <c r="G11" s="69">
        <v>94</v>
      </c>
      <c r="H11" s="38">
        <f t="shared" ref="H11:H29" si="1">G11/F11*100</f>
        <v>12.876712328767123</v>
      </c>
      <c r="I11" s="66">
        <v>34</v>
      </c>
      <c r="J11" s="66">
        <v>9</v>
      </c>
      <c r="K11" s="38">
        <f t="shared" ref="K11:K29" si="2">J11/I11*100</f>
        <v>26.47058823529412</v>
      </c>
      <c r="L11" s="69">
        <v>37</v>
      </c>
      <c r="M11" s="69">
        <v>1</v>
      </c>
      <c r="N11" s="38">
        <f t="shared" ref="N11:N29" si="3">M11/L11*100</f>
        <v>2.7027027027027026</v>
      </c>
      <c r="O11" s="69">
        <v>2178</v>
      </c>
      <c r="P11" s="69">
        <v>907</v>
      </c>
      <c r="Q11" s="38">
        <f t="shared" ref="Q11:Q29" si="4">P11/O11*100</f>
        <v>41.643709825528006</v>
      </c>
      <c r="R11" s="69">
        <v>689</v>
      </c>
      <c r="S11" s="66">
        <v>546</v>
      </c>
      <c r="T11" s="66">
        <v>581</v>
      </c>
      <c r="U11" s="38">
        <f t="shared" ref="U11:U29" si="5">T11/S11*100</f>
        <v>106.41025641025641</v>
      </c>
      <c r="V11" s="66">
        <v>449</v>
      </c>
      <c r="W11" s="66">
        <v>401</v>
      </c>
      <c r="X11" s="38">
        <f t="shared" ref="X11:X29" si="6">W11/V11*100</f>
        <v>89.309576837416486</v>
      </c>
    </row>
    <row r="12" spans="1:24" ht="16.5" customHeight="1" x14ac:dyDescent="0.3">
      <c r="A12" s="141" t="s">
        <v>45</v>
      </c>
      <c r="B12" s="62">
        <v>998</v>
      </c>
      <c r="C12" s="66">
        <v>1691</v>
      </c>
      <c r="D12" s="66">
        <v>781</v>
      </c>
      <c r="E12" s="38">
        <f t="shared" si="0"/>
        <v>46.185688941454764</v>
      </c>
      <c r="F12" s="69">
        <v>349</v>
      </c>
      <c r="G12" s="69">
        <v>112</v>
      </c>
      <c r="H12" s="38">
        <f t="shared" si="1"/>
        <v>32.091690544412607</v>
      </c>
      <c r="I12" s="66">
        <v>31</v>
      </c>
      <c r="J12" s="66">
        <v>9</v>
      </c>
      <c r="K12" s="38">
        <f t="shared" si="2"/>
        <v>29.032258064516132</v>
      </c>
      <c r="L12" s="69">
        <v>40</v>
      </c>
      <c r="M12" s="69">
        <v>12</v>
      </c>
      <c r="N12" s="38">
        <f t="shared" si="3"/>
        <v>30</v>
      </c>
      <c r="O12" s="69">
        <v>1606</v>
      </c>
      <c r="P12" s="69">
        <v>749</v>
      </c>
      <c r="Q12" s="38">
        <f t="shared" si="4"/>
        <v>46.637608966376085</v>
      </c>
      <c r="R12" s="69">
        <v>454</v>
      </c>
      <c r="S12" s="66">
        <v>634</v>
      </c>
      <c r="T12" s="66">
        <v>369</v>
      </c>
      <c r="U12" s="38">
        <f t="shared" si="5"/>
        <v>58.201892744479501</v>
      </c>
      <c r="V12" s="66">
        <v>576</v>
      </c>
      <c r="W12" s="66">
        <v>307</v>
      </c>
      <c r="X12" s="38">
        <f t="shared" si="6"/>
        <v>53.298611111111114</v>
      </c>
    </row>
    <row r="13" spans="1:24" ht="16.5" customHeight="1" x14ac:dyDescent="0.3">
      <c r="A13" s="141" t="s">
        <v>46</v>
      </c>
      <c r="B13" s="62">
        <v>1014</v>
      </c>
      <c r="C13" s="66">
        <v>1511</v>
      </c>
      <c r="D13" s="66">
        <v>770</v>
      </c>
      <c r="E13" s="38">
        <f t="shared" si="0"/>
        <v>50.959629384513569</v>
      </c>
      <c r="F13" s="69">
        <v>208</v>
      </c>
      <c r="G13" s="69">
        <v>69</v>
      </c>
      <c r="H13" s="38">
        <f t="shared" si="1"/>
        <v>33.17307692307692</v>
      </c>
      <c r="I13" s="66">
        <v>32</v>
      </c>
      <c r="J13" s="66">
        <v>11</v>
      </c>
      <c r="K13" s="38">
        <f t="shared" si="2"/>
        <v>34.375</v>
      </c>
      <c r="L13" s="69">
        <v>54</v>
      </c>
      <c r="M13" s="69">
        <v>8</v>
      </c>
      <c r="N13" s="38">
        <f t="shared" si="3"/>
        <v>14.814814814814813</v>
      </c>
      <c r="O13" s="69">
        <v>1355</v>
      </c>
      <c r="P13" s="69">
        <v>740</v>
      </c>
      <c r="Q13" s="38">
        <f t="shared" si="4"/>
        <v>54.612546125461257</v>
      </c>
      <c r="R13" s="69">
        <v>596</v>
      </c>
      <c r="S13" s="66">
        <v>746</v>
      </c>
      <c r="T13" s="66">
        <v>436</v>
      </c>
      <c r="U13" s="38">
        <f t="shared" si="5"/>
        <v>58.445040214477203</v>
      </c>
      <c r="V13" s="66">
        <v>652</v>
      </c>
      <c r="W13" s="66">
        <v>277</v>
      </c>
      <c r="X13" s="38">
        <f t="shared" si="6"/>
        <v>42.484662576687114</v>
      </c>
    </row>
    <row r="14" spans="1:24" ht="16.5" customHeight="1" x14ac:dyDescent="0.3">
      <c r="A14" s="141" t="s">
        <v>47</v>
      </c>
      <c r="B14" s="62">
        <v>477</v>
      </c>
      <c r="C14" s="66">
        <v>558</v>
      </c>
      <c r="D14" s="66">
        <v>427</v>
      </c>
      <c r="E14" s="38">
        <f t="shared" si="0"/>
        <v>76.523297491039415</v>
      </c>
      <c r="F14" s="69">
        <v>261</v>
      </c>
      <c r="G14" s="69">
        <v>109</v>
      </c>
      <c r="H14" s="38">
        <f t="shared" si="1"/>
        <v>41.762452107279699</v>
      </c>
      <c r="I14" s="66">
        <v>16</v>
      </c>
      <c r="J14" s="66">
        <v>7</v>
      </c>
      <c r="K14" s="38">
        <f t="shared" si="2"/>
        <v>43.75</v>
      </c>
      <c r="L14" s="69">
        <v>8</v>
      </c>
      <c r="M14" s="69">
        <v>0</v>
      </c>
      <c r="N14" s="38">
        <f t="shared" si="3"/>
        <v>0</v>
      </c>
      <c r="O14" s="69">
        <v>544</v>
      </c>
      <c r="P14" s="69">
        <v>406</v>
      </c>
      <c r="Q14" s="38">
        <f t="shared" si="4"/>
        <v>74.632352941176478</v>
      </c>
      <c r="R14" s="69">
        <v>243</v>
      </c>
      <c r="S14" s="66">
        <v>175</v>
      </c>
      <c r="T14" s="66">
        <v>240</v>
      </c>
      <c r="U14" s="38">
        <f t="shared" si="5"/>
        <v>137.14285714285714</v>
      </c>
      <c r="V14" s="66">
        <v>146</v>
      </c>
      <c r="W14" s="66">
        <v>225</v>
      </c>
      <c r="X14" s="38">
        <f t="shared" si="6"/>
        <v>154.10958904109589</v>
      </c>
    </row>
    <row r="15" spans="1:24" ht="16.5" customHeight="1" x14ac:dyDescent="0.3">
      <c r="A15" s="141" t="s">
        <v>48</v>
      </c>
      <c r="B15" s="62">
        <v>588</v>
      </c>
      <c r="C15" s="66">
        <v>1180</v>
      </c>
      <c r="D15" s="66">
        <v>525</v>
      </c>
      <c r="E15" s="38">
        <f t="shared" si="0"/>
        <v>44.49152542372881</v>
      </c>
      <c r="F15" s="69">
        <v>407</v>
      </c>
      <c r="G15" s="69">
        <v>126</v>
      </c>
      <c r="H15" s="38">
        <f t="shared" si="1"/>
        <v>30.95823095823096</v>
      </c>
      <c r="I15" s="66">
        <v>38</v>
      </c>
      <c r="J15" s="66">
        <v>13</v>
      </c>
      <c r="K15" s="38">
        <f t="shared" si="2"/>
        <v>34.210526315789473</v>
      </c>
      <c r="L15" s="69">
        <v>52</v>
      </c>
      <c r="M15" s="69">
        <v>8</v>
      </c>
      <c r="N15" s="38">
        <f t="shared" si="3"/>
        <v>15.384615384615385</v>
      </c>
      <c r="O15" s="69">
        <v>1142</v>
      </c>
      <c r="P15" s="69">
        <v>437</v>
      </c>
      <c r="Q15" s="38">
        <f t="shared" si="4"/>
        <v>38.266199649737302</v>
      </c>
      <c r="R15" s="69">
        <v>286</v>
      </c>
      <c r="S15" s="66">
        <v>462</v>
      </c>
      <c r="T15" s="66">
        <v>249</v>
      </c>
      <c r="U15" s="38">
        <f t="shared" si="5"/>
        <v>53.896103896103895</v>
      </c>
      <c r="V15" s="66">
        <v>373</v>
      </c>
      <c r="W15" s="66">
        <v>168</v>
      </c>
      <c r="X15" s="38">
        <f t="shared" si="6"/>
        <v>45.040214477211798</v>
      </c>
    </row>
    <row r="16" spans="1:24" ht="16.5" customHeight="1" x14ac:dyDescent="0.3">
      <c r="A16" s="141" t="s">
        <v>49</v>
      </c>
      <c r="B16" s="62">
        <v>283</v>
      </c>
      <c r="C16" s="66">
        <v>340</v>
      </c>
      <c r="D16" s="66">
        <v>273</v>
      </c>
      <c r="E16" s="38">
        <f t="shared" si="0"/>
        <v>80.294117647058826</v>
      </c>
      <c r="F16" s="69">
        <v>102</v>
      </c>
      <c r="G16" s="69">
        <v>36</v>
      </c>
      <c r="H16" s="38">
        <f t="shared" si="1"/>
        <v>35.294117647058826</v>
      </c>
      <c r="I16" s="66">
        <v>6</v>
      </c>
      <c r="J16" s="66">
        <v>2</v>
      </c>
      <c r="K16" s="38">
        <f t="shared" si="2"/>
        <v>33.333333333333329</v>
      </c>
      <c r="L16" s="69">
        <v>16</v>
      </c>
      <c r="M16" s="69">
        <v>0</v>
      </c>
      <c r="N16" s="38">
        <f t="shared" si="3"/>
        <v>0</v>
      </c>
      <c r="O16" s="69">
        <v>340</v>
      </c>
      <c r="P16" s="69">
        <v>258</v>
      </c>
      <c r="Q16" s="38">
        <f t="shared" si="4"/>
        <v>75.882352941176464</v>
      </c>
      <c r="R16" s="69">
        <v>172</v>
      </c>
      <c r="S16" s="66">
        <v>123</v>
      </c>
      <c r="T16" s="66">
        <v>172</v>
      </c>
      <c r="U16" s="38">
        <f t="shared" si="5"/>
        <v>139.83739837398375</v>
      </c>
      <c r="V16" s="66">
        <v>110</v>
      </c>
      <c r="W16" s="66">
        <v>141</v>
      </c>
      <c r="X16" s="38">
        <f t="shared" si="6"/>
        <v>128.18181818181819</v>
      </c>
    </row>
    <row r="17" spans="1:24" ht="16.5" customHeight="1" x14ac:dyDescent="0.3">
      <c r="A17" s="141" t="s">
        <v>50</v>
      </c>
      <c r="B17" s="62">
        <v>772</v>
      </c>
      <c r="C17" s="66">
        <v>582</v>
      </c>
      <c r="D17" s="66">
        <v>753</v>
      </c>
      <c r="E17" s="38">
        <f t="shared" si="0"/>
        <v>129.38144329896909</v>
      </c>
      <c r="F17" s="69">
        <v>162</v>
      </c>
      <c r="G17" s="69">
        <v>104</v>
      </c>
      <c r="H17" s="38">
        <f t="shared" si="1"/>
        <v>64.197530864197532</v>
      </c>
      <c r="I17" s="66">
        <v>15</v>
      </c>
      <c r="J17" s="66">
        <v>14</v>
      </c>
      <c r="K17" s="38">
        <f t="shared" si="2"/>
        <v>93.333333333333329</v>
      </c>
      <c r="L17" s="69">
        <v>86</v>
      </c>
      <c r="M17" s="69">
        <v>102</v>
      </c>
      <c r="N17" s="38">
        <f t="shared" si="3"/>
        <v>118.6046511627907</v>
      </c>
      <c r="O17" s="69">
        <v>569</v>
      </c>
      <c r="P17" s="69">
        <v>736</v>
      </c>
      <c r="Q17" s="38">
        <f t="shared" si="4"/>
        <v>129.34973637961335</v>
      </c>
      <c r="R17" s="69">
        <v>525</v>
      </c>
      <c r="S17" s="66">
        <v>239</v>
      </c>
      <c r="T17" s="66">
        <v>522</v>
      </c>
      <c r="U17" s="38">
        <f t="shared" si="5"/>
        <v>218.41004184100416</v>
      </c>
      <c r="V17" s="66">
        <v>178</v>
      </c>
      <c r="W17" s="66">
        <v>448</v>
      </c>
      <c r="X17" s="38">
        <f t="shared" si="6"/>
        <v>251.68539325842696</v>
      </c>
    </row>
    <row r="18" spans="1:24" ht="16.5" customHeight="1" x14ac:dyDescent="0.3">
      <c r="A18" s="141" t="s">
        <v>51</v>
      </c>
      <c r="B18" s="62">
        <v>587</v>
      </c>
      <c r="C18" s="66">
        <v>788</v>
      </c>
      <c r="D18" s="66">
        <v>578</v>
      </c>
      <c r="E18" s="38">
        <f t="shared" si="0"/>
        <v>73.350253807106597</v>
      </c>
      <c r="F18" s="69">
        <v>156</v>
      </c>
      <c r="G18" s="69">
        <v>49</v>
      </c>
      <c r="H18" s="38">
        <f t="shared" si="1"/>
        <v>31.410256410256409</v>
      </c>
      <c r="I18" s="66">
        <v>17</v>
      </c>
      <c r="J18" s="66">
        <v>6</v>
      </c>
      <c r="K18" s="38">
        <f t="shared" si="2"/>
        <v>35.294117647058826</v>
      </c>
      <c r="L18" s="69">
        <v>72</v>
      </c>
      <c r="M18" s="69">
        <v>2</v>
      </c>
      <c r="N18" s="38">
        <f t="shared" si="3"/>
        <v>2.7777777777777777</v>
      </c>
      <c r="O18" s="69">
        <v>775</v>
      </c>
      <c r="P18" s="69">
        <v>520</v>
      </c>
      <c r="Q18" s="38">
        <f t="shared" si="4"/>
        <v>67.096774193548399</v>
      </c>
      <c r="R18" s="69">
        <v>302</v>
      </c>
      <c r="S18" s="66">
        <v>355</v>
      </c>
      <c r="T18" s="66">
        <v>301</v>
      </c>
      <c r="U18" s="38">
        <f t="shared" si="5"/>
        <v>84.788732394366193</v>
      </c>
      <c r="V18" s="66">
        <v>194</v>
      </c>
      <c r="W18" s="66">
        <v>196</v>
      </c>
      <c r="X18" s="38">
        <f t="shared" si="6"/>
        <v>101.03092783505154</v>
      </c>
    </row>
    <row r="19" spans="1:24" ht="16.5" customHeight="1" x14ac:dyDescent="0.3">
      <c r="A19" s="141" t="s">
        <v>52</v>
      </c>
      <c r="B19" s="62">
        <v>2269</v>
      </c>
      <c r="C19" s="66">
        <v>1276</v>
      </c>
      <c r="D19" s="66">
        <v>2027</v>
      </c>
      <c r="E19" s="38">
        <f t="shared" si="0"/>
        <v>158.85579937304075</v>
      </c>
      <c r="F19" s="69">
        <v>331</v>
      </c>
      <c r="G19" s="69">
        <v>221</v>
      </c>
      <c r="H19" s="38">
        <f t="shared" si="1"/>
        <v>66.767371601208453</v>
      </c>
      <c r="I19" s="66">
        <v>35</v>
      </c>
      <c r="J19" s="66">
        <v>10</v>
      </c>
      <c r="K19" s="38">
        <f t="shared" si="2"/>
        <v>28.571428571428569</v>
      </c>
      <c r="L19" s="69">
        <v>11</v>
      </c>
      <c r="M19" s="69">
        <v>1</v>
      </c>
      <c r="N19" s="38">
        <f t="shared" si="3"/>
        <v>9.0909090909090917</v>
      </c>
      <c r="O19" s="69">
        <v>1240</v>
      </c>
      <c r="P19" s="69">
        <v>1763</v>
      </c>
      <c r="Q19" s="38">
        <f t="shared" si="4"/>
        <v>142.17741935483872</v>
      </c>
      <c r="R19" s="69">
        <v>1510</v>
      </c>
      <c r="S19" s="66">
        <v>528</v>
      </c>
      <c r="T19" s="66">
        <v>1363</v>
      </c>
      <c r="U19" s="38">
        <f t="shared" si="5"/>
        <v>258.14393939393938</v>
      </c>
      <c r="V19" s="66">
        <v>441</v>
      </c>
      <c r="W19" s="66">
        <v>1222</v>
      </c>
      <c r="X19" s="38">
        <f t="shared" si="6"/>
        <v>277.09750566893428</v>
      </c>
    </row>
    <row r="20" spans="1:24" ht="16.5" customHeight="1" x14ac:dyDescent="0.3">
      <c r="A20" s="141" t="s">
        <v>53</v>
      </c>
      <c r="B20" s="62">
        <v>486</v>
      </c>
      <c r="C20" s="66">
        <v>690</v>
      </c>
      <c r="D20" s="66">
        <v>465</v>
      </c>
      <c r="E20" s="38">
        <f t="shared" si="0"/>
        <v>67.391304347826093</v>
      </c>
      <c r="F20" s="69">
        <v>134</v>
      </c>
      <c r="G20" s="69">
        <v>61</v>
      </c>
      <c r="H20" s="38">
        <f t="shared" si="1"/>
        <v>45.522388059701491</v>
      </c>
      <c r="I20" s="66">
        <v>12</v>
      </c>
      <c r="J20" s="66">
        <v>4</v>
      </c>
      <c r="K20" s="38">
        <f t="shared" si="2"/>
        <v>33.333333333333329</v>
      </c>
      <c r="L20" s="69">
        <v>7</v>
      </c>
      <c r="M20" s="69">
        <v>3</v>
      </c>
      <c r="N20" s="38">
        <f t="shared" si="3"/>
        <v>42.857142857142854</v>
      </c>
      <c r="O20" s="69">
        <v>657</v>
      </c>
      <c r="P20" s="69">
        <v>389</v>
      </c>
      <c r="Q20" s="38">
        <f t="shared" si="4"/>
        <v>59.208523592085236</v>
      </c>
      <c r="R20" s="69">
        <v>306</v>
      </c>
      <c r="S20" s="66">
        <v>373</v>
      </c>
      <c r="T20" s="66">
        <v>305</v>
      </c>
      <c r="U20" s="38">
        <f t="shared" si="5"/>
        <v>81.769436997319033</v>
      </c>
      <c r="V20" s="66">
        <v>253</v>
      </c>
      <c r="W20" s="66">
        <v>154</v>
      </c>
      <c r="X20" s="38">
        <f t="shared" si="6"/>
        <v>60.869565217391312</v>
      </c>
    </row>
    <row r="21" spans="1:24" ht="16.5" customHeight="1" x14ac:dyDescent="0.3">
      <c r="A21" s="141" t="s">
        <v>54</v>
      </c>
      <c r="B21" s="62">
        <v>560</v>
      </c>
      <c r="C21" s="66">
        <v>846</v>
      </c>
      <c r="D21" s="66">
        <v>543</v>
      </c>
      <c r="E21" s="38">
        <f t="shared" si="0"/>
        <v>64.184397163120565</v>
      </c>
      <c r="F21" s="69">
        <v>223</v>
      </c>
      <c r="G21" s="69">
        <v>63</v>
      </c>
      <c r="H21" s="38">
        <f t="shared" si="1"/>
        <v>28.251121076233183</v>
      </c>
      <c r="I21" s="66">
        <v>15</v>
      </c>
      <c r="J21" s="66">
        <v>6</v>
      </c>
      <c r="K21" s="38">
        <f t="shared" si="2"/>
        <v>40</v>
      </c>
      <c r="L21" s="69">
        <v>68</v>
      </c>
      <c r="M21" s="69">
        <v>8</v>
      </c>
      <c r="N21" s="38">
        <f t="shared" si="3"/>
        <v>11.76470588235294</v>
      </c>
      <c r="O21" s="69">
        <v>792</v>
      </c>
      <c r="P21" s="69">
        <v>475</v>
      </c>
      <c r="Q21" s="38">
        <f t="shared" si="4"/>
        <v>59.974747474747467</v>
      </c>
      <c r="R21" s="69">
        <v>267</v>
      </c>
      <c r="S21" s="66">
        <v>396</v>
      </c>
      <c r="T21" s="66">
        <v>260</v>
      </c>
      <c r="U21" s="38">
        <f t="shared" si="5"/>
        <v>65.656565656565661</v>
      </c>
      <c r="V21" s="66">
        <v>274</v>
      </c>
      <c r="W21" s="66">
        <v>151</v>
      </c>
      <c r="X21" s="38">
        <f t="shared" si="6"/>
        <v>55.109489051094897</v>
      </c>
    </row>
    <row r="22" spans="1:24" ht="16.5" customHeight="1" x14ac:dyDescent="0.3">
      <c r="A22" s="141" t="s">
        <v>55</v>
      </c>
      <c r="B22" s="62">
        <v>373</v>
      </c>
      <c r="C22" s="66">
        <v>535</v>
      </c>
      <c r="D22" s="66">
        <v>301</v>
      </c>
      <c r="E22" s="38">
        <f t="shared" si="0"/>
        <v>56.261682242990652</v>
      </c>
      <c r="F22" s="69">
        <v>97</v>
      </c>
      <c r="G22" s="69">
        <v>33</v>
      </c>
      <c r="H22" s="38">
        <f t="shared" si="1"/>
        <v>34.020618556701031</v>
      </c>
      <c r="I22" s="66">
        <v>13</v>
      </c>
      <c r="J22" s="66">
        <v>1</v>
      </c>
      <c r="K22" s="38">
        <f t="shared" si="2"/>
        <v>7.6923076923076925</v>
      </c>
      <c r="L22" s="69">
        <v>12</v>
      </c>
      <c r="M22" s="69">
        <v>0</v>
      </c>
      <c r="N22" s="38">
        <f t="shared" si="3"/>
        <v>0</v>
      </c>
      <c r="O22" s="69">
        <v>531</v>
      </c>
      <c r="P22" s="69">
        <v>294</v>
      </c>
      <c r="Q22" s="38">
        <f t="shared" si="4"/>
        <v>55.367231638418076</v>
      </c>
      <c r="R22" s="69">
        <v>234</v>
      </c>
      <c r="S22" s="66">
        <v>240</v>
      </c>
      <c r="T22" s="66">
        <v>181</v>
      </c>
      <c r="U22" s="38">
        <f t="shared" si="5"/>
        <v>75.416666666666671</v>
      </c>
      <c r="V22" s="66">
        <v>148</v>
      </c>
      <c r="W22" s="66">
        <v>137</v>
      </c>
      <c r="X22" s="38">
        <f t="shared" si="6"/>
        <v>92.567567567567565</v>
      </c>
    </row>
    <row r="23" spans="1:24" ht="16.5" customHeight="1" x14ac:dyDescent="0.3">
      <c r="A23" s="141" t="s">
        <v>56</v>
      </c>
      <c r="B23" s="62">
        <v>573</v>
      </c>
      <c r="C23" s="66">
        <v>479</v>
      </c>
      <c r="D23" s="66">
        <v>469</v>
      </c>
      <c r="E23" s="38">
        <f t="shared" si="0"/>
        <v>97.912317327766175</v>
      </c>
      <c r="F23" s="69">
        <v>94</v>
      </c>
      <c r="G23" s="69">
        <v>67</v>
      </c>
      <c r="H23" s="38">
        <f t="shared" si="1"/>
        <v>71.276595744680847</v>
      </c>
      <c r="I23" s="66">
        <v>7</v>
      </c>
      <c r="J23" s="66">
        <v>8</v>
      </c>
      <c r="K23" s="38">
        <f t="shared" si="2"/>
        <v>114.28571428571428</v>
      </c>
      <c r="L23" s="69">
        <v>53</v>
      </c>
      <c r="M23" s="69">
        <v>5</v>
      </c>
      <c r="N23" s="38">
        <f t="shared" si="3"/>
        <v>9.433962264150944</v>
      </c>
      <c r="O23" s="69">
        <v>473</v>
      </c>
      <c r="P23" s="69">
        <v>454</v>
      </c>
      <c r="Q23" s="38">
        <f t="shared" si="4"/>
        <v>95.983086680761105</v>
      </c>
      <c r="R23" s="69">
        <v>431</v>
      </c>
      <c r="S23" s="66">
        <v>238</v>
      </c>
      <c r="T23" s="66">
        <v>352</v>
      </c>
      <c r="U23" s="38">
        <f t="shared" si="5"/>
        <v>147.89915966386556</v>
      </c>
      <c r="V23" s="66">
        <v>122</v>
      </c>
      <c r="W23" s="66">
        <v>290</v>
      </c>
      <c r="X23" s="38">
        <f t="shared" si="6"/>
        <v>237.70491803278691</v>
      </c>
    </row>
    <row r="24" spans="1:24" ht="16.5" customHeight="1" x14ac:dyDescent="0.3">
      <c r="A24" s="141" t="s">
        <v>57</v>
      </c>
      <c r="B24" s="62">
        <v>552</v>
      </c>
      <c r="C24" s="66">
        <v>603</v>
      </c>
      <c r="D24" s="66">
        <v>428</v>
      </c>
      <c r="E24" s="38">
        <f t="shared" si="0"/>
        <v>70.978441127694865</v>
      </c>
      <c r="F24" s="69">
        <v>216</v>
      </c>
      <c r="G24" s="69">
        <v>85</v>
      </c>
      <c r="H24" s="38">
        <f t="shared" si="1"/>
        <v>39.351851851851855</v>
      </c>
      <c r="I24" s="66">
        <v>10</v>
      </c>
      <c r="J24" s="66">
        <v>3</v>
      </c>
      <c r="K24" s="38">
        <f t="shared" si="2"/>
        <v>30</v>
      </c>
      <c r="L24" s="69">
        <v>12</v>
      </c>
      <c r="M24" s="69">
        <v>1</v>
      </c>
      <c r="N24" s="38">
        <f t="shared" si="3"/>
        <v>8.3333333333333321</v>
      </c>
      <c r="O24" s="69">
        <v>580</v>
      </c>
      <c r="P24" s="69">
        <v>390</v>
      </c>
      <c r="Q24" s="38">
        <f t="shared" si="4"/>
        <v>67.241379310344826</v>
      </c>
      <c r="R24" s="69">
        <v>317</v>
      </c>
      <c r="S24" s="66">
        <v>289</v>
      </c>
      <c r="T24" s="66">
        <v>226</v>
      </c>
      <c r="U24" s="38">
        <f t="shared" si="5"/>
        <v>78.200692041522487</v>
      </c>
      <c r="V24" s="66">
        <v>250</v>
      </c>
      <c r="W24" s="66">
        <v>180</v>
      </c>
      <c r="X24" s="38">
        <f t="shared" si="6"/>
        <v>72</v>
      </c>
    </row>
    <row r="25" spans="1:24" ht="16.5" customHeight="1" x14ac:dyDescent="0.3">
      <c r="A25" s="141" t="s">
        <v>58</v>
      </c>
      <c r="B25" s="62">
        <v>423</v>
      </c>
      <c r="C25" s="66">
        <v>856</v>
      </c>
      <c r="D25" s="66">
        <v>417</v>
      </c>
      <c r="E25" s="38">
        <f t="shared" si="0"/>
        <v>48.714953271028037</v>
      </c>
      <c r="F25" s="69">
        <v>204</v>
      </c>
      <c r="G25" s="69">
        <v>55</v>
      </c>
      <c r="H25" s="38">
        <f t="shared" si="1"/>
        <v>26.96078431372549</v>
      </c>
      <c r="I25" s="66">
        <v>21</v>
      </c>
      <c r="J25" s="66">
        <v>5</v>
      </c>
      <c r="K25" s="38">
        <f t="shared" si="2"/>
        <v>23.809523809523807</v>
      </c>
      <c r="L25" s="69">
        <v>3</v>
      </c>
      <c r="M25" s="69">
        <v>1</v>
      </c>
      <c r="N25" s="38">
        <f t="shared" si="3"/>
        <v>33.333333333333329</v>
      </c>
      <c r="O25" s="69">
        <v>831</v>
      </c>
      <c r="P25" s="69">
        <v>354</v>
      </c>
      <c r="Q25" s="38">
        <f t="shared" si="4"/>
        <v>42.599277978339352</v>
      </c>
      <c r="R25" s="69">
        <v>215</v>
      </c>
      <c r="S25" s="66">
        <v>384</v>
      </c>
      <c r="T25" s="66">
        <v>215</v>
      </c>
      <c r="U25" s="38">
        <f t="shared" si="5"/>
        <v>55.989583333333336</v>
      </c>
      <c r="V25" s="66">
        <v>227</v>
      </c>
      <c r="W25" s="66">
        <v>110</v>
      </c>
      <c r="X25" s="38">
        <f t="shared" si="6"/>
        <v>48.458149779735685</v>
      </c>
    </row>
    <row r="26" spans="1:24" ht="16.5" customHeight="1" x14ac:dyDescent="0.3">
      <c r="A26" s="141" t="s">
        <v>59</v>
      </c>
      <c r="B26" s="62">
        <v>337</v>
      </c>
      <c r="C26" s="66">
        <v>397</v>
      </c>
      <c r="D26" s="66">
        <v>330</v>
      </c>
      <c r="E26" s="38">
        <f t="shared" si="0"/>
        <v>83.123425692695221</v>
      </c>
      <c r="F26" s="69">
        <v>220</v>
      </c>
      <c r="G26" s="69">
        <v>88</v>
      </c>
      <c r="H26" s="38">
        <f t="shared" si="1"/>
        <v>40</v>
      </c>
      <c r="I26" s="66">
        <v>12</v>
      </c>
      <c r="J26" s="66">
        <v>3</v>
      </c>
      <c r="K26" s="38">
        <f t="shared" si="2"/>
        <v>25</v>
      </c>
      <c r="L26" s="69">
        <v>30</v>
      </c>
      <c r="M26" s="69">
        <v>9</v>
      </c>
      <c r="N26" s="38">
        <f t="shared" si="3"/>
        <v>30</v>
      </c>
      <c r="O26" s="69">
        <v>393</v>
      </c>
      <c r="P26" s="69">
        <v>306</v>
      </c>
      <c r="Q26" s="38">
        <f t="shared" si="4"/>
        <v>77.862595419847324</v>
      </c>
      <c r="R26" s="69">
        <v>203</v>
      </c>
      <c r="S26" s="66">
        <v>103</v>
      </c>
      <c r="T26" s="66">
        <v>203</v>
      </c>
      <c r="U26" s="38">
        <f t="shared" si="5"/>
        <v>197.08737864077671</v>
      </c>
      <c r="V26" s="66">
        <v>94</v>
      </c>
      <c r="W26" s="66">
        <v>159</v>
      </c>
      <c r="X26" s="38">
        <f t="shared" si="6"/>
        <v>169.14893617021275</v>
      </c>
    </row>
    <row r="27" spans="1:24" ht="16.5" customHeight="1" x14ac:dyDescent="0.3">
      <c r="A27" s="141" t="s">
        <v>60</v>
      </c>
      <c r="B27" s="62">
        <v>680</v>
      </c>
      <c r="C27" s="66">
        <v>997</v>
      </c>
      <c r="D27" s="66">
        <v>663</v>
      </c>
      <c r="E27" s="38">
        <f t="shared" si="0"/>
        <v>66.499498495486463</v>
      </c>
      <c r="F27" s="69">
        <v>351</v>
      </c>
      <c r="G27" s="69">
        <v>57</v>
      </c>
      <c r="H27" s="38">
        <f t="shared" si="1"/>
        <v>16.239316239316238</v>
      </c>
      <c r="I27" s="66">
        <v>24</v>
      </c>
      <c r="J27" s="66">
        <v>2</v>
      </c>
      <c r="K27" s="38">
        <f t="shared" si="2"/>
        <v>8.3333333333333321</v>
      </c>
      <c r="L27" s="69">
        <v>7</v>
      </c>
      <c r="M27" s="69">
        <v>11</v>
      </c>
      <c r="N27" s="38">
        <f t="shared" si="3"/>
        <v>157.14285714285714</v>
      </c>
      <c r="O27" s="69">
        <v>994</v>
      </c>
      <c r="P27" s="69">
        <v>652</v>
      </c>
      <c r="Q27" s="38">
        <f t="shared" si="4"/>
        <v>65.593561368209251</v>
      </c>
      <c r="R27" s="69">
        <v>422</v>
      </c>
      <c r="S27" s="66">
        <v>313</v>
      </c>
      <c r="T27" s="66">
        <v>415</v>
      </c>
      <c r="U27" s="38">
        <f t="shared" si="5"/>
        <v>132.58785942492014</v>
      </c>
      <c r="V27" s="66">
        <v>252</v>
      </c>
      <c r="W27" s="66">
        <v>317</v>
      </c>
      <c r="X27" s="38">
        <f t="shared" si="6"/>
        <v>125.79365079365078</v>
      </c>
    </row>
    <row r="28" spans="1:24" ht="16.5" customHeight="1" x14ac:dyDescent="0.3">
      <c r="A28" s="141" t="s">
        <v>61</v>
      </c>
      <c r="B28" s="62">
        <v>218</v>
      </c>
      <c r="C28" s="66">
        <v>298</v>
      </c>
      <c r="D28" s="66">
        <v>201</v>
      </c>
      <c r="E28" s="38">
        <f t="shared" si="0"/>
        <v>67.449664429530202</v>
      </c>
      <c r="F28" s="69">
        <v>91</v>
      </c>
      <c r="G28" s="69">
        <v>38</v>
      </c>
      <c r="H28" s="38">
        <f t="shared" si="1"/>
        <v>41.758241758241759</v>
      </c>
      <c r="I28" s="66">
        <v>10</v>
      </c>
      <c r="J28" s="66">
        <v>1</v>
      </c>
      <c r="K28" s="38">
        <f t="shared" si="2"/>
        <v>10</v>
      </c>
      <c r="L28" s="69">
        <v>12</v>
      </c>
      <c r="M28" s="69">
        <v>0</v>
      </c>
      <c r="N28" s="38">
        <f t="shared" si="3"/>
        <v>0</v>
      </c>
      <c r="O28" s="69">
        <v>297</v>
      </c>
      <c r="P28" s="69">
        <v>201</v>
      </c>
      <c r="Q28" s="38">
        <f t="shared" si="4"/>
        <v>67.676767676767682</v>
      </c>
      <c r="R28" s="69">
        <v>125</v>
      </c>
      <c r="S28" s="66">
        <v>120</v>
      </c>
      <c r="T28" s="66">
        <v>125</v>
      </c>
      <c r="U28" s="38">
        <f t="shared" si="5"/>
        <v>104.16666666666667</v>
      </c>
      <c r="V28" s="66">
        <v>105</v>
      </c>
      <c r="W28" s="66">
        <v>94</v>
      </c>
      <c r="X28" s="38">
        <f t="shared" si="6"/>
        <v>89.523809523809533</v>
      </c>
    </row>
    <row r="29" spans="1:24" ht="16.5" customHeight="1" x14ac:dyDescent="0.3">
      <c r="A29" s="141" t="s">
        <v>62</v>
      </c>
      <c r="B29" s="62">
        <v>499</v>
      </c>
      <c r="C29" s="66">
        <v>691</v>
      </c>
      <c r="D29" s="66">
        <v>493</v>
      </c>
      <c r="E29" s="38">
        <f t="shared" si="0"/>
        <v>71.345875542691743</v>
      </c>
      <c r="F29" s="69">
        <v>214</v>
      </c>
      <c r="G29" s="69">
        <v>48</v>
      </c>
      <c r="H29" s="38">
        <f t="shared" si="1"/>
        <v>22.429906542056074</v>
      </c>
      <c r="I29" s="66">
        <v>15</v>
      </c>
      <c r="J29" s="66">
        <v>2</v>
      </c>
      <c r="K29" s="38">
        <f t="shared" si="2"/>
        <v>13.333333333333334</v>
      </c>
      <c r="L29" s="69">
        <v>6</v>
      </c>
      <c r="M29" s="69">
        <v>1</v>
      </c>
      <c r="N29" s="38">
        <f t="shared" si="3"/>
        <v>16.666666666666664</v>
      </c>
      <c r="O29" s="69">
        <v>681</v>
      </c>
      <c r="P29" s="69">
        <v>482</v>
      </c>
      <c r="Q29" s="38">
        <f t="shared" si="4"/>
        <v>70.77826725403817</v>
      </c>
      <c r="R29" s="69">
        <v>301</v>
      </c>
      <c r="S29" s="66">
        <v>291</v>
      </c>
      <c r="T29" s="66">
        <v>300</v>
      </c>
      <c r="U29" s="38">
        <f t="shared" si="5"/>
        <v>103.09278350515463</v>
      </c>
      <c r="V29" s="66">
        <v>211</v>
      </c>
      <c r="W29" s="66">
        <v>215</v>
      </c>
      <c r="X29" s="38">
        <f t="shared" si="6"/>
        <v>101.89573459715639</v>
      </c>
    </row>
    <row r="30" spans="1:24" ht="57" customHeight="1" x14ac:dyDescent="0.3">
      <c r="B30" s="178" t="s">
        <v>93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30:N30"/>
    <mergeCell ref="B4:B6"/>
    <mergeCell ref="B2:N2"/>
    <mergeCell ref="R4:R6"/>
    <mergeCell ref="O4:Q6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0"/>
  <sheetViews>
    <sheetView view="pageBreakPreview" topLeftCell="A13" zoomScale="85" zoomScaleNormal="85" zoomScaleSheetLayoutView="85" workbookViewId="0">
      <selection activeCell="B31" sqref="B31"/>
    </sheetView>
  </sheetViews>
  <sheetFormatPr defaultRowHeight="15.6" x14ac:dyDescent="0.3"/>
  <cols>
    <col min="1" max="1" width="19.33203125" style="71" customWidth="1"/>
    <col min="2" max="2" width="15.21875" style="71" customWidth="1"/>
    <col min="3" max="4" width="9.44140625" style="68" customWidth="1"/>
    <col min="5" max="5" width="7.6640625" style="68" customWidth="1"/>
    <col min="6" max="6" width="8.88671875" style="68" customWidth="1"/>
    <col min="7" max="7" width="8.6640625" style="68" customWidth="1"/>
    <col min="8" max="8" width="7.6640625" style="68" customWidth="1"/>
    <col min="9" max="10" width="7.44140625" style="68" customWidth="1"/>
    <col min="11" max="11" width="6.33203125" style="68" customWidth="1"/>
    <col min="12" max="12" width="7.6640625" style="68" customWidth="1"/>
    <col min="13" max="13" width="7.33203125" style="68" customWidth="1"/>
    <col min="14" max="14" width="7.5546875" style="68" customWidth="1"/>
    <col min="15" max="15" width="8.33203125" style="68" customWidth="1"/>
    <col min="16" max="16" width="9.33203125" style="68" customWidth="1"/>
    <col min="17" max="17" width="7.33203125" style="68" customWidth="1"/>
    <col min="18" max="18" width="15.33203125" style="68" customWidth="1"/>
    <col min="19" max="20" width="9.109375" style="68" customWidth="1"/>
    <col min="21" max="21" width="8" style="68" customWidth="1"/>
    <col min="22" max="22" width="9" style="68" customWidth="1"/>
    <col min="23" max="23" width="9.33203125" style="68" customWidth="1"/>
    <col min="24" max="24" width="6.88671875" style="68" customWidth="1"/>
    <col min="25" max="249" width="9.1093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9.332031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9.1093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9.332031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9.1093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9.332031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9.1093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9.332031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9.1093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9.332031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9.1093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9.332031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9.1093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9.332031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9.1093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9.332031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9.1093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9.332031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9.1093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9.332031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9.1093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9.332031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9.1093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9.332031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9.1093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9.332031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9.1093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9.332031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9.1093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9.332031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9.1093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9.332031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9.1093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9.332031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9.1093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9.332031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9.1093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9.332031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9.1093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9.332031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9.1093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9.332031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9.1093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9.332031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9.1093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9.332031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9.1093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9.332031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9.1093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9.332031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9.1093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9.332031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9.1093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9.332031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9.1093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9.332031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9.1093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9.332031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9.1093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9.332031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9.1093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9.332031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9.1093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9.332031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9.1093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9.332031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9.1093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9.332031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9.1093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9.332031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9.1093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9.332031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9.1093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9.332031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9.1093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9.332031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9.1093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9.332031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9.1093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9.332031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9.1093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9.332031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9.1093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9.332031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9.1093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9.332031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9.1093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9.332031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9.1093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9.332031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9.1093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9.332031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9.1093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9.332031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9.1093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9.332031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9.1093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9.332031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9.1093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9.332031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9.1093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9.332031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9.1093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9.332031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9.1093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9.332031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9.1093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9.332031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9.1093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9.332031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9.1093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9.332031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9.1093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9.332031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9.1093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9.332031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9.1093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9.332031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9.1093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9.332031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9.1093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9.332031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9.1093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9.332031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9.1093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9.332031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0" width="9.109375" style="68"/>
    <col min="16381" max="16384" width="9.109375" style="68" customWidth="1"/>
  </cols>
  <sheetData>
    <row r="1" spans="1:24" ht="6" customHeight="1" x14ac:dyDescent="0.3"/>
    <row r="2" spans="1:24" s="53" customFormat="1" ht="35.25" customHeight="1" x14ac:dyDescent="0.35">
      <c r="A2" s="129"/>
      <c r="B2" s="201" t="s">
        <v>87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49"/>
      <c r="Q2" s="49"/>
      <c r="R2" s="49"/>
      <c r="S2" s="50"/>
      <c r="T2" s="50"/>
      <c r="U2" s="50"/>
      <c r="X2" s="155" t="s">
        <v>22</v>
      </c>
    </row>
    <row r="3" spans="1:24" s="53" customFormat="1" ht="11.4" customHeight="1" x14ac:dyDescent="0.3">
      <c r="C3" s="78"/>
      <c r="D3" s="78"/>
      <c r="E3" s="78"/>
      <c r="F3" s="78"/>
      <c r="G3" s="78"/>
      <c r="H3" s="78"/>
      <c r="I3" s="78"/>
      <c r="K3" s="156"/>
      <c r="L3" s="78"/>
      <c r="M3" s="78"/>
      <c r="N3" s="55" t="s">
        <v>8</v>
      </c>
      <c r="O3" s="78"/>
      <c r="P3" s="78"/>
      <c r="Q3" s="78"/>
      <c r="R3" s="78"/>
      <c r="S3" s="78"/>
      <c r="T3" s="157"/>
      <c r="U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25.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9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6.2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" customHeight="1" x14ac:dyDescent="0.3">
      <c r="A9" s="32" t="s">
        <v>42</v>
      </c>
      <c r="B9" s="33">
        <f>SUM(B10:B29)</f>
        <v>14508</v>
      </c>
      <c r="C9" s="33">
        <f>SUM(C10:C29)</f>
        <v>17227</v>
      </c>
      <c r="D9" s="33">
        <f>SUM(D10:D29)</f>
        <v>13096</v>
      </c>
      <c r="E9" s="34">
        <f>D9/C9*100</f>
        <v>76.020200847506828</v>
      </c>
      <c r="F9" s="33">
        <f>SUM(F10:F29)</f>
        <v>7681</v>
      </c>
      <c r="G9" s="33">
        <f>SUM(G10:G29)</f>
        <v>3089</v>
      </c>
      <c r="H9" s="34">
        <f>G9/F9*100</f>
        <v>40.216117693008727</v>
      </c>
      <c r="I9" s="33">
        <f>SUM(I10:I29)</f>
        <v>364</v>
      </c>
      <c r="J9" s="33">
        <f>SUM(J10:J29)</f>
        <v>83</v>
      </c>
      <c r="K9" s="34">
        <f>J9/I9*100</f>
        <v>22.802197802197803</v>
      </c>
      <c r="L9" s="33">
        <f>SUM(L10:L29)</f>
        <v>1091</v>
      </c>
      <c r="M9" s="33">
        <f>SUM(M10:M29)</f>
        <v>489</v>
      </c>
      <c r="N9" s="34">
        <f>M9/L9*100</f>
        <v>44.821264894592119</v>
      </c>
      <c r="O9" s="33">
        <f>SUM(O10:O29)</f>
        <v>16405</v>
      </c>
      <c r="P9" s="33">
        <f>SUM(P10:P29)</f>
        <v>11252</v>
      </c>
      <c r="Q9" s="34">
        <f>P9/O9*100</f>
        <v>68.588844864370628</v>
      </c>
      <c r="R9" s="33">
        <f>SUM(R10:R29)</f>
        <v>8041</v>
      </c>
      <c r="S9" s="33">
        <f>SUM(S10:S29)</f>
        <v>5188</v>
      </c>
      <c r="T9" s="33">
        <f>SUM(T10:T29)</f>
        <v>7360</v>
      </c>
      <c r="U9" s="34">
        <f>T9/S9*100</f>
        <v>141.86584425597533</v>
      </c>
      <c r="V9" s="33">
        <f>SUM(V10:V29)</f>
        <v>4432</v>
      </c>
      <c r="W9" s="33">
        <f>SUM(W10:W29)</f>
        <v>6026</v>
      </c>
      <c r="X9" s="34">
        <f>W9/V9*100</f>
        <v>135.96570397111913</v>
      </c>
    </row>
    <row r="10" spans="1:24" ht="18" customHeight="1" x14ac:dyDescent="0.3">
      <c r="A10" s="141" t="s">
        <v>43</v>
      </c>
      <c r="B10" s="62">
        <f>'Послуги всього'!B10-'12'!B10</f>
        <v>4603</v>
      </c>
      <c r="C10" s="62">
        <f>'Послуги всього'!C10-'12'!C10</f>
        <v>3715</v>
      </c>
      <c r="D10" s="62">
        <f>'Послуги всього'!D10-'12'!D10</f>
        <v>3932</v>
      </c>
      <c r="E10" s="38">
        <f>D10/C10*100</f>
        <v>105.84118438761776</v>
      </c>
      <c r="F10" s="62">
        <f>'Послуги всього'!F10-'12'!F10</f>
        <v>929</v>
      </c>
      <c r="G10" s="62">
        <f>'Послуги всього'!G10-'12'!G10</f>
        <v>672</v>
      </c>
      <c r="H10" s="38">
        <f>G10/F10*100</f>
        <v>72.335844994617872</v>
      </c>
      <c r="I10" s="62">
        <f>'Послуги всього'!I10-'12'!I10</f>
        <v>38</v>
      </c>
      <c r="J10" s="62">
        <f>'Послуги всього'!J10-'12'!J10</f>
        <v>14</v>
      </c>
      <c r="K10" s="38">
        <f>J10/I10*100</f>
        <v>36.84210526315789</v>
      </c>
      <c r="L10" s="62">
        <f>'Послуги всього'!L10-'12'!L10</f>
        <v>29</v>
      </c>
      <c r="M10" s="62">
        <f>'Послуги всього'!M10-'12'!M10</f>
        <v>6</v>
      </c>
      <c r="N10" s="38">
        <f>M10/L10*100</f>
        <v>20.689655172413794</v>
      </c>
      <c r="O10" s="62">
        <f>'Послуги всього'!O10-'12'!O10</f>
        <v>3355</v>
      </c>
      <c r="P10" s="62">
        <f>'Послуги всього'!P10-'12'!P10</f>
        <v>2732</v>
      </c>
      <c r="Q10" s="38">
        <f>P10/O10*100</f>
        <v>81.430700447093884</v>
      </c>
      <c r="R10" s="62">
        <f>'Послуги всього'!R10-'12'!R10</f>
        <v>2918</v>
      </c>
      <c r="S10" s="62">
        <f>'Послуги всього'!S10-'12'!S10</f>
        <v>1128</v>
      </c>
      <c r="T10" s="62">
        <f>'Послуги всього'!T10-'12'!T10</f>
        <v>2517</v>
      </c>
      <c r="U10" s="38">
        <f>T10/S10*100</f>
        <v>223.13829787234042</v>
      </c>
      <c r="V10" s="62">
        <f>'Послуги всього'!V10-'12'!V10</f>
        <v>933</v>
      </c>
      <c r="W10" s="62">
        <f>'Послуги всього'!W10-'12'!W10</f>
        <v>2148</v>
      </c>
      <c r="X10" s="38">
        <f>W10/V10*100</f>
        <v>230.2250803858521</v>
      </c>
    </row>
    <row r="11" spans="1:24" ht="18" customHeight="1" x14ac:dyDescent="0.3">
      <c r="A11" s="141" t="s">
        <v>44</v>
      </c>
      <c r="B11" s="62">
        <f>'Послуги всього'!B11-'12'!B11</f>
        <v>690</v>
      </c>
      <c r="C11" s="62">
        <f>'Послуги всього'!C11-'12'!C11</f>
        <v>1414</v>
      </c>
      <c r="D11" s="62">
        <f>'Послуги всього'!D11-'12'!D11</f>
        <v>637</v>
      </c>
      <c r="E11" s="38">
        <f t="shared" ref="E11:E29" si="0">D11/C11*100</f>
        <v>45.049504950495049</v>
      </c>
      <c r="F11" s="62">
        <f>'Послуги всього'!F11-'12'!F11</f>
        <v>517</v>
      </c>
      <c r="G11" s="62">
        <f>'Послуги всього'!G11-'12'!G11</f>
        <v>170</v>
      </c>
      <c r="H11" s="38">
        <f t="shared" ref="H11:H29" si="1">G11/F11*100</f>
        <v>32.882011605415862</v>
      </c>
      <c r="I11" s="62">
        <f>'Послуги всього'!I11-'12'!I11</f>
        <v>15</v>
      </c>
      <c r="J11" s="62">
        <f>'Послуги всього'!J11-'12'!J11</f>
        <v>9</v>
      </c>
      <c r="K11" s="38">
        <f t="shared" ref="K11:K29" si="2">J11/I11*100</f>
        <v>60</v>
      </c>
      <c r="L11" s="62">
        <f>'Послуги всього'!L11-'12'!L11</f>
        <v>42</v>
      </c>
      <c r="M11" s="62">
        <f>'Послуги всього'!M11-'12'!M11</f>
        <v>9</v>
      </c>
      <c r="N11" s="38">
        <f t="shared" ref="N11:N29" si="3">M11/L11*100</f>
        <v>21.428571428571427</v>
      </c>
      <c r="O11" s="62">
        <f>'Послуги всього'!O11-'12'!O11</f>
        <v>1368</v>
      </c>
      <c r="P11" s="62">
        <f>'Послуги всього'!P11-'12'!P11</f>
        <v>607</v>
      </c>
      <c r="Q11" s="38">
        <f t="shared" ref="Q11:Q29" si="4">P11/O11*100</f>
        <v>44.37134502923977</v>
      </c>
      <c r="R11" s="62">
        <f>'Послуги всього'!R11-'12'!R11</f>
        <v>327</v>
      </c>
      <c r="S11" s="62">
        <f>'Послуги всього'!S11-'12'!S11</f>
        <v>445</v>
      </c>
      <c r="T11" s="62">
        <f>'Послуги всього'!T11-'12'!T11</f>
        <v>301</v>
      </c>
      <c r="U11" s="38">
        <f t="shared" ref="U11:U29" si="5">T11/S11*100</f>
        <v>67.640449438202239</v>
      </c>
      <c r="V11" s="62">
        <f>'Послуги всього'!V11-'12'!V11</f>
        <v>394</v>
      </c>
      <c r="W11" s="62">
        <f>'Послуги всього'!W11-'12'!W11</f>
        <v>211</v>
      </c>
      <c r="X11" s="38">
        <f t="shared" ref="X11:X29" si="6">W11/V11*100</f>
        <v>53.55329949238579</v>
      </c>
    </row>
    <row r="12" spans="1:24" ht="18" customHeight="1" x14ac:dyDescent="0.3">
      <c r="A12" s="141" t="s">
        <v>45</v>
      </c>
      <c r="B12" s="62">
        <f>'Послуги всього'!B12-'12'!B12</f>
        <v>595</v>
      </c>
      <c r="C12" s="62">
        <f>'Послуги всього'!C12-'12'!C12</f>
        <v>1065</v>
      </c>
      <c r="D12" s="62">
        <f>'Послуги всього'!D12-'12'!D12</f>
        <v>511</v>
      </c>
      <c r="E12" s="38">
        <f t="shared" si="0"/>
        <v>47.981220657276999</v>
      </c>
      <c r="F12" s="62">
        <f>'Послуги всього'!F12-'12'!F12</f>
        <v>422</v>
      </c>
      <c r="G12" s="62">
        <f>'Послуги всього'!G12-'12'!G12</f>
        <v>121</v>
      </c>
      <c r="H12" s="38">
        <f t="shared" si="1"/>
        <v>28.672985781990523</v>
      </c>
      <c r="I12" s="62">
        <f>'Послуги всього'!I12-'12'!I12</f>
        <v>25</v>
      </c>
      <c r="J12" s="62">
        <f>'Послуги всього'!J12-'12'!J12</f>
        <v>7</v>
      </c>
      <c r="K12" s="38">
        <f t="shared" si="2"/>
        <v>28.000000000000004</v>
      </c>
      <c r="L12" s="62">
        <f>'Послуги всього'!L12-'12'!L12</f>
        <v>33</v>
      </c>
      <c r="M12" s="62">
        <f>'Послуги всього'!M12-'12'!M12</f>
        <v>9</v>
      </c>
      <c r="N12" s="38">
        <f t="shared" si="3"/>
        <v>27.27272727272727</v>
      </c>
      <c r="O12" s="62">
        <f>'Послуги всього'!O12-'12'!O12</f>
        <v>994</v>
      </c>
      <c r="P12" s="62">
        <f>'Послуги всього'!P12-'12'!P12</f>
        <v>489</v>
      </c>
      <c r="Q12" s="38">
        <f t="shared" si="4"/>
        <v>49.195171026156942</v>
      </c>
      <c r="R12" s="62">
        <f>'Послуги всього'!R12-'12'!R12</f>
        <v>242</v>
      </c>
      <c r="S12" s="62">
        <f>'Послуги всього'!S12-'12'!S12</f>
        <v>347</v>
      </c>
      <c r="T12" s="62">
        <f>'Послуги всього'!T12-'12'!T12</f>
        <v>236</v>
      </c>
      <c r="U12" s="38">
        <f t="shared" si="5"/>
        <v>68.011527377521617</v>
      </c>
      <c r="V12" s="62">
        <f>'Послуги всього'!V12-'12'!V12</f>
        <v>320</v>
      </c>
      <c r="W12" s="62">
        <f>'Послуги всього'!W12-'12'!W12</f>
        <v>201</v>
      </c>
      <c r="X12" s="38">
        <f t="shared" si="6"/>
        <v>62.812500000000007</v>
      </c>
    </row>
    <row r="13" spans="1:24" ht="18" customHeight="1" x14ac:dyDescent="0.3">
      <c r="A13" s="141" t="s">
        <v>46</v>
      </c>
      <c r="B13" s="62">
        <f>'Послуги всього'!B13-'12'!B13</f>
        <v>621</v>
      </c>
      <c r="C13" s="62">
        <f>'Послуги всього'!C13-'12'!C13</f>
        <v>1085</v>
      </c>
      <c r="D13" s="62">
        <f>'Послуги всього'!D13-'12'!D13</f>
        <v>554</v>
      </c>
      <c r="E13" s="38">
        <f t="shared" si="0"/>
        <v>51.059907834101381</v>
      </c>
      <c r="F13" s="62">
        <f>'Послуги всього'!F13-'12'!F13</f>
        <v>334</v>
      </c>
      <c r="G13" s="62">
        <f>'Послуги всього'!G13-'12'!G13</f>
        <v>88</v>
      </c>
      <c r="H13" s="38">
        <f t="shared" si="1"/>
        <v>26.34730538922156</v>
      </c>
      <c r="I13" s="62">
        <f>'Послуги всього'!I13-'12'!I13</f>
        <v>4</v>
      </c>
      <c r="J13" s="62">
        <f>'Послуги всього'!J13-'12'!J13</f>
        <v>2</v>
      </c>
      <c r="K13" s="38">
        <f t="shared" si="2"/>
        <v>50</v>
      </c>
      <c r="L13" s="62">
        <f>'Послуги всього'!L13-'12'!L13</f>
        <v>45</v>
      </c>
      <c r="M13" s="62">
        <f>'Послуги всього'!M13-'12'!M13</f>
        <v>12</v>
      </c>
      <c r="N13" s="38">
        <f t="shared" si="3"/>
        <v>26.666666666666668</v>
      </c>
      <c r="O13" s="62">
        <f>'Послуги всього'!O13-'12'!O13</f>
        <v>947</v>
      </c>
      <c r="P13" s="62">
        <f>'Послуги всього'!P13-'12'!P13</f>
        <v>535</v>
      </c>
      <c r="Q13" s="38">
        <f t="shared" si="4"/>
        <v>56.494192185850054</v>
      </c>
      <c r="R13" s="62">
        <f>'Послуги всього'!R13-'12'!R13</f>
        <v>345</v>
      </c>
      <c r="S13" s="62">
        <f>'Послуги всього'!S13-'12'!S13</f>
        <v>418</v>
      </c>
      <c r="T13" s="62">
        <f>'Послуги всього'!T13-'12'!T13</f>
        <v>312</v>
      </c>
      <c r="U13" s="38">
        <f t="shared" si="5"/>
        <v>74.641148325358856</v>
      </c>
      <c r="V13" s="62">
        <f>'Послуги всього'!V13-'12'!V13</f>
        <v>376</v>
      </c>
      <c r="W13" s="62">
        <f>'Послуги всього'!W13-'12'!W13</f>
        <v>207</v>
      </c>
      <c r="X13" s="38">
        <f t="shared" si="6"/>
        <v>55.053191489361694</v>
      </c>
    </row>
    <row r="14" spans="1:24" ht="18" customHeight="1" x14ac:dyDescent="0.3">
      <c r="A14" s="141" t="s">
        <v>47</v>
      </c>
      <c r="B14" s="62">
        <f>'Послуги всього'!B14-'12'!B14</f>
        <v>355</v>
      </c>
      <c r="C14" s="62">
        <f>'Послуги всього'!C14-'12'!C14</f>
        <v>506</v>
      </c>
      <c r="D14" s="62">
        <f>'Послуги всього'!D14-'12'!D14</f>
        <v>284</v>
      </c>
      <c r="E14" s="38">
        <f t="shared" si="0"/>
        <v>56.126482213438734</v>
      </c>
      <c r="F14" s="62">
        <f>'Послуги всього'!F14-'12'!F14</f>
        <v>313</v>
      </c>
      <c r="G14" s="62">
        <f>'Послуги всього'!G14-'12'!G14</f>
        <v>143</v>
      </c>
      <c r="H14" s="38">
        <f t="shared" si="1"/>
        <v>45.686900958466452</v>
      </c>
      <c r="I14" s="62">
        <f>'Послуги всього'!I14-'12'!I14</f>
        <v>4</v>
      </c>
      <c r="J14" s="62">
        <f>'Послуги всього'!J14-'12'!J14</f>
        <v>1</v>
      </c>
      <c r="K14" s="38">
        <f t="shared" si="2"/>
        <v>25</v>
      </c>
      <c r="L14" s="62">
        <f>'Послуги всього'!L14-'12'!L14</f>
        <v>0</v>
      </c>
      <c r="M14" s="62">
        <f>'Послуги всього'!M14-'12'!M14</f>
        <v>0</v>
      </c>
      <c r="N14" s="164" t="e">
        <f t="shared" si="3"/>
        <v>#DIV/0!</v>
      </c>
      <c r="O14" s="62">
        <f>'Послуги всього'!O14-'12'!O14</f>
        <v>493</v>
      </c>
      <c r="P14" s="62">
        <f>'Послуги всього'!P14-'12'!P14</f>
        <v>257</v>
      </c>
      <c r="Q14" s="38">
        <f t="shared" si="4"/>
        <v>52.129817444219064</v>
      </c>
      <c r="R14" s="62">
        <f>'Послуги всього'!R14-'12'!R14</f>
        <v>108</v>
      </c>
      <c r="S14" s="62">
        <f>'Послуги всього'!S14-'12'!S14</f>
        <v>128</v>
      </c>
      <c r="T14" s="62">
        <f>'Послуги всього'!T14-'12'!T14</f>
        <v>102</v>
      </c>
      <c r="U14" s="38">
        <f t="shared" si="5"/>
        <v>79.6875</v>
      </c>
      <c r="V14" s="62">
        <f>'Послуги всього'!V14-'12'!V14</f>
        <v>111</v>
      </c>
      <c r="W14" s="62">
        <f>'Послуги всього'!W14-'12'!W14</f>
        <v>91</v>
      </c>
      <c r="X14" s="38">
        <f t="shared" si="6"/>
        <v>81.981981981981974</v>
      </c>
    </row>
    <row r="15" spans="1:24" ht="18" customHeight="1" x14ac:dyDescent="0.3">
      <c r="A15" s="141" t="s">
        <v>48</v>
      </c>
      <c r="B15" s="62">
        <f>'Послуги всього'!B15-'12'!B15</f>
        <v>379</v>
      </c>
      <c r="C15" s="62">
        <f>'Послуги всього'!C15-'12'!C15</f>
        <v>612</v>
      </c>
      <c r="D15" s="62">
        <f>'Послуги всього'!D15-'12'!D15</f>
        <v>337</v>
      </c>
      <c r="E15" s="38">
        <f t="shared" si="0"/>
        <v>55.06535947712419</v>
      </c>
      <c r="F15" s="62">
        <f>'Послуги всього'!F15-'12'!F15</f>
        <v>296</v>
      </c>
      <c r="G15" s="62">
        <f>'Послуги всього'!G15-'12'!G15</f>
        <v>84</v>
      </c>
      <c r="H15" s="38">
        <f t="shared" si="1"/>
        <v>28.378378378378379</v>
      </c>
      <c r="I15" s="62">
        <f>'Послуги всього'!I15-'12'!I15</f>
        <v>15</v>
      </c>
      <c r="J15" s="62">
        <f>'Послуги всього'!J15-'12'!J15</f>
        <v>2</v>
      </c>
      <c r="K15" s="38">
        <f t="shared" si="2"/>
        <v>13.333333333333334</v>
      </c>
      <c r="L15" s="62">
        <f>'Послуги всього'!L15-'12'!L15</f>
        <v>64</v>
      </c>
      <c r="M15" s="62">
        <f>'Послуги всього'!M15-'12'!M15</f>
        <v>14</v>
      </c>
      <c r="N15" s="38">
        <f t="shared" si="3"/>
        <v>21.875</v>
      </c>
      <c r="O15" s="62">
        <f>'Послуги всього'!O15-'12'!O15</f>
        <v>587</v>
      </c>
      <c r="P15" s="62">
        <f>'Послуги всього'!P15-'12'!P15</f>
        <v>289</v>
      </c>
      <c r="Q15" s="38">
        <f t="shared" si="4"/>
        <v>49.233390119250423</v>
      </c>
      <c r="R15" s="62">
        <f>'Послуги всього'!R15-'12'!R15</f>
        <v>191</v>
      </c>
      <c r="S15" s="62">
        <f>'Послуги всього'!S15-'12'!S15</f>
        <v>192</v>
      </c>
      <c r="T15" s="62">
        <f>'Послуги всього'!T15-'12'!T15</f>
        <v>173</v>
      </c>
      <c r="U15" s="38">
        <f t="shared" si="5"/>
        <v>90.104166666666657</v>
      </c>
      <c r="V15" s="62">
        <f>'Послуги всього'!V15-'12'!V15</f>
        <v>163</v>
      </c>
      <c r="W15" s="62">
        <f>'Послуги всього'!W15-'12'!W15</f>
        <v>128</v>
      </c>
      <c r="X15" s="38">
        <f t="shared" si="6"/>
        <v>78.527607361963192</v>
      </c>
    </row>
    <row r="16" spans="1:24" ht="18" customHeight="1" x14ac:dyDescent="0.3">
      <c r="A16" s="141" t="s">
        <v>49</v>
      </c>
      <c r="B16" s="62">
        <f>'Послуги всього'!B16-'12'!B16</f>
        <v>205</v>
      </c>
      <c r="C16" s="62">
        <f>'Послуги всього'!C16-'12'!C16</f>
        <v>335</v>
      </c>
      <c r="D16" s="62">
        <f>'Послуги всього'!D16-'12'!D16</f>
        <v>201</v>
      </c>
      <c r="E16" s="38">
        <f t="shared" si="0"/>
        <v>60</v>
      </c>
      <c r="F16" s="62">
        <f>'Послуги всього'!F16-'12'!F16</f>
        <v>242</v>
      </c>
      <c r="G16" s="62">
        <f>'Послуги всього'!G16-'12'!G16</f>
        <v>80</v>
      </c>
      <c r="H16" s="38">
        <f t="shared" si="1"/>
        <v>33.057851239669425</v>
      </c>
      <c r="I16" s="62">
        <f>'Послуги всього'!I16-'12'!I16</f>
        <v>55</v>
      </c>
      <c r="J16" s="62">
        <f>'Послуги всього'!J16-'12'!J16</f>
        <v>0</v>
      </c>
      <c r="K16" s="38">
        <f t="shared" si="2"/>
        <v>0</v>
      </c>
      <c r="L16" s="62">
        <f>'Послуги всього'!L16-'12'!L16</f>
        <v>18</v>
      </c>
      <c r="M16" s="62">
        <f>'Послуги всього'!M16-'12'!M16</f>
        <v>7</v>
      </c>
      <c r="N16" s="38">
        <f t="shared" si="3"/>
        <v>38.888888888888893</v>
      </c>
      <c r="O16" s="62">
        <f>'Послуги всього'!O16-'12'!O16</f>
        <v>334</v>
      </c>
      <c r="P16" s="62">
        <f>'Послуги всього'!P16-'12'!P16</f>
        <v>190</v>
      </c>
      <c r="Q16" s="38">
        <f t="shared" si="4"/>
        <v>56.886227544910184</v>
      </c>
      <c r="R16" s="62">
        <f>'Послуги всього'!R16-'12'!R16</f>
        <v>106</v>
      </c>
      <c r="S16" s="62">
        <f>'Послуги всього'!S16-'12'!S16</f>
        <v>58</v>
      </c>
      <c r="T16" s="62">
        <f>'Послуги всього'!T16-'12'!T16</f>
        <v>106</v>
      </c>
      <c r="U16" s="38">
        <f t="shared" si="5"/>
        <v>182.75862068965517</v>
      </c>
      <c r="V16" s="62">
        <f>'Послуги всього'!V16-'12'!V16</f>
        <v>56</v>
      </c>
      <c r="W16" s="62">
        <f>'Послуги всього'!W16-'12'!W16</f>
        <v>96</v>
      </c>
      <c r="X16" s="38">
        <f t="shared" si="6"/>
        <v>171.42857142857142</v>
      </c>
    </row>
    <row r="17" spans="1:24" ht="18" customHeight="1" x14ac:dyDescent="0.3">
      <c r="A17" s="141" t="s">
        <v>50</v>
      </c>
      <c r="B17" s="62">
        <f>'Послуги всього'!B17-'12'!B17</f>
        <v>468</v>
      </c>
      <c r="C17" s="62">
        <f>'Послуги всього'!C17-'12'!C17</f>
        <v>504</v>
      </c>
      <c r="D17" s="62">
        <f>'Послуги всього'!D17-'12'!D17</f>
        <v>451</v>
      </c>
      <c r="E17" s="38">
        <f t="shared" si="0"/>
        <v>89.484126984126988</v>
      </c>
      <c r="F17" s="62">
        <f>'Послуги всього'!F17-'12'!F17</f>
        <v>266</v>
      </c>
      <c r="G17" s="62">
        <f>'Послуги всього'!G17-'12'!G17</f>
        <v>113</v>
      </c>
      <c r="H17" s="38">
        <f t="shared" si="1"/>
        <v>42.481203007518801</v>
      </c>
      <c r="I17" s="62">
        <f>'Послуги всього'!I17-'12'!I17</f>
        <v>11</v>
      </c>
      <c r="J17" s="62">
        <f>'Послуги всього'!J17-'12'!J17</f>
        <v>11</v>
      </c>
      <c r="K17" s="38">
        <f t="shared" si="2"/>
        <v>100</v>
      </c>
      <c r="L17" s="62">
        <f>'Послуги всього'!L17-'12'!L17</f>
        <v>7</v>
      </c>
      <c r="M17" s="62">
        <f>'Послуги всього'!M17-'12'!M17</f>
        <v>7</v>
      </c>
      <c r="N17" s="38">
        <f t="shared" si="3"/>
        <v>100</v>
      </c>
      <c r="O17" s="62">
        <f>'Послуги всього'!O17-'12'!O17</f>
        <v>492</v>
      </c>
      <c r="P17" s="62">
        <f>'Послуги всього'!P17-'12'!P17</f>
        <v>432</v>
      </c>
      <c r="Q17" s="38">
        <f t="shared" si="4"/>
        <v>87.804878048780495</v>
      </c>
      <c r="R17" s="62">
        <f>'Послуги всього'!R17-'12'!R17</f>
        <v>267</v>
      </c>
      <c r="S17" s="62">
        <f>'Послуги всього'!S17-'12'!S17</f>
        <v>134</v>
      </c>
      <c r="T17" s="62">
        <f>'Послуги всього'!T17-'12'!T17</f>
        <v>265</v>
      </c>
      <c r="U17" s="38">
        <f t="shared" si="5"/>
        <v>197.76119402985074</v>
      </c>
      <c r="V17" s="62">
        <f>'Послуги всього'!V17-'12'!V17</f>
        <v>108</v>
      </c>
      <c r="W17" s="62">
        <f>'Послуги всього'!W17-'12'!W17</f>
        <v>242</v>
      </c>
      <c r="X17" s="38">
        <f t="shared" si="6"/>
        <v>224.0740740740741</v>
      </c>
    </row>
    <row r="18" spans="1:24" ht="18" customHeight="1" x14ac:dyDescent="0.3">
      <c r="A18" s="141" t="s">
        <v>51</v>
      </c>
      <c r="B18" s="62">
        <f>'Послуги всього'!B18-'12'!B18</f>
        <v>488</v>
      </c>
      <c r="C18" s="62">
        <f>'Послуги всього'!C18-'12'!C18</f>
        <v>702</v>
      </c>
      <c r="D18" s="62">
        <f>'Послуги всього'!D18-'12'!D18</f>
        <v>484</v>
      </c>
      <c r="E18" s="38">
        <f t="shared" si="0"/>
        <v>68.945868945868952</v>
      </c>
      <c r="F18" s="62">
        <f>'Послуги всього'!F18-'12'!F18</f>
        <v>376</v>
      </c>
      <c r="G18" s="62">
        <f>'Послуги всього'!G18-'12'!G18</f>
        <v>72</v>
      </c>
      <c r="H18" s="38">
        <f t="shared" si="1"/>
        <v>19.148936170212767</v>
      </c>
      <c r="I18" s="62">
        <f>'Послуги всього'!I18-'12'!I18</f>
        <v>7</v>
      </c>
      <c r="J18" s="62">
        <f>'Послуги всього'!J18-'12'!J18</f>
        <v>1</v>
      </c>
      <c r="K18" s="38">
        <f t="shared" si="2"/>
        <v>14.285714285714285</v>
      </c>
      <c r="L18" s="62">
        <f>'Послуги всього'!L18-'12'!L18</f>
        <v>104</v>
      </c>
      <c r="M18" s="62">
        <f>'Послуги всього'!M18-'12'!M18</f>
        <v>30</v>
      </c>
      <c r="N18" s="38">
        <f t="shared" si="3"/>
        <v>28.846153846153843</v>
      </c>
      <c r="O18" s="62">
        <f>'Послуги всього'!O18-'12'!O18</f>
        <v>675</v>
      </c>
      <c r="P18" s="62">
        <f>'Послуги всього'!P18-'12'!P18</f>
        <v>430</v>
      </c>
      <c r="Q18" s="38">
        <f t="shared" si="4"/>
        <v>63.703703703703709</v>
      </c>
      <c r="R18" s="62">
        <f>'Послуги всього'!R18-'12'!R18</f>
        <v>285</v>
      </c>
      <c r="S18" s="62">
        <f>'Послуги всього'!S18-'12'!S18</f>
        <v>186</v>
      </c>
      <c r="T18" s="62">
        <f>'Послуги всього'!T18-'12'!T18</f>
        <v>285</v>
      </c>
      <c r="U18" s="38">
        <f t="shared" si="5"/>
        <v>153.2258064516129</v>
      </c>
      <c r="V18" s="62">
        <f>'Послуги всього'!V18-'12'!V18</f>
        <v>147</v>
      </c>
      <c r="W18" s="62">
        <f>'Послуги всього'!W18-'12'!W18</f>
        <v>259</v>
      </c>
      <c r="X18" s="38">
        <f t="shared" si="6"/>
        <v>176.19047619047618</v>
      </c>
    </row>
    <row r="19" spans="1:24" ht="18" customHeight="1" x14ac:dyDescent="0.3">
      <c r="A19" s="141" t="s">
        <v>52</v>
      </c>
      <c r="B19" s="62">
        <f>'Послуги всього'!B19-'12'!B19</f>
        <v>1666</v>
      </c>
      <c r="C19" s="62">
        <f>'Послуги всього'!C19-'12'!C19</f>
        <v>948</v>
      </c>
      <c r="D19" s="62">
        <f>'Послуги всього'!D19-'12'!D19</f>
        <v>1460</v>
      </c>
      <c r="E19" s="38">
        <f t="shared" si="0"/>
        <v>154.00843881856539</v>
      </c>
      <c r="F19" s="62">
        <f>'Послуги всього'!F19-'12'!F19</f>
        <v>331</v>
      </c>
      <c r="G19" s="62">
        <f>'Послуги всього'!G19-'12'!G19</f>
        <v>196</v>
      </c>
      <c r="H19" s="38">
        <f t="shared" si="1"/>
        <v>59.21450151057401</v>
      </c>
      <c r="I19" s="62">
        <f>'Послуги всього'!I19-'12'!I19</f>
        <v>58</v>
      </c>
      <c r="J19" s="62">
        <f>'Послуги всього'!J19-'12'!J19</f>
        <v>8</v>
      </c>
      <c r="K19" s="38">
        <f t="shared" si="2"/>
        <v>13.793103448275861</v>
      </c>
      <c r="L19" s="62">
        <f>'Послуги всього'!L19-'12'!L19</f>
        <v>43</v>
      </c>
      <c r="M19" s="62">
        <f>'Послуги всього'!M19-'12'!M19</f>
        <v>19</v>
      </c>
      <c r="N19" s="38">
        <f t="shared" si="3"/>
        <v>44.186046511627907</v>
      </c>
      <c r="O19" s="62">
        <f>'Послуги всього'!O19-'12'!O19</f>
        <v>916</v>
      </c>
      <c r="P19" s="62">
        <f>'Послуги всього'!P19-'12'!P19</f>
        <v>1277</v>
      </c>
      <c r="Q19" s="38">
        <f t="shared" si="4"/>
        <v>139.41048034934497</v>
      </c>
      <c r="R19" s="62">
        <f>'Послуги всього'!R19-'12'!R19</f>
        <v>1108</v>
      </c>
      <c r="S19" s="62">
        <f>'Послуги всього'!S19-'12'!S19</f>
        <v>366</v>
      </c>
      <c r="T19" s="62">
        <f>'Послуги всього'!T19-'12'!T19</f>
        <v>980</v>
      </c>
      <c r="U19" s="38">
        <f t="shared" si="5"/>
        <v>267.75956284153006</v>
      </c>
      <c r="V19" s="62">
        <f>'Послуги всього'!V19-'12'!V19</f>
        <v>317</v>
      </c>
      <c r="W19" s="62">
        <f>'Послуги всього'!W19-'12'!W19</f>
        <v>882</v>
      </c>
      <c r="X19" s="38">
        <f t="shared" si="6"/>
        <v>278.23343848580441</v>
      </c>
    </row>
    <row r="20" spans="1:24" ht="18" customHeight="1" x14ac:dyDescent="0.3">
      <c r="A20" s="141" t="s">
        <v>53</v>
      </c>
      <c r="B20" s="62">
        <f>'Послуги всього'!B20-'12'!B20</f>
        <v>438</v>
      </c>
      <c r="C20" s="62">
        <f>'Послуги всього'!C20-'12'!C20</f>
        <v>597</v>
      </c>
      <c r="D20" s="62">
        <f>'Послуги всього'!D20-'12'!D20</f>
        <v>401</v>
      </c>
      <c r="E20" s="38">
        <f t="shared" si="0"/>
        <v>67.169179229480733</v>
      </c>
      <c r="F20" s="62">
        <f>'Послуги всього'!F20-'12'!F20</f>
        <v>230</v>
      </c>
      <c r="G20" s="62">
        <f>'Послуги всього'!G20-'12'!G20</f>
        <v>108</v>
      </c>
      <c r="H20" s="38">
        <f t="shared" si="1"/>
        <v>46.956521739130437</v>
      </c>
      <c r="I20" s="62">
        <f>'Послуги всього'!I20-'12'!I20</f>
        <v>12</v>
      </c>
      <c r="J20" s="62">
        <f>'Послуги всього'!J20-'12'!J20</f>
        <v>4</v>
      </c>
      <c r="K20" s="38">
        <f t="shared" si="2"/>
        <v>33.333333333333329</v>
      </c>
      <c r="L20" s="62">
        <f>'Послуги всього'!L20-'12'!L20</f>
        <v>32</v>
      </c>
      <c r="M20" s="62">
        <f>'Послуги всього'!M20-'12'!M20</f>
        <v>31</v>
      </c>
      <c r="N20" s="38">
        <f t="shared" si="3"/>
        <v>96.875</v>
      </c>
      <c r="O20" s="62">
        <f>'Послуги всього'!O20-'12'!O20</f>
        <v>574</v>
      </c>
      <c r="P20" s="62">
        <f>'Послуги всього'!P20-'12'!P20</f>
        <v>341</v>
      </c>
      <c r="Q20" s="38">
        <f t="shared" si="4"/>
        <v>59.407665505226483</v>
      </c>
      <c r="R20" s="62">
        <f>'Послуги всього'!R20-'12'!R20</f>
        <v>226</v>
      </c>
      <c r="S20" s="62">
        <f>'Послуги всього'!S20-'12'!S20</f>
        <v>263</v>
      </c>
      <c r="T20" s="62">
        <f>'Послуги всього'!T20-'12'!T20</f>
        <v>223</v>
      </c>
      <c r="U20" s="38">
        <f t="shared" si="5"/>
        <v>84.790874524714837</v>
      </c>
      <c r="V20" s="62">
        <f>'Послуги всього'!V20-'12'!V20</f>
        <v>214</v>
      </c>
      <c r="W20" s="62">
        <f>'Послуги всього'!W20-'12'!W20</f>
        <v>155</v>
      </c>
      <c r="X20" s="38">
        <f t="shared" si="6"/>
        <v>72.429906542056074</v>
      </c>
    </row>
    <row r="21" spans="1:24" ht="18" customHeight="1" x14ac:dyDescent="0.3">
      <c r="A21" s="141" t="s">
        <v>54</v>
      </c>
      <c r="B21" s="62">
        <f>'Послуги всього'!B21-'12'!B21</f>
        <v>657</v>
      </c>
      <c r="C21" s="62">
        <f>'Послуги всього'!C21-'12'!C21</f>
        <v>986</v>
      </c>
      <c r="D21" s="62">
        <f>'Послуги всього'!D21-'12'!D21</f>
        <v>641</v>
      </c>
      <c r="E21" s="38">
        <f t="shared" si="0"/>
        <v>65.010141987829613</v>
      </c>
      <c r="F21" s="62">
        <f>'Послуги всього'!F21-'12'!F21</f>
        <v>563</v>
      </c>
      <c r="G21" s="62">
        <f>'Послуги всього'!G21-'12'!G21</f>
        <v>126</v>
      </c>
      <c r="H21" s="38">
        <f t="shared" si="1"/>
        <v>22.380106571936057</v>
      </c>
      <c r="I21" s="62">
        <f>'Послуги всього'!I21-'12'!I21</f>
        <v>13</v>
      </c>
      <c r="J21" s="62">
        <f>'Послуги всього'!J21-'12'!J21</f>
        <v>0</v>
      </c>
      <c r="K21" s="38">
        <f t="shared" si="2"/>
        <v>0</v>
      </c>
      <c r="L21" s="62">
        <f>'Послуги всього'!L21-'12'!L21</f>
        <v>105</v>
      </c>
      <c r="M21" s="62">
        <f>'Послуги всього'!M21-'12'!M21</f>
        <v>34</v>
      </c>
      <c r="N21" s="38">
        <f t="shared" si="3"/>
        <v>32.38095238095238</v>
      </c>
      <c r="O21" s="62">
        <f>'Послуги всього'!O21-'12'!O21</f>
        <v>961</v>
      </c>
      <c r="P21" s="62">
        <f>'Послуги всього'!P21-'12'!P21</f>
        <v>580</v>
      </c>
      <c r="Q21" s="38">
        <f t="shared" si="4"/>
        <v>60.353798126951098</v>
      </c>
      <c r="R21" s="62">
        <f>'Послуги всього'!R21-'12'!R21</f>
        <v>320</v>
      </c>
      <c r="S21" s="62">
        <f>'Послуги всього'!S21-'12'!S21</f>
        <v>276</v>
      </c>
      <c r="T21" s="62">
        <f>'Послуги всього'!T21-'12'!T21</f>
        <v>319</v>
      </c>
      <c r="U21" s="38">
        <f t="shared" si="5"/>
        <v>115.57971014492753</v>
      </c>
      <c r="V21" s="62">
        <f>'Послуги всього'!V21-'12'!V21</f>
        <v>235</v>
      </c>
      <c r="W21" s="62">
        <f>'Послуги всього'!W21-'12'!W21</f>
        <v>215</v>
      </c>
      <c r="X21" s="38">
        <f t="shared" si="6"/>
        <v>91.489361702127653</v>
      </c>
    </row>
    <row r="22" spans="1:24" ht="18" customHeight="1" x14ac:dyDescent="0.3">
      <c r="A22" s="141" t="s">
        <v>55</v>
      </c>
      <c r="B22" s="62">
        <f>'Послуги всього'!B22-'12'!B22</f>
        <v>308</v>
      </c>
      <c r="C22" s="62">
        <f>'Послуги всього'!C22-'12'!C22</f>
        <v>435</v>
      </c>
      <c r="D22" s="62">
        <f>'Послуги всього'!D22-'12'!D22</f>
        <v>297</v>
      </c>
      <c r="E22" s="38">
        <f t="shared" si="0"/>
        <v>68.275862068965523</v>
      </c>
      <c r="F22" s="62">
        <f>'Послуги всього'!F22-'12'!F22</f>
        <v>245</v>
      </c>
      <c r="G22" s="62">
        <f>'Послуги всього'!G22-'12'!G22</f>
        <v>68</v>
      </c>
      <c r="H22" s="38">
        <f t="shared" si="1"/>
        <v>27.755102040816325</v>
      </c>
      <c r="I22" s="62">
        <f>'Послуги всього'!I22-'12'!I22</f>
        <v>13</v>
      </c>
      <c r="J22" s="62">
        <f>'Послуги всього'!J22-'12'!J22</f>
        <v>1</v>
      </c>
      <c r="K22" s="38">
        <f t="shared" si="2"/>
        <v>7.6923076923076925</v>
      </c>
      <c r="L22" s="62">
        <f>'Послуги всього'!L22-'12'!L22</f>
        <v>121</v>
      </c>
      <c r="M22" s="62">
        <f>'Послуги всього'!M22-'12'!M22</f>
        <v>34</v>
      </c>
      <c r="N22" s="38">
        <f t="shared" si="3"/>
        <v>28.099173553719009</v>
      </c>
      <c r="O22" s="62">
        <f>'Послуги всього'!O22-'12'!O22</f>
        <v>432</v>
      </c>
      <c r="P22" s="62">
        <f>'Послуги всього'!P22-'12'!P22</f>
        <v>293</v>
      </c>
      <c r="Q22" s="38">
        <f t="shared" si="4"/>
        <v>67.824074074074076</v>
      </c>
      <c r="R22" s="62">
        <f>'Послуги всього'!R22-'12'!R22</f>
        <v>130</v>
      </c>
      <c r="S22" s="62">
        <f>'Послуги всього'!S22-'12'!S22</f>
        <v>124</v>
      </c>
      <c r="T22" s="62">
        <f>'Послуги всього'!T22-'12'!T22</f>
        <v>123</v>
      </c>
      <c r="U22" s="38">
        <f t="shared" si="5"/>
        <v>99.193548387096769</v>
      </c>
      <c r="V22" s="62">
        <f>'Послуги всього'!V22-'12'!V22</f>
        <v>111</v>
      </c>
      <c r="W22" s="62">
        <f>'Послуги всього'!W22-'12'!W22</f>
        <v>107</v>
      </c>
      <c r="X22" s="38">
        <f t="shared" si="6"/>
        <v>96.396396396396398</v>
      </c>
    </row>
    <row r="23" spans="1:24" ht="18" customHeight="1" x14ac:dyDescent="0.3">
      <c r="A23" s="141" t="s">
        <v>56</v>
      </c>
      <c r="B23" s="62">
        <f>'Послуги всього'!B23-'12'!B23</f>
        <v>477</v>
      </c>
      <c r="C23" s="62">
        <f>'Послуги всього'!C23-'12'!C23</f>
        <v>517</v>
      </c>
      <c r="D23" s="62">
        <f>'Послуги всього'!D23-'12'!D23</f>
        <v>439</v>
      </c>
      <c r="E23" s="38">
        <f t="shared" si="0"/>
        <v>84.912959381044487</v>
      </c>
      <c r="F23" s="62">
        <f>'Послуги всього'!F23-'12'!F23</f>
        <v>260</v>
      </c>
      <c r="G23" s="62">
        <f>'Послуги всього'!G23-'12'!G23</f>
        <v>189</v>
      </c>
      <c r="H23" s="38">
        <f t="shared" si="1"/>
        <v>72.692307692307693</v>
      </c>
      <c r="I23" s="62">
        <f>'Послуги всього'!I23-'12'!I23</f>
        <v>7</v>
      </c>
      <c r="J23" s="62">
        <f>'Послуги всього'!J23-'12'!J23</f>
        <v>3</v>
      </c>
      <c r="K23" s="38">
        <f t="shared" si="2"/>
        <v>42.857142857142854</v>
      </c>
      <c r="L23" s="62">
        <f>'Послуги всього'!L23-'12'!L23</f>
        <v>34</v>
      </c>
      <c r="M23" s="62">
        <f>'Послуги всього'!M23-'12'!M23</f>
        <v>19</v>
      </c>
      <c r="N23" s="38">
        <f t="shared" si="3"/>
        <v>55.882352941176471</v>
      </c>
      <c r="O23" s="62">
        <f>'Послуги всього'!O23-'12'!O23</f>
        <v>515</v>
      </c>
      <c r="P23" s="62">
        <f>'Послуги всього'!P23-'12'!P23</f>
        <v>431</v>
      </c>
      <c r="Q23" s="38">
        <f t="shared" si="4"/>
        <v>83.689320388349515</v>
      </c>
      <c r="R23" s="62">
        <f>'Послуги всього'!R23-'12'!R23</f>
        <v>241</v>
      </c>
      <c r="S23" s="62">
        <f>'Послуги всього'!S23-'12'!S23</f>
        <v>161</v>
      </c>
      <c r="T23" s="62">
        <f>'Послуги всього'!T23-'12'!T23</f>
        <v>214</v>
      </c>
      <c r="U23" s="38">
        <f t="shared" si="5"/>
        <v>132.91925465838511</v>
      </c>
      <c r="V23" s="62">
        <f>'Послуги всього'!V23-'12'!V23</f>
        <v>103</v>
      </c>
      <c r="W23" s="62">
        <f>'Послуги всього'!W23-'12'!W23</f>
        <v>168</v>
      </c>
      <c r="X23" s="38">
        <f t="shared" si="6"/>
        <v>163.10679611650485</v>
      </c>
    </row>
    <row r="24" spans="1:24" ht="18" customHeight="1" x14ac:dyDescent="0.3">
      <c r="A24" s="141" t="s">
        <v>57</v>
      </c>
      <c r="B24" s="62">
        <f>'Послуги всього'!B24-'12'!B24</f>
        <v>445</v>
      </c>
      <c r="C24" s="62">
        <f>'Послуги всього'!C24-'12'!C24</f>
        <v>692</v>
      </c>
      <c r="D24" s="62">
        <f>'Послуги всього'!D24-'12'!D24</f>
        <v>414</v>
      </c>
      <c r="E24" s="38">
        <f t="shared" si="0"/>
        <v>59.826589595375722</v>
      </c>
      <c r="F24" s="62">
        <f>'Послуги всього'!F24-'12'!F24</f>
        <v>400</v>
      </c>
      <c r="G24" s="62">
        <f>'Послуги всього'!G24-'12'!G24</f>
        <v>140</v>
      </c>
      <c r="H24" s="38">
        <f t="shared" si="1"/>
        <v>35</v>
      </c>
      <c r="I24" s="62">
        <f>'Послуги всього'!I24-'12'!I24</f>
        <v>28</v>
      </c>
      <c r="J24" s="62">
        <f>'Послуги всього'!J24-'12'!J24</f>
        <v>7</v>
      </c>
      <c r="K24" s="38">
        <f t="shared" si="2"/>
        <v>25</v>
      </c>
      <c r="L24" s="62">
        <f>'Послуги всього'!L24-'12'!L24</f>
        <v>25</v>
      </c>
      <c r="M24" s="62">
        <f>'Послуги всього'!M24-'12'!M24</f>
        <v>8</v>
      </c>
      <c r="N24" s="38">
        <f t="shared" si="3"/>
        <v>32</v>
      </c>
      <c r="O24" s="62">
        <f>'Послуги всього'!O24-'12'!O24</f>
        <v>677</v>
      </c>
      <c r="P24" s="62">
        <f>'Послуги всього'!P24-'12'!P24</f>
        <v>386</v>
      </c>
      <c r="Q24" s="38">
        <f t="shared" si="4"/>
        <v>57.016248153618911</v>
      </c>
      <c r="R24" s="62">
        <f>'Послуги всього'!R24-'12'!R24</f>
        <v>235</v>
      </c>
      <c r="S24" s="62">
        <f>'Послуги всього'!S24-'12'!S24</f>
        <v>223</v>
      </c>
      <c r="T24" s="62">
        <f>'Послуги всього'!T24-'12'!T24</f>
        <v>219</v>
      </c>
      <c r="U24" s="38">
        <f t="shared" si="5"/>
        <v>98.206278026905821</v>
      </c>
      <c r="V24" s="62">
        <f>'Послуги всього'!V24-'12'!V24</f>
        <v>199</v>
      </c>
      <c r="W24" s="62">
        <f>'Послуги всього'!W24-'12'!W24</f>
        <v>167</v>
      </c>
      <c r="X24" s="38">
        <f t="shared" si="6"/>
        <v>83.91959798994975</v>
      </c>
    </row>
    <row r="25" spans="1:24" ht="18" customHeight="1" x14ac:dyDescent="0.3">
      <c r="A25" s="141" t="s">
        <v>58</v>
      </c>
      <c r="B25" s="62">
        <f>'Послуги всього'!B25-'12'!B25</f>
        <v>398</v>
      </c>
      <c r="C25" s="62">
        <f>'Послуги всього'!C25-'12'!C25</f>
        <v>661</v>
      </c>
      <c r="D25" s="62">
        <f>'Послуги всього'!D25-'12'!D25</f>
        <v>384</v>
      </c>
      <c r="E25" s="38">
        <f t="shared" si="0"/>
        <v>58.093797276853252</v>
      </c>
      <c r="F25" s="62">
        <f>'Послуги всього'!F25-'12'!F25</f>
        <v>402</v>
      </c>
      <c r="G25" s="62">
        <f>'Послуги всього'!G25-'12'!G25</f>
        <v>97</v>
      </c>
      <c r="H25" s="38">
        <f t="shared" si="1"/>
        <v>24.129353233830848</v>
      </c>
      <c r="I25" s="62">
        <f>'Послуги всього'!I25-'12'!I25</f>
        <v>10</v>
      </c>
      <c r="J25" s="62">
        <f>'Послуги всього'!J25-'12'!J25</f>
        <v>4</v>
      </c>
      <c r="K25" s="38">
        <f t="shared" si="2"/>
        <v>40</v>
      </c>
      <c r="L25" s="62">
        <f>'Послуги всього'!L25-'12'!L25</f>
        <v>65</v>
      </c>
      <c r="M25" s="62">
        <f>'Послуги всього'!M25-'12'!M25</f>
        <v>42</v>
      </c>
      <c r="N25" s="38">
        <f t="shared" si="3"/>
        <v>64.615384615384613</v>
      </c>
      <c r="O25" s="62">
        <f>'Послуги всього'!O25-'12'!O25</f>
        <v>651</v>
      </c>
      <c r="P25" s="62">
        <f>'Послуги всього'!P25-'12'!P25</f>
        <v>351</v>
      </c>
      <c r="Q25" s="38">
        <f t="shared" si="4"/>
        <v>53.917050691244242</v>
      </c>
      <c r="R25" s="62">
        <f>'Послуги всього'!R25-'12'!R25</f>
        <v>190</v>
      </c>
      <c r="S25" s="62">
        <f>'Послуги всього'!S25-'12'!S25</f>
        <v>179</v>
      </c>
      <c r="T25" s="62">
        <f>'Послуги всього'!T25-'12'!T25</f>
        <v>190</v>
      </c>
      <c r="U25" s="38">
        <f t="shared" si="5"/>
        <v>106.14525139664805</v>
      </c>
      <c r="V25" s="62">
        <f>'Послуги всього'!V25-'12'!V25</f>
        <v>152</v>
      </c>
      <c r="W25" s="62">
        <f>'Послуги всього'!W25-'12'!W25</f>
        <v>128</v>
      </c>
      <c r="X25" s="38">
        <f t="shared" si="6"/>
        <v>84.210526315789465</v>
      </c>
    </row>
    <row r="26" spans="1:24" ht="18" customHeight="1" x14ac:dyDescent="0.3">
      <c r="A26" s="141" t="s">
        <v>59</v>
      </c>
      <c r="B26" s="62">
        <f>'Послуги всього'!B26-'12'!B26</f>
        <v>518</v>
      </c>
      <c r="C26" s="62">
        <f>'Послуги всього'!C26-'12'!C26</f>
        <v>609</v>
      </c>
      <c r="D26" s="62">
        <f>'Послуги всього'!D26-'12'!D26</f>
        <v>510</v>
      </c>
      <c r="E26" s="38">
        <f t="shared" si="0"/>
        <v>83.743842364532014</v>
      </c>
      <c r="F26" s="62">
        <f>'Послуги всього'!F26-'12'!F26</f>
        <v>478</v>
      </c>
      <c r="G26" s="62">
        <f>'Послуги всього'!G26-'12'!G26</f>
        <v>255</v>
      </c>
      <c r="H26" s="38">
        <f t="shared" si="1"/>
        <v>53.347280334728033</v>
      </c>
      <c r="I26" s="62">
        <f>'Послуги всього'!I26-'12'!I26</f>
        <v>17</v>
      </c>
      <c r="J26" s="62">
        <f>'Послуги всього'!J26-'12'!J26</f>
        <v>0</v>
      </c>
      <c r="K26" s="38">
        <f t="shared" si="2"/>
        <v>0</v>
      </c>
      <c r="L26" s="62">
        <f>'Послуги всього'!L26-'12'!L26</f>
        <v>81</v>
      </c>
      <c r="M26" s="62">
        <f>'Послуги всього'!M26-'12'!M26</f>
        <v>67</v>
      </c>
      <c r="N26" s="38">
        <f t="shared" si="3"/>
        <v>82.716049382716051</v>
      </c>
      <c r="O26" s="62">
        <f>'Послуги всього'!O26-'12'!O26</f>
        <v>604</v>
      </c>
      <c r="P26" s="62">
        <f>'Послуги всього'!P26-'12'!P26</f>
        <v>494</v>
      </c>
      <c r="Q26" s="38">
        <f t="shared" si="4"/>
        <v>81.788079470198667</v>
      </c>
      <c r="R26" s="62">
        <f>'Послуги всього'!R26-'12'!R26</f>
        <v>217</v>
      </c>
      <c r="S26" s="62">
        <f>'Послуги всього'!S26-'12'!S26</f>
        <v>72</v>
      </c>
      <c r="T26" s="62">
        <f>'Послуги всього'!T26-'12'!T26</f>
        <v>216</v>
      </c>
      <c r="U26" s="38">
        <f t="shared" si="5"/>
        <v>300</v>
      </c>
      <c r="V26" s="62">
        <f>'Послуги всього'!V26-'12'!V26</f>
        <v>65</v>
      </c>
      <c r="W26" s="62">
        <f>'Послуги всього'!W26-'12'!W26</f>
        <v>162</v>
      </c>
      <c r="X26" s="38">
        <f t="shared" si="6"/>
        <v>249.23076923076923</v>
      </c>
    </row>
    <row r="27" spans="1:24" ht="18" customHeight="1" x14ac:dyDescent="0.3">
      <c r="A27" s="141" t="s">
        <v>60</v>
      </c>
      <c r="B27" s="62">
        <f>'Послуги всього'!B27-'12'!B27</f>
        <v>478</v>
      </c>
      <c r="C27" s="62">
        <f>'Послуги всього'!C27-'12'!C27</f>
        <v>761</v>
      </c>
      <c r="D27" s="62">
        <f>'Послуги всього'!D27-'12'!D27</f>
        <v>458</v>
      </c>
      <c r="E27" s="38">
        <f t="shared" si="0"/>
        <v>60.183968462549274</v>
      </c>
      <c r="F27" s="62">
        <f>'Послуги всього'!F27-'12'!F27</f>
        <v>387</v>
      </c>
      <c r="G27" s="62">
        <f>'Послуги всього'!G27-'12'!G27</f>
        <v>121</v>
      </c>
      <c r="H27" s="38">
        <f t="shared" si="1"/>
        <v>31.266149870801037</v>
      </c>
      <c r="I27" s="62">
        <f>'Послуги всього'!I27-'12'!I27</f>
        <v>6</v>
      </c>
      <c r="J27" s="62">
        <f>'Послуги всього'!J27-'12'!J27</f>
        <v>2</v>
      </c>
      <c r="K27" s="38">
        <f t="shared" si="2"/>
        <v>33.333333333333329</v>
      </c>
      <c r="L27" s="62">
        <f>'Послуги всього'!L27-'12'!L27</f>
        <v>135</v>
      </c>
      <c r="M27" s="62">
        <f>'Послуги всього'!M27-'12'!M27</f>
        <v>93</v>
      </c>
      <c r="N27" s="38">
        <f t="shared" si="3"/>
        <v>68.888888888888886</v>
      </c>
      <c r="O27" s="62">
        <f>'Послуги всього'!O27-'12'!O27</f>
        <v>754</v>
      </c>
      <c r="P27" s="62">
        <f>'Послуги всього'!P27-'12'!P27</f>
        <v>448</v>
      </c>
      <c r="Q27" s="38">
        <f t="shared" si="4"/>
        <v>59.41644562334217</v>
      </c>
      <c r="R27" s="62">
        <f>'Послуги всього'!R27-'12'!R27</f>
        <v>248</v>
      </c>
      <c r="S27" s="62">
        <f>'Послуги всього'!S27-'12'!S27</f>
        <v>193</v>
      </c>
      <c r="T27" s="62">
        <f>'Послуги всього'!T27-'12'!T27</f>
        <v>244</v>
      </c>
      <c r="U27" s="38">
        <f t="shared" si="5"/>
        <v>126.42487046632125</v>
      </c>
      <c r="V27" s="62">
        <f>'Послуги всього'!V27-'12'!V27</f>
        <v>164</v>
      </c>
      <c r="W27" s="62">
        <f>'Послуги всього'!W27-'12'!W27</f>
        <v>197</v>
      </c>
      <c r="X27" s="38">
        <f t="shared" si="6"/>
        <v>120.1219512195122</v>
      </c>
    </row>
    <row r="28" spans="1:24" ht="18" customHeight="1" x14ac:dyDescent="0.3">
      <c r="A28" s="141" t="s">
        <v>61</v>
      </c>
      <c r="B28" s="62">
        <f>'Послуги всього'!B28-'12'!B28</f>
        <v>315</v>
      </c>
      <c r="C28" s="62">
        <f>'Послуги всього'!C28-'12'!C28</f>
        <v>388</v>
      </c>
      <c r="D28" s="62">
        <f>'Послуги всього'!D28-'12'!D28</f>
        <v>302</v>
      </c>
      <c r="E28" s="38">
        <f t="shared" si="0"/>
        <v>77.835051546391753</v>
      </c>
      <c r="F28" s="62">
        <f>'Послуги всього'!F28-'12'!F28</f>
        <v>280</v>
      </c>
      <c r="G28" s="62">
        <f>'Послуги всього'!G28-'12'!G28</f>
        <v>115</v>
      </c>
      <c r="H28" s="38">
        <f t="shared" si="1"/>
        <v>41.071428571428569</v>
      </c>
      <c r="I28" s="62">
        <f>'Послуги всього'!I28-'12'!I28</f>
        <v>16</v>
      </c>
      <c r="J28" s="62">
        <f>'Послуги всього'!J28-'12'!J28</f>
        <v>2</v>
      </c>
      <c r="K28" s="38">
        <f t="shared" si="2"/>
        <v>12.5</v>
      </c>
      <c r="L28" s="62">
        <f>'Послуги всього'!L28-'12'!L28</f>
        <v>54</v>
      </c>
      <c r="M28" s="62">
        <f>'Послуги всього'!M28-'12'!M28</f>
        <v>31</v>
      </c>
      <c r="N28" s="38">
        <f t="shared" si="3"/>
        <v>57.407407407407405</v>
      </c>
      <c r="O28" s="62">
        <f>'Послуги всього'!O28-'12'!O28</f>
        <v>387</v>
      </c>
      <c r="P28" s="62">
        <f>'Послуги всього'!P28-'12'!P28</f>
        <v>302</v>
      </c>
      <c r="Q28" s="38">
        <f t="shared" si="4"/>
        <v>78.036175710594307</v>
      </c>
      <c r="R28" s="62">
        <f>'Послуги всього'!R28-'12'!R28</f>
        <v>161</v>
      </c>
      <c r="S28" s="62">
        <f>'Послуги всього'!S28-'12'!S28</f>
        <v>83</v>
      </c>
      <c r="T28" s="62">
        <f>'Послуги всього'!T28-'12'!T28</f>
        <v>160</v>
      </c>
      <c r="U28" s="38">
        <f t="shared" si="5"/>
        <v>192.77108433734941</v>
      </c>
      <c r="V28" s="62">
        <f>'Послуги всього'!V28-'12'!V28</f>
        <v>78</v>
      </c>
      <c r="W28" s="62">
        <f>'Послуги всього'!W28-'12'!W28</f>
        <v>124</v>
      </c>
      <c r="X28" s="38">
        <f t="shared" si="6"/>
        <v>158.97435897435898</v>
      </c>
    </row>
    <row r="29" spans="1:24" ht="18" customHeight="1" x14ac:dyDescent="0.3">
      <c r="A29" s="141" t="s">
        <v>62</v>
      </c>
      <c r="B29" s="62">
        <f>'Послуги всього'!B29-'12'!B29</f>
        <v>404</v>
      </c>
      <c r="C29" s="62">
        <f>'Послуги всього'!C29-'12'!C29</f>
        <v>695</v>
      </c>
      <c r="D29" s="62">
        <f>'Послуги всього'!D29-'12'!D29</f>
        <v>399</v>
      </c>
      <c r="E29" s="38">
        <f t="shared" si="0"/>
        <v>57.410071942446038</v>
      </c>
      <c r="F29" s="62">
        <f>'Послуги всього'!F29-'12'!F29</f>
        <v>410</v>
      </c>
      <c r="G29" s="62">
        <f>'Послуги всього'!G29-'12'!G29</f>
        <v>131</v>
      </c>
      <c r="H29" s="38">
        <f t="shared" si="1"/>
        <v>31.951219512195124</v>
      </c>
      <c r="I29" s="62">
        <f>'Послуги всього'!I29-'12'!I29</f>
        <v>10</v>
      </c>
      <c r="J29" s="62">
        <f>'Послуги всього'!J29-'12'!J29</f>
        <v>5</v>
      </c>
      <c r="K29" s="38">
        <f t="shared" si="2"/>
        <v>50</v>
      </c>
      <c r="L29" s="62">
        <f>'Послуги всього'!L29-'12'!L29</f>
        <v>54</v>
      </c>
      <c r="M29" s="62">
        <f>'Послуги всього'!M29-'12'!M29</f>
        <v>17</v>
      </c>
      <c r="N29" s="38">
        <f t="shared" si="3"/>
        <v>31.481481481481481</v>
      </c>
      <c r="O29" s="62">
        <f>'Послуги всього'!O29-'12'!O29</f>
        <v>689</v>
      </c>
      <c r="P29" s="62">
        <f>'Послуги всього'!P29-'12'!P29</f>
        <v>388</v>
      </c>
      <c r="Q29" s="38">
        <f t="shared" si="4"/>
        <v>56.313497822931794</v>
      </c>
      <c r="R29" s="62">
        <f>'Послуги всього'!R29-'12'!R29</f>
        <v>176</v>
      </c>
      <c r="S29" s="62">
        <f>'Послуги всього'!S29-'12'!S29</f>
        <v>212</v>
      </c>
      <c r="T29" s="62">
        <f>'Послуги всього'!T29-'12'!T29</f>
        <v>175</v>
      </c>
      <c r="U29" s="38">
        <f t="shared" si="5"/>
        <v>82.547169811320757</v>
      </c>
      <c r="V29" s="62">
        <f>'Послуги всього'!V29-'12'!V29</f>
        <v>186</v>
      </c>
      <c r="W29" s="62">
        <f>'Послуги всього'!W29-'12'!W29</f>
        <v>138</v>
      </c>
      <c r="X29" s="38">
        <f t="shared" si="6"/>
        <v>74.193548387096769</v>
      </c>
    </row>
    <row r="30" spans="1:24" ht="60" customHeight="1" x14ac:dyDescent="0.3">
      <c r="B30" s="178" t="s">
        <v>93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2"/>
      <c r="Q30" s="84"/>
      <c r="R30" s="84"/>
    </row>
  </sheetData>
  <mergeCells count="12">
    <mergeCell ref="S4:U6"/>
    <mergeCell ref="V4:X6"/>
    <mergeCell ref="L4:N6"/>
    <mergeCell ref="B2:N2"/>
    <mergeCell ref="R4:R6"/>
    <mergeCell ref="O4:Q6"/>
    <mergeCell ref="B30:N30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view="pageBreakPreview" topLeftCell="A10" zoomScale="80" zoomScaleNormal="70" zoomScaleSheetLayoutView="80" workbookViewId="0">
      <selection activeCell="A22" sqref="A22"/>
    </sheetView>
  </sheetViews>
  <sheetFormatPr defaultColWidth="8" defaultRowHeight="13.2" x14ac:dyDescent="0.25"/>
  <cols>
    <col min="1" max="1" width="57.44140625" style="130" customWidth="1"/>
    <col min="2" max="3" width="13.6640625" style="15" customWidth="1"/>
    <col min="4" max="4" width="8.6640625" style="130" customWidth="1"/>
    <col min="5" max="5" width="9.6640625" style="130" customWidth="1"/>
    <col min="6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16384" width="8" style="130"/>
  </cols>
  <sheetData>
    <row r="1" spans="1:19" ht="27" customHeight="1" x14ac:dyDescent="0.25">
      <c r="A1" s="247" t="s">
        <v>71</v>
      </c>
      <c r="B1" s="247"/>
      <c r="C1" s="247"/>
      <c r="D1" s="247"/>
      <c r="E1" s="247"/>
      <c r="F1" s="247"/>
      <c r="G1" s="247"/>
      <c r="H1" s="247"/>
      <c r="I1" s="247"/>
      <c r="J1" s="142"/>
    </row>
    <row r="2" spans="1:19" ht="23.25" customHeight="1" x14ac:dyDescent="0.25">
      <c r="A2" s="248" t="s">
        <v>26</v>
      </c>
      <c r="B2" s="247"/>
      <c r="C2" s="247"/>
      <c r="D2" s="247"/>
      <c r="E2" s="247"/>
      <c r="F2" s="247"/>
      <c r="G2" s="247"/>
      <c r="H2" s="247"/>
      <c r="I2" s="247"/>
      <c r="J2" s="142"/>
    </row>
    <row r="3" spans="1:19" ht="13.5" customHeight="1" x14ac:dyDescent="0.25">
      <c r="A3" s="249"/>
      <c r="B3" s="249"/>
      <c r="C3" s="249"/>
      <c r="D3" s="249"/>
      <c r="E3" s="249"/>
    </row>
    <row r="4" spans="1:19" s="110" customFormat="1" ht="30.75" customHeight="1" x14ac:dyDescent="0.3">
      <c r="A4" s="211" t="s">
        <v>0</v>
      </c>
      <c r="B4" s="250" t="s">
        <v>27</v>
      </c>
      <c r="C4" s="251"/>
      <c r="D4" s="251"/>
      <c r="E4" s="252"/>
      <c r="F4" s="250" t="s">
        <v>28</v>
      </c>
      <c r="G4" s="251"/>
      <c r="H4" s="251"/>
      <c r="I4" s="252"/>
      <c r="J4" s="143"/>
    </row>
    <row r="5" spans="1:19" s="110" customFormat="1" ht="23.25" customHeight="1" x14ac:dyDescent="0.3">
      <c r="A5" s="245"/>
      <c r="B5" s="207" t="s">
        <v>80</v>
      </c>
      <c r="C5" s="207" t="s">
        <v>81</v>
      </c>
      <c r="D5" s="209" t="s">
        <v>1</v>
      </c>
      <c r="E5" s="210"/>
      <c r="F5" s="207" t="s">
        <v>80</v>
      </c>
      <c r="G5" s="207" t="s">
        <v>81</v>
      </c>
      <c r="H5" s="209" t="s">
        <v>1</v>
      </c>
      <c r="I5" s="210"/>
      <c r="J5" s="144"/>
    </row>
    <row r="6" spans="1:19" s="110" customFormat="1" ht="36.75" customHeight="1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  <c r="J6" s="145"/>
    </row>
    <row r="7" spans="1:19" s="131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</row>
    <row r="8" spans="1:19" s="131" customFormat="1" ht="37.950000000000003" customHeight="1" x14ac:dyDescent="0.3">
      <c r="A8" s="132" t="s">
        <v>73</v>
      </c>
      <c r="B8" s="161" t="s">
        <v>72</v>
      </c>
      <c r="C8" s="161">
        <f>'15'!B8</f>
        <v>20841</v>
      </c>
      <c r="D8" s="11" t="s">
        <v>72</v>
      </c>
      <c r="E8" s="162" t="s">
        <v>72</v>
      </c>
      <c r="F8" s="161" t="s">
        <v>72</v>
      </c>
      <c r="G8" s="161">
        <f>'16'!B8</f>
        <v>12480</v>
      </c>
      <c r="H8" s="11" t="s">
        <v>72</v>
      </c>
      <c r="I8" s="162" t="s">
        <v>72</v>
      </c>
      <c r="J8" s="147"/>
      <c r="K8" s="19"/>
      <c r="L8" s="19"/>
      <c r="M8" s="133"/>
      <c r="R8" s="148"/>
      <c r="S8" s="148"/>
    </row>
    <row r="9" spans="1:19" s="110" customFormat="1" ht="37.950000000000003" customHeight="1" x14ac:dyDescent="0.3">
      <c r="A9" s="132" t="s">
        <v>36</v>
      </c>
      <c r="B9" s="161">
        <f>'15'!C8</f>
        <v>24155</v>
      </c>
      <c r="C9" s="161">
        <f>'15'!D8</f>
        <v>18421</v>
      </c>
      <c r="D9" s="11">
        <f t="shared" ref="D9:D13" si="0">C9/B9*100</f>
        <v>76.26164355205961</v>
      </c>
      <c r="E9" s="162">
        <f t="shared" ref="E9:E13" si="1">C9-B9</f>
        <v>-5734</v>
      </c>
      <c r="F9" s="161">
        <f>'16'!C8</f>
        <v>15444</v>
      </c>
      <c r="G9" s="161">
        <f>'16'!D8</f>
        <v>11442</v>
      </c>
      <c r="H9" s="11">
        <f t="shared" ref="H9:H13" si="2">G9/F9*100</f>
        <v>74.087024087024091</v>
      </c>
      <c r="I9" s="162">
        <f t="shared" ref="I9:I13" si="3">G9-F9</f>
        <v>-4002</v>
      </c>
      <c r="J9" s="147"/>
      <c r="K9" s="19"/>
      <c r="L9" s="19"/>
      <c r="M9" s="134"/>
      <c r="R9" s="148"/>
      <c r="S9" s="148"/>
    </row>
    <row r="10" spans="1:19" s="110" customFormat="1" ht="45" customHeight="1" x14ac:dyDescent="0.3">
      <c r="A10" s="135" t="s">
        <v>37</v>
      </c>
      <c r="B10" s="161">
        <f>'15'!F8</f>
        <v>6537</v>
      </c>
      <c r="C10" s="161">
        <f>'15'!G8</f>
        <v>2907</v>
      </c>
      <c r="D10" s="11">
        <f t="shared" si="0"/>
        <v>44.469940339605323</v>
      </c>
      <c r="E10" s="162">
        <f t="shared" si="1"/>
        <v>-3630</v>
      </c>
      <c r="F10" s="161">
        <f>'16'!F8</f>
        <v>6616</v>
      </c>
      <c r="G10" s="161">
        <f>'16'!G8</f>
        <v>2239</v>
      </c>
      <c r="H10" s="11">
        <f t="shared" si="2"/>
        <v>33.842200725513905</v>
      </c>
      <c r="I10" s="162">
        <f t="shared" si="3"/>
        <v>-4377</v>
      </c>
      <c r="J10" s="147"/>
      <c r="K10" s="19"/>
      <c r="L10" s="19"/>
      <c r="M10" s="134"/>
      <c r="R10" s="148"/>
      <c r="S10" s="148"/>
    </row>
    <row r="11" spans="1:19" s="110" customFormat="1" ht="37.950000000000003" customHeight="1" x14ac:dyDescent="0.3">
      <c r="A11" s="132" t="s">
        <v>38</v>
      </c>
      <c r="B11" s="161">
        <f>'15'!I8</f>
        <v>453</v>
      </c>
      <c r="C11" s="161">
        <f>'15'!J8</f>
        <v>151</v>
      </c>
      <c r="D11" s="11">
        <f t="shared" si="0"/>
        <v>33.333333333333329</v>
      </c>
      <c r="E11" s="162">
        <f t="shared" si="1"/>
        <v>-302</v>
      </c>
      <c r="F11" s="161">
        <f>'16'!I8</f>
        <v>379</v>
      </c>
      <c r="G11" s="161">
        <f>'16'!J8</f>
        <v>78</v>
      </c>
      <c r="H11" s="11">
        <f t="shared" si="2"/>
        <v>20.580474934036939</v>
      </c>
      <c r="I11" s="162">
        <f t="shared" si="3"/>
        <v>-301</v>
      </c>
      <c r="J11" s="147"/>
      <c r="K11" s="19"/>
      <c r="L11" s="19"/>
      <c r="M11" s="134"/>
      <c r="R11" s="148"/>
      <c r="S11" s="148"/>
    </row>
    <row r="12" spans="1:19" s="110" customFormat="1" ht="45.75" customHeight="1" x14ac:dyDescent="0.3">
      <c r="A12" s="132" t="s">
        <v>29</v>
      </c>
      <c r="B12" s="161">
        <f>'15'!L8</f>
        <v>354</v>
      </c>
      <c r="C12" s="161">
        <f>'15'!M8</f>
        <v>105</v>
      </c>
      <c r="D12" s="11">
        <f t="shared" si="0"/>
        <v>29.66101694915254</v>
      </c>
      <c r="E12" s="162">
        <f t="shared" si="1"/>
        <v>-249</v>
      </c>
      <c r="F12" s="161">
        <f>'16'!L8</f>
        <v>1371</v>
      </c>
      <c r="G12" s="161">
        <f>'16'!M8</f>
        <v>572</v>
      </c>
      <c r="H12" s="11">
        <f t="shared" si="2"/>
        <v>41.72137126185266</v>
      </c>
      <c r="I12" s="162">
        <f t="shared" si="3"/>
        <v>-799</v>
      </c>
      <c r="J12" s="147"/>
      <c r="K12" s="19"/>
      <c r="L12" s="19"/>
      <c r="M12" s="134"/>
      <c r="R12" s="148"/>
      <c r="S12" s="148"/>
    </row>
    <row r="13" spans="1:19" s="110" customFormat="1" ht="49.5" customHeight="1" x14ac:dyDescent="0.3">
      <c r="A13" s="132" t="s">
        <v>39</v>
      </c>
      <c r="B13" s="161">
        <f>'15'!O8</f>
        <v>22653</v>
      </c>
      <c r="C13" s="161">
        <f>'15'!P8</f>
        <v>15209</v>
      </c>
      <c r="D13" s="11">
        <f t="shared" si="0"/>
        <v>67.139010285613381</v>
      </c>
      <c r="E13" s="162">
        <f t="shared" si="1"/>
        <v>-7444</v>
      </c>
      <c r="F13" s="161">
        <f>'16'!O8</f>
        <v>15020</v>
      </c>
      <c r="G13" s="161">
        <f>'16'!P8</f>
        <v>10405</v>
      </c>
      <c r="H13" s="11">
        <f t="shared" si="2"/>
        <v>69.274300932090554</v>
      </c>
      <c r="I13" s="162">
        <f t="shared" si="3"/>
        <v>-4615</v>
      </c>
      <c r="J13" s="147"/>
      <c r="K13" s="19"/>
      <c r="L13" s="19"/>
      <c r="M13" s="134"/>
      <c r="R13" s="148"/>
      <c r="S13" s="148"/>
    </row>
    <row r="14" spans="1:19" s="110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49"/>
      <c r="K14" s="19"/>
      <c r="L14" s="19"/>
      <c r="M14" s="134"/>
    </row>
    <row r="15" spans="1:19" s="110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49"/>
      <c r="K15" s="19"/>
      <c r="L15" s="19"/>
      <c r="M15" s="134"/>
    </row>
    <row r="16" spans="1:19" s="110" customFormat="1" ht="20.25" customHeight="1" x14ac:dyDescent="0.3">
      <c r="A16" s="211" t="s">
        <v>0</v>
      </c>
      <c r="B16" s="217" t="s">
        <v>91</v>
      </c>
      <c r="C16" s="217" t="s">
        <v>92</v>
      </c>
      <c r="D16" s="209" t="s">
        <v>1</v>
      </c>
      <c r="E16" s="210"/>
      <c r="F16" s="217" t="s">
        <v>91</v>
      </c>
      <c r="G16" s="217" t="s">
        <v>92</v>
      </c>
      <c r="H16" s="209" t="s">
        <v>1</v>
      </c>
      <c r="I16" s="210"/>
      <c r="J16" s="144"/>
      <c r="K16" s="19"/>
      <c r="L16" s="19"/>
      <c r="M16" s="134"/>
    </row>
    <row r="17" spans="1:13" ht="27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45"/>
      <c r="K17" s="150"/>
      <c r="L17" s="150"/>
      <c r="M17" s="136"/>
    </row>
    <row r="18" spans="1:13" ht="28.95" customHeight="1" x14ac:dyDescent="0.4">
      <c r="A18" s="132" t="s">
        <v>73</v>
      </c>
      <c r="B18" s="163" t="s">
        <v>72</v>
      </c>
      <c r="C18" s="163">
        <f>'15'!R8</f>
        <v>12515</v>
      </c>
      <c r="D18" s="11" t="s">
        <v>72</v>
      </c>
      <c r="E18" s="162" t="s">
        <v>72</v>
      </c>
      <c r="F18" s="169" t="s">
        <v>72</v>
      </c>
      <c r="G18" s="169">
        <f>'16'!R8</f>
        <v>7036</v>
      </c>
      <c r="H18" s="11" t="s">
        <v>72</v>
      </c>
      <c r="I18" s="162" t="s">
        <v>72</v>
      </c>
      <c r="J18" s="151"/>
      <c r="K18" s="150"/>
      <c r="L18" s="150"/>
      <c r="M18" s="136"/>
    </row>
    <row r="19" spans="1:13" ht="31.5" customHeight="1" x14ac:dyDescent="0.4">
      <c r="A19" s="2" t="s">
        <v>36</v>
      </c>
      <c r="B19" s="163">
        <f>'15'!S8</f>
        <v>8667</v>
      </c>
      <c r="C19" s="163">
        <f>'15'!T8</f>
        <v>11201</v>
      </c>
      <c r="D19" s="11">
        <f t="shared" ref="D19:D20" si="4">C19/B19*100</f>
        <v>129.23733702549902</v>
      </c>
      <c r="E19" s="162">
        <f t="shared" ref="E19:E20" si="5">C19-B19</f>
        <v>2534</v>
      </c>
      <c r="F19" s="169">
        <f>'16'!S8</f>
        <v>5024</v>
      </c>
      <c r="G19" s="169">
        <f>'16'!T8</f>
        <v>6474</v>
      </c>
      <c r="H19" s="11">
        <f t="shared" ref="H19:H20" si="6">G19/F19*100</f>
        <v>128.86146496815286</v>
      </c>
      <c r="I19" s="162">
        <f t="shared" ref="I19:I20" si="7">G19-F19</f>
        <v>1450</v>
      </c>
      <c r="J19" s="151"/>
      <c r="K19" s="150"/>
      <c r="L19" s="150"/>
      <c r="M19" s="136"/>
    </row>
    <row r="20" spans="1:13" ht="38.25" customHeight="1" x14ac:dyDescent="0.4">
      <c r="A20" s="2" t="s">
        <v>41</v>
      </c>
      <c r="B20" s="163">
        <f>'15'!V8</f>
        <v>7147</v>
      </c>
      <c r="C20" s="163">
        <f>'15'!W8</f>
        <v>9195</v>
      </c>
      <c r="D20" s="11">
        <f t="shared" si="4"/>
        <v>128.65537987966979</v>
      </c>
      <c r="E20" s="162">
        <f t="shared" si="5"/>
        <v>2048</v>
      </c>
      <c r="F20" s="169">
        <f>'16'!V8</f>
        <v>3956</v>
      </c>
      <c r="G20" s="169">
        <f>'16'!W8</f>
        <v>5068</v>
      </c>
      <c r="H20" s="11">
        <f t="shared" si="6"/>
        <v>128.10920121334681</v>
      </c>
      <c r="I20" s="162">
        <f t="shared" si="7"/>
        <v>1112</v>
      </c>
      <c r="J20" s="152"/>
      <c r="K20" s="150"/>
      <c r="L20" s="150"/>
      <c r="M20" s="136"/>
    </row>
    <row r="21" spans="1:13" ht="49.8" customHeight="1" x14ac:dyDescent="0.4">
      <c r="A21" s="244" t="s">
        <v>93</v>
      </c>
      <c r="B21" s="244"/>
      <c r="C21" s="244"/>
      <c r="D21" s="244"/>
      <c r="E21" s="244"/>
      <c r="F21" s="244"/>
      <c r="G21" s="244"/>
      <c r="H21" s="244"/>
      <c r="I21" s="244"/>
      <c r="K21" s="150"/>
      <c r="L21" s="150"/>
      <c r="M21" s="136"/>
    </row>
    <row r="22" spans="1:13" x14ac:dyDescent="0.25">
      <c r="K22" s="15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9"/>
  <sheetViews>
    <sheetView view="pageBreakPreview" topLeftCell="A7" zoomScale="90" zoomScaleNormal="80" zoomScaleSheetLayoutView="90" workbookViewId="0">
      <selection activeCell="B30" sqref="B30"/>
    </sheetView>
  </sheetViews>
  <sheetFormatPr defaultColWidth="9.109375" defaultRowHeight="15.6" x14ac:dyDescent="0.3"/>
  <cols>
    <col min="1" max="1" width="18.33203125" style="109" customWidth="1"/>
    <col min="2" max="2" width="19.33203125" style="107" customWidth="1"/>
    <col min="3" max="3" width="10.109375" style="107" customWidth="1"/>
    <col min="4" max="4" width="10" style="107" customWidth="1"/>
    <col min="5" max="5" width="7.44140625" style="107" customWidth="1"/>
    <col min="6" max="7" width="9.33203125" style="107" customWidth="1"/>
    <col min="8" max="8" width="7" style="107" customWidth="1"/>
    <col min="9" max="10" width="9.33203125" style="107" customWidth="1"/>
    <col min="11" max="11" width="7.441406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7.10937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8" s="88" customFormat="1" ht="20.399999999999999" customHeight="1" x14ac:dyDescent="0.3">
      <c r="A1" s="85"/>
      <c r="B1" s="253" t="s">
        <v>70</v>
      </c>
      <c r="C1" s="253"/>
      <c r="D1" s="253"/>
      <c r="E1" s="253"/>
      <c r="F1" s="253"/>
      <c r="G1" s="253"/>
      <c r="H1" s="253"/>
      <c r="I1" s="253"/>
      <c r="J1" s="253"/>
      <c r="K1" s="253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8" s="88" customFormat="1" ht="20.399999999999999" customHeight="1" x14ac:dyDescent="0.25">
      <c r="B2" s="253" t="s">
        <v>90</v>
      </c>
      <c r="C2" s="253"/>
      <c r="D2" s="253"/>
      <c r="E2" s="253"/>
      <c r="F2" s="253"/>
      <c r="G2" s="253"/>
      <c r="H2" s="253"/>
      <c r="I2" s="253"/>
      <c r="J2" s="253"/>
      <c r="K2" s="253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8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8" s="97" customFormat="1" ht="21.6" customHeight="1" x14ac:dyDescent="0.25">
      <c r="A4" s="114"/>
      <c r="B4" s="264" t="s">
        <v>78</v>
      </c>
      <c r="C4" s="263" t="s">
        <v>23</v>
      </c>
      <c r="D4" s="264"/>
      <c r="E4" s="265"/>
      <c r="F4" s="269" t="s">
        <v>24</v>
      </c>
      <c r="G4" s="269"/>
      <c r="H4" s="269"/>
      <c r="I4" s="263" t="s">
        <v>15</v>
      </c>
      <c r="J4" s="264"/>
      <c r="K4" s="265"/>
      <c r="L4" s="263" t="s">
        <v>21</v>
      </c>
      <c r="M4" s="264"/>
      <c r="N4" s="264"/>
      <c r="O4" s="263" t="s">
        <v>11</v>
      </c>
      <c r="P4" s="264"/>
      <c r="Q4" s="265"/>
      <c r="R4" s="254" t="s">
        <v>77</v>
      </c>
      <c r="S4" s="263" t="s">
        <v>17</v>
      </c>
      <c r="T4" s="264"/>
      <c r="U4" s="264"/>
      <c r="V4" s="256" t="s">
        <v>16</v>
      </c>
      <c r="W4" s="257"/>
      <c r="X4" s="258"/>
      <c r="Y4" s="95"/>
      <c r="Z4" s="96"/>
      <c r="AA4" s="96"/>
      <c r="AB4" s="96"/>
    </row>
    <row r="5" spans="1:28" s="98" customFormat="1" ht="35.4" customHeight="1" x14ac:dyDescent="0.25">
      <c r="A5" s="115"/>
      <c r="B5" s="267"/>
      <c r="C5" s="266"/>
      <c r="D5" s="267"/>
      <c r="E5" s="268"/>
      <c r="F5" s="269"/>
      <c r="G5" s="269"/>
      <c r="H5" s="269"/>
      <c r="I5" s="266"/>
      <c r="J5" s="267"/>
      <c r="K5" s="268"/>
      <c r="L5" s="266"/>
      <c r="M5" s="267"/>
      <c r="N5" s="267"/>
      <c r="O5" s="266"/>
      <c r="P5" s="267"/>
      <c r="Q5" s="268"/>
      <c r="R5" s="255"/>
      <c r="S5" s="266"/>
      <c r="T5" s="267"/>
      <c r="U5" s="267"/>
      <c r="V5" s="259"/>
      <c r="W5" s="260"/>
      <c r="X5" s="261"/>
      <c r="Y5" s="95"/>
      <c r="Z5" s="96"/>
      <c r="AA5" s="96"/>
      <c r="AB5" s="96"/>
    </row>
    <row r="6" spans="1:28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  <c r="Z6" s="118"/>
      <c r="AA6" s="118"/>
      <c r="AB6" s="118"/>
    </row>
    <row r="7" spans="1:28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  <c r="Z7" s="103"/>
      <c r="AA7" s="103"/>
      <c r="AB7" s="103"/>
    </row>
    <row r="8" spans="1:28" s="121" customFormat="1" ht="22.5" customHeight="1" x14ac:dyDescent="0.3">
      <c r="A8" s="32" t="s">
        <v>42</v>
      </c>
      <c r="B8" s="33">
        <f>SUM(B9:B28)</f>
        <v>20841</v>
      </c>
      <c r="C8" s="33">
        <f>SUM(C9:C28)</f>
        <v>24155</v>
      </c>
      <c r="D8" s="33">
        <f>SUM(D9:D28)</f>
        <v>18421</v>
      </c>
      <c r="E8" s="34">
        <f>D8/C8*100</f>
        <v>76.26164355205961</v>
      </c>
      <c r="F8" s="33">
        <f>SUM(F9:F28)</f>
        <v>6537</v>
      </c>
      <c r="G8" s="33">
        <f>SUM(G9:G28)</f>
        <v>2907</v>
      </c>
      <c r="H8" s="34">
        <f>G8/F8*100</f>
        <v>44.469940339605323</v>
      </c>
      <c r="I8" s="33">
        <f>SUM(I9:I28)</f>
        <v>453</v>
      </c>
      <c r="J8" s="33">
        <f>SUM(J9:J28)</f>
        <v>151</v>
      </c>
      <c r="K8" s="34">
        <f>J8/I8*100</f>
        <v>33.333333333333329</v>
      </c>
      <c r="L8" s="33">
        <f>SUM(L9:L28)</f>
        <v>354</v>
      </c>
      <c r="M8" s="33">
        <f>SUM(M9:M28)</f>
        <v>105</v>
      </c>
      <c r="N8" s="34">
        <f>M8/L8*100</f>
        <v>29.66101694915254</v>
      </c>
      <c r="O8" s="33">
        <f>SUM(O9:O28)</f>
        <v>22653</v>
      </c>
      <c r="P8" s="33">
        <f>SUM(P9:P28)</f>
        <v>15209</v>
      </c>
      <c r="Q8" s="34">
        <f>P8/O8*100</f>
        <v>67.139010285613381</v>
      </c>
      <c r="R8" s="33">
        <f>SUM(R9:R28)</f>
        <v>12515</v>
      </c>
      <c r="S8" s="33">
        <f>SUM(S9:S28)</f>
        <v>8667</v>
      </c>
      <c r="T8" s="33">
        <f>SUM(T9:T28)</f>
        <v>11201</v>
      </c>
      <c r="U8" s="34">
        <f>T8/S8*100</f>
        <v>129.23733702549902</v>
      </c>
      <c r="V8" s="33">
        <f>SUM(V9:V28)</f>
        <v>7147</v>
      </c>
      <c r="W8" s="33">
        <f>SUM(W9:W28)</f>
        <v>9195</v>
      </c>
      <c r="X8" s="34">
        <f>W8/V8*100</f>
        <v>128.65537987966979</v>
      </c>
      <c r="Y8" s="119"/>
      <c r="Z8" s="120"/>
      <c r="AA8" s="120"/>
      <c r="AB8" s="120"/>
    </row>
    <row r="9" spans="1:28" s="107" customFormat="1" ht="16.2" customHeight="1" x14ac:dyDescent="0.3">
      <c r="A9" s="141" t="s">
        <v>43</v>
      </c>
      <c r="B9" s="159">
        <f>'Послуги всього'!B10-'16'!B9</f>
        <v>9217</v>
      </c>
      <c r="C9" s="159">
        <f>'Послуги всього'!C10-'16'!C9</f>
        <v>8782</v>
      </c>
      <c r="D9" s="159">
        <f>'Послуги всього'!D10-'16'!D9</f>
        <v>8110</v>
      </c>
      <c r="E9" s="38">
        <f>D9/C9*100</f>
        <v>92.347984513778187</v>
      </c>
      <c r="F9" s="159">
        <f>'Послуги всього'!F10-'16'!F9</f>
        <v>1692</v>
      </c>
      <c r="G9" s="159">
        <f>'Послуги всього'!G10-'16'!G9</f>
        <v>1051</v>
      </c>
      <c r="H9" s="38">
        <f>G9/F9*100</f>
        <v>62.115839243498819</v>
      </c>
      <c r="I9" s="159">
        <f>'Послуги всього'!I10-'16'!I9</f>
        <v>123</v>
      </c>
      <c r="J9" s="159">
        <f>'Послуги всього'!J10-'16'!J9</f>
        <v>39</v>
      </c>
      <c r="K9" s="38">
        <f>J9/I9*100</f>
        <v>31.707317073170731</v>
      </c>
      <c r="L9" s="159">
        <f>'Послуги всього'!L10-'16'!L9</f>
        <v>67</v>
      </c>
      <c r="M9" s="159">
        <f>'Послуги всього'!M10-'16'!M9</f>
        <v>20</v>
      </c>
      <c r="N9" s="38">
        <f>M9/L9*100</f>
        <v>29.850746268656714</v>
      </c>
      <c r="O9" s="159">
        <f>'Послуги всього'!O10-'16'!O9</f>
        <v>7988</v>
      </c>
      <c r="P9" s="159">
        <f>'Послуги всього'!P10-'16'!P9</f>
        <v>5801</v>
      </c>
      <c r="Q9" s="38">
        <f>P9/O9*100</f>
        <v>72.621432148222326</v>
      </c>
      <c r="R9" s="159">
        <f>'Послуги всього'!R10-'16'!R9</f>
        <v>5879</v>
      </c>
      <c r="S9" s="159">
        <f>'Послуги всього'!S10-'16'!S9</f>
        <v>2856</v>
      </c>
      <c r="T9" s="159">
        <f>'Послуги всього'!T10-'16'!T9</f>
        <v>5202</v>
      </c>
      <c r="U9" s="38">
        <f>T9/S9*100</f>
        <v>182.14285714285714</v>
      </c>
      <c r="V9" s="159">
        <f>'Послуги всього'!V10-'16'!V9</f>
        <v>2372</v>
      </c>
      <c r="W9" s="159">
        <f>'Послуги всього'!W10-'16'!W9</f>
        <v>4466</v>
      </c>
      <c r="X9" s="38">
        <f>W9/V9*100</f>
        <v>188.27993254637437</v>
      </c>
      <c r="Y9" s="105"/>
      <c r="Z9" s="106"/>
      <c r="AA9" s="106"/>
      <c r="AB9" s="106"/>
    </row>
    <row r="10" spans="1:28" s="107" customFormat="1" ht="16.2" customHeight="1" x14ac:dyDescent="0.3">
      <c r="A10" s="141" t="s">
        <v>44</v>
      </c>
      <c r="B10" s="159">
        <f>'Послуги всього'!B11-'16'!B10</f>
        <v>1312</v>
      </c>
      <c r="C10" s="159">
        <f>'Послуги всього'!C11-'16'!C10</f>
        <v>2849</v>
      </c>
      <c r="D10" s="159">
        <f>'Послуги всього'!D11-'16'!D10</f>
        <v>1169</v>
      </c>
      <c r="E10" s="38">
        <f t="shared" ref="E10:E28" si="0">D10/C10*100</f>
        <v>41.031941031941031</v>
      </c>
      <c r="F10" s="159">
        <f>'Послуги всього'!F11-'16'!F10</f>
        <v>899</v>
      </c>
      <c r="G10" s="159">
        <f>'Послуги всього'!G11-'16'!G10</f>
        <v>153</v>
      </c>
      <c r="H10" s="38">
        <f t="shared" ref="H10:H28" si="1">G10/F10*100</f>
        <v>17.018909899888765</v>
      </c>
      <c r="I10" s="159">
        <f>'Послуги всього'!I11-'16'!I10</f>
        <v>42</v>
      </c>
      <c r="J10" s="159">
        <f>'Послуги всього'!J11-'16'!J10</f>
        <v>14</v>
      </c>
      <c r="K10" s="38">
        <f t="shared" ref="K10:K28" si="2">J10/I10*100</f>
        <v>33.333333333333329</v>
      </c>
      <c r="L10" s="159">
        <f>'Послуги всього'!L11-'16'!L10</f>
        <v>4</v>
      </c>
      <c r="M10" s="159">
        <f>'Послуги всього'!M11-'16'!M10</f>
        <v>0</v>
      </c>
      <c r="N10" s="38">
        <f t="shared" ref="N10:N13" si="3">M10/L10*100</f>
        <v>0</v>
      </c>
      <c r="O10" s="159">
        <f>'Послуги всього'!O11-'16'!O10</f>
        <v>2743</v>
      </c>
      <c r="P10" s="159">
        <f>'Послуги всього'!P11-'16'!P10</f>
        <v>1104</v>
      </c>
      <c r="Q10" s="38">
        <f t="shared" ref="Q10:Q28" si="4">P10/O10*100</f>
        <v>40.247903755012757</v>
      </c>
      <c r="R10" s="159">
        <f>'Послуги всього'!R11-'16'!R10</f>
        <v>795</v>
      </c>
      <c r="S10" s="159">
        <f>'Послуги всього'!S11-'16'!S10</f>
        <v>802</v>
      </c>
      <c r="T10" s="159">
        <f>'Послуги всього'!T11-'16'!T10</f>
        <v>701</v>
      </c>
      <c r="U10" s="38">
        <f t="shared" ref="U10:U28" si="5">T10/S10*100</f>
        <v>87.406483790523694</v>
      </c>
      <c r="V10" s="159">
        <f>'Послуги всього'!V11-'16'!V10</f>
        <v>695</v>
      </c>
      <c r="W10" s="159">
        <f>'Послуги всього'!W11-'16'!W10</f>
        <v>481</v>
      </c>
      <c r="X10" s="38">
        <f t="shared" ref="X10:X28" si="6">W10/V10*100</f>
        <v>69.208633093525179</v>
      </c>
      <c r="Y10" s="105"/>
      <c r="Z10" s="106"/>
      <c r="AA10" s="106"/>
      <c r="AB10" s="106"/>
    </row>
    <row r="11" spans="1:28" s="107" customFormat="1" ht="16.2" customHeight="1" x14ac:dyDescent="0.3">
      <c r="A11" s="141" t="s">
        <v>45</v>
      </c>
      <c r="B11" s="159">
        <f>'Послуги всього'!B12-'16'!B11</f>
        <v>1036</v>
      </c>
      <c r="C11" s="159">
        <f>'Послуги всього'!C12-'16'!C11</f>
        <v>1818</v>
      </c>
      <c r="D11" s="159">
        <f>'Послуги всього'!D12-'16'!D11</f>
        <v>839</v>
      </c>
      <c r="E11" s="38">
        <f t="shared" si="0"/>
        <v>46.149614961496148</v>
      </c>
      <c r="F11" s="159">
        <f>'Послуги всього'!F12-'16'!F11</f>
        <v>425</v>
      </c>
      <c r="G11" s="159">
        <f>'Послуги всього'!G12-'16'!G11</f>
        <v>172</v>
      </c>
      <c r="H11" s="38">
        <f t="shared" si="1"/>
        <v>40.470588235294116</v>
      </c>
      <c r="I11" s="159">
        <f>'Послуги всього'!I12-'16'!I11</f>
        <v>37</v>
      </c>
      <c r="J11" s="159">
        <f>'Послуги всього'!J12-'16'!J11</f>
        <v>15</v>
      </c>
      <c r="K11" s="38">
        <f t="shared" si="2"/>
        <v>40.54054054054054</v>
      </c>
      <c r="L11" s="159">
        <f>'Послуги всього'!L12-'16'!L11</f>
        <v>37</v>
      </c>
      <c r="M11" s="159">
        <f>'Послуги всього'!M12-'16'!M11</f>
        <v>15</v>
      </c>
      <c r="N11" s="38">
        <f t="shared" si="3"/>
        <v>40.54054054054054</v>
      </c>
      <c r="O11" s="159">
        <f>'Послуги всього'!O12-'16'!O11</f>
        <v>1701</v>
      </c>
      <c r="P11" s="159">
        <f>'Послуги всього'!P12-'16'!P11</f>
        <v>801</v>
      </c>
      <c r="Q11" s="38">
        <f t="shared" si="4"/>
        <v>47.089947089947088</v>
      </c>
      <c r="R11" s="159">
        <f>'Послуги всього'!R12-'16'!R11</f>
        <v>424</v>
      </c>
      <c r="S11" s="159">
        <f>'Послуги всього'!S12-'16'!S11</f>
        <v>667</v>
      </c>
      <c r="T11" s="159">
        <f>'Послуги всього'!T12-'16'!T11</f>
        <v>381</v>
      </c>
      <c r="U11" s="38">
        <f t="shared" si="5"/>
        <v>57.121439280359823</v>
      </c>
      <c r="V11" s="159">
        <f>'Послуги всього'!V12-'16'!V11</f>
        <v>615</v>
      </c>
      <c r="W11" s="159">
        <f>'Послуги всього'!W12-'16'!W11</f>
        <v>320</v>
      </c>
      <c r="X11" s="38">
        <f t="shared" si="6"/>
        <v>52.032520325203258</v>
      </c>
      <c r="Y11" s="105"/>
      <c r="Z11" s="106"/>
      <c r="AA11" s="106"/>
      <c r="AB11" s="106"/>
    </row>
    <row r="12" spans="1:28" s="107" customFormat="1" ht="16.2" customHeight="1" x14ac:dyDescent="0.3">
      <c r="A12" s="141" t="s">
        <v>46</v>
      </c>
      <c r="B12" s="159">
        <f>'Послуги всього'!B13-'16'!B12</f>
        <v>1147</v>
      </c>
      <c r="C12" s="159">
        <f>'Послуги всього'!C13-'16'!C12</f>
        <v>1909</v>
      </c>
      <c r="D12" s="159">
        <f>'Послуги всього'!D13-'16'!D12</f>
        <v>917</v>
      </c>
      <c r="E12" s="38">
        <f t="shared" si="0"/>
        <v>48.035620743844945</v>
      </c>
      <c r="F12" s="159">
        <f>'Послуги всього'!F13-'16'!F12</f>
        <v>340</v>
      </c>
      <c r="G12" s="159">
        <f>'Послуги всього'!G13-'16'!G12</f>
        <v>104</v>
      </c>
      <c r="H12" s="38">
        <f t="shared" si="1"/>
        <v>30.588235294117649</v>
      </c>
      <c r="I12" s="159">
        <f>'Послуги всього'!I13-'16'!I12</f>
        <v>34</v>
      </c>
      <c r="J12" s="159">
        <f>'Послуги всього'!J13-'16'!J12</f>
        <v>11</v>
      </c>
      <c r="K12" s="38">
        <f t="shared" si="2"/>
        <v>32.352941176470587</v>
      </c>
      <c r="L12" s="159">
        <f>'Послуги всього'!L13-'16'!L12</f>
        <v>71</v>
      </c>
      <c r="M12" s="159">
        <f>'Послуги всього'!M13-'16'!M12</f>
        <v>17</v>
      </c>
      <c r="N12" s="38">
        <f t="shared" si="3"/>
        <v>23.943661971830984</v>
      </c>
      <c r="O12" s="159">
        <f>'Послуги всього'!O13-'16'!O12</f>
        <v>1670</v>
      </c>
      <c r="P12" s="159">
        <f>'Послуги всього'!P13-'16'!P12</f>
        <v>875</v>
      </c>
      <c r="Q12" s="38">
        <f t="shared" si="4"/>
        <v>52.395209580838319</v>
      </c>
      <c r="R12" s="159">
        <f>'Послуги всього'!R13-'16'!R12</f>
        <v>680</v>
      </c>
      <c r="S12" s="159">
        <f>'Послуги всього'!S13-'16'!S12</f>
        <v>868</v>
      </c>
      <c r="T12" s="159">
        <f>'Послуги всього'!T13-'16'!T12</f>
        <v>535</v>
      </c>
      <c r="U12" s="38">
        <f t="shared" si="5"/>
        <v>61.635944700460833</v>
      </c>
      <c r="V12" s="159">
        <f>'Послуги всього'!V13-'16'!V12</f>
        <v>762</v>
      </c>
      <c r="W12" s="159">
        <f>'Послуги всього'!W13-'16'!W12</f>
        <v>344</v>
      </c>
      <c r="X12" s="38">
        <f t="shared" si="6"/>
        <v>45.14435695538058</v>
      </c>
      <c r="Y12" s="105"/>
      <c r="Z12" s="106"/>
      <c r="AA12" s="106"/>
      <c r="AB12" s="106"/>
    </row>
    <row r="13" spans="1:28" s="107" customFormat="1" ht="16.2" customHeight="1" x14ac:dyDescent="0.3">
      <c r="A13" s="141" t="s">
        <v>47</v>
      </c>
      <c r="B13" s="159">
        <f>'Послуги всього'!B14-'16'!B13</f>
        <v>701</v>
      </c>
      <c r="C13" s="159">
        <f>'Послуги всього'!C14-'16'!C13</f>
        <v>903</v>
      </c>
      <c r="D13" s="159">
        <f>'Послуги всього'!D14-'16'!D13</f>
        <v>601</v>
      </c>
      <c r="E13" s="38">
        <f t="shared" si="0"/>
        <v>66.555924695459581</v>
      </c>
      <c r="F13" s="159">
        <f>'Послуги всього'!F14-'16'!F13</f>
        <v>475</v>
      </c>
      <c r="G13" s="159">
        <f>'Послуги всього'!G14-'16'!G13</f>
        <v>206</v>
      </c>
      <c r="H13" s="38">
        <f t="shared" si="1"/>
        <v>43.368421052631575</v>
      </c>
      <c r="I13" s="159">
        <f>'Послуги всього'!I14-'16'!I13</f>
        <v>18</v>
      </c>
      <c r="J13" s="159">
        <f>'Послуги всього'!J14-'16'!J13</f>
        <v>8</v>
      </c>
      <c r="K13" s="38">
        <f t="shared" si="2"/>
        <v>44.444444444444443</v>
      </c>
      <c r="L13" s="159">
        <f>'Послуги всього'!L14-'16'!L13</f>
        <v>8</v>
      </c>
      <c r="M13" s="159">
        <f>'Послуги всього'!M14-'16'!M13</f>
        <v>0</v>
      </c>
      <c r="N13" s="38">
        <f t="shared" si="3"/>
        <v>0</v>
      </c>
      <c r="O13" s="159">
        <f>'Послуги всього'!O14-'16'!O13</f>
        <v>876</v>
      </c>
      <c r="P13" s="159">
        <f>'Послуги всього'!P14-'16'!P13</f>
        <v>561</v>
      </c>
      <c r="Q13" s="38">
        <f t="shared" si="4"/>
        <v>64.041095890410958</v>
      </c>
      <c r="R13" s="159">
        <f>'Послуги всього'!R14-'16'!R13</f>
        <v>300</v>
      </c>
      <c r="S13" s="159">
        <f>'Послуги всього'!S14-'16'!S13</f>
        <v>266</v>
      </c>
      <c r="T13" s="159">
        <f>'Послуги всього'!T14-'16'!T13</f>
        <v>291</v>
      </c>
      <c r="U13" s="38">
        <f t="shared" si="5"/>
        <v>109.39849624060149</v>
      </c>
      <c r="V13" s="159">
        <f>'Послуги всього'!V14-'16'!V13</f>
        <v>227</v>
      </c>
      <c r="W13" s="159">
        <f>'Послуги всього'!W14-'16'!W13</f>
        <v>268</v>
      </c>
      <c r="X13" s="38">
        <f t="shared" si="6"/>
        <v>118.06167400881058</v>
      </c>
      <c r="Y13" s="105"/>
      <c r="Z13" s="106"/>
      <c r="AA13" s="106"/>
      <c r="AB13" s="106"/>
    </row>
    <row r="14" spans="1:28" s="107" customFormat="1" ht="16.2" customHeight="1" x14ac:dyDescent="0.3">
      <c r="A14" s="141" t="s">
        <v>48</v>
      </c>
      <c r="B14" s="159">
        <f>'Послуги всього'!B15-'16'!B14</f>
        <v>516</v>
      </c>
      <c r="C14" s="159">
        <f>'Послуги всього'!C15-'16'!C14</f>
        <v>959</v>
      </c>
      <c r="D14" s="159">
        <f>'Послуги всього'!D15-'16'!D14</f>
        <v>455</v>
      </c>
      <c r="E14" s="38">
        <f t="shared" si="0"/>
        <v>47.445255474452551</v>
      </c>
      <c r="F14" s="159">
        <f>'Послуги всього'!F15-'16'!F14</f>
        <v>369</v>
      </c>
      <c r="G14" s="159">
        <f>'Послуги всього'!G15-'16'!G14</f>
        <v>128</v>
      </c>
      <c r="H14" s="38">
        <f t="shared" si="1"/>
        <v>34.688346883468832</v>
      </c>
      <c r="I14" s="159">
        <f>'Послуги всього'!I15-'16'!I14</f>
        <v>29</v>
      </c>
      <c r="J14" s="159">
        <f>'Послуги всього'!J15-'16'!J14</f>
        <v>8</v>
      </c>
      <c r="K14" s="38">
        <f t="shared" si="2"/>
        <v>27.586206896551722</v>
      </c>
      <c r="L14" s="159">
        <f>'Послуги всього'!L15-'16'!L14</f>
        <v>3</v>
      </c>
      <c r="M14" s="159">
        <f>'Послуги всього'!M15-'16'!M14</f>
        <v>0</v>
      </c>
      <c r="N14" s="38">
        <f t="shared" ref="N14:N28" si="7">M14/L14*100</f>
        <v>0</v>
      </c>
      <c r="O14" s="159">
        <f>'Послуги всього'!O15-'16'!O14</f>
        <v>927</v>
      </c>
      <c r="P14" s="159">
        <f>'Послуги всього'!P15-'16'!P14</f>
        <v>368</v>
      </c>
      <c r="Q14" s="38">
        <f t="shared" si="4"/>
        <v>39.69795037756203</v>
      </c>
      <c r="R14" s="159">
        <f>'Послуги всього'!R15-'16'!R14</f>
        <v>259</v>
      </c>
      <c r="S14" s="159">
        <f>'Послуги всього'!S15-'16'!S14</f>
        <v>357</v>
      </c>
      <c r="T14" s="159">
        <f>'Послуги всього'!T15-'16'!T14</f>
        <v>227</v>
      </c>
      <c r="U14" s="38">
        <f t="shared" si="5"/>
        <v>63.585434173669462</v>
      </c>
      <c r="V14" s="159">
        <f>'Послуги всього'!V15-'16'!V14</f>
        <v>290</v>
      </c>
      <c r="W14" s="159">
        <f>'Послуги всього'!W15-'16'!W14</f>
        <v>157</v>
      </c>
      <c r="X14" s="38">
        <f t="shared" si="6"/>
        <v>54.137931034482754</v>
      </c>
      <c r="Y14" s="105"/>
      <c r="Z14" s="106"/>
      <c r="AA14" s="106"/>
      <c r="AB14" s="106"/>
    </row>
    <row r="15" spans="1:28" s="107" customFormat="1" ht="16.2" customHeight="1" x14ac:dyDescent="0.3">
      <c r="A15" s="141" t="s">
        <v>49</v>
      </c>
      <c r="B15" s="159">
        <f>'Послуги всього'!B16-'16'!B15</f>
        <v>20</v>
      </c>
      <c r="C15" s="159">
        <f>'Послуги всього'!C16-'16'!C15</f>
        <v>15</v>
      </c>
      <c r="D15" s="159">
        <f>'Послуги всього'!D16-'16'!D15</f>
        <v>20</v>
      </c>
      <c r="E15" s="38">
        <f t="shared" si="0"/>
        <v>133.33333333333331</v>
      </c>
      <c r="F15" s="159">
        <f>'Послуги всього'!F16-'16'!F15</f>
        <v>22</v>
      </c>
      <c r="G15" s="159">
        <f>'Послуги всього'!G16-'16'!G15</f>
        <v>14</v>
      </c>
      <c r="H15" s="38">
        <f t="shared" si="1"/>
        <v>63.636363636363633</v>
      </c>
      <c r="I15" s="159">
        <f>'Послуги всього'!I16-'16'!I15</f>
        <v>3</v>
      </c>
      <c r="J15" s="159">
        <f>'Послуги всього'!J16-'16'!J15</f>
        <v>0</v>
      </c>
      <c r="K15" s="38">
        <f t="shared" si="2"/>
        <v>0</v>
      </c>
      <c r="L15" s="159">
        <f>'Послуги всього'!L16-'16'!L15</f>
        <v>0</v>
      </c>
      <c r="M15" s="159">
        <f>'Послуги всього'!M16-'16'!M15</f>
        <v>1</v>
      </c>
      <c r="N15" s="164" t="e">
        <f t="shared" si="7"/>
        <v>#DIV/0!</v>
      </c>
      <c r="O15" s="159">
        <f>'Послуги всього'!O16-'16'!O15</f>
        <v>15</v>
      </c>
      <c r="P15" s="159">
        <f>'Послуги всього'!P16-'16'!P15</f>
        <v>20</v>
      </c>
      <c r="Q15" s="38">
        <f t="shared" si="4"/>
        <v>133.33333333333331</v>
      </c>
      <c r="R15" s="159">
        <f>'Послуги всього'!R16-'16'!R15</f>
        <v>12</v>
      </c>
      <c r="S15" s="159">
        <f>'Послуги всього'!S16-'16'!S15</f>
        <v>4</v>
      </c>
      <c r="T15" s="159">
        <f>'Послуги всього'!T16-'16'!T15</f>
        <v>12</v>
      </c>
      <c r="U15" s="38">
        <f t="shared" si="5"/>
        <v>300</v>
      </c>
      <c r="V15" s="159">
        <f>'Послуги всього'!V16-'16'!V15</f>
        <v>3</v>
      </c>
      <c r="W15" s="159">
        <f>'Послуги всього'!W16-'16'!W15</f>
        <v>10</v>
      </c>
      <c r="X15" s="38">
        <f t="shared" si="6"/>
        <v>333.33333333333337</v>
      </c>
      <c r="Y15" s="105"/>
      <c r="Z15" s="106"/>
      <c r="AA15" s="106"/>
      <c r="AB15" s="106"/>
    </row>
    <row r="16" spans="1:28" s="107" customFormat="1" ht="16.2" customHeight="1" x14ac:dyDescent="0.3">
      <c r="A16" s="141" t="s">
        <v>50</v>
      </c>
      <c r="B16" s="159">
        <f>'Послуги всього'!B17-'16'!B16</f>
        <v>592</v>
      </c>
      <c r="C16" s="159">
        <f>'Послуги всього'!C17-'16'!C16</f>
        <v>437</v>
      </c>
      <c r="D16" s="159">
        <f>'Послуги всього'!D17-'16'!D16</f>
        <v>577</v>
      </c>
      <c r="E16" s="38">
        <f t="shared" si="0"/>
        <v>132.03661327231123</v>
      </c>
      <c r="F16" s="159">
        <f>'Послуги всього'!F17-'16'!F16</f>
        <v>153</v>
      </c>
      <c r="G16" s="159">
        <f>'Послуги всього'!G17-'16'!G16</f>
        <v>94</v>
      </c>
      <c r="H16" s="38">
        <f t="shared" si="1"/>
        <v>61.437908496732028</v>
      </c>
      <c r="I16" s="159">
        <f>'Послуги всього'!I17-'16'!I16</f>
        <v>11</v>
      </c>
      <c r="J16" s="159">
        <f>'Послуги всього'!J17-'16'!J16</f>
        <v>14</v>
      </c>
      <c r="K16" s="38">
        <f t="shared" si="2"/>
        <v>127.27272727272727</v>
      </c>
      <c r="L16" s="159">
        <f>'Послуги всього'!L17-'16'!L16</f>
        <v>9</v>
      </c>
      <c r="M16" s="159">
        <f>'Послуги всього'!M17-'16'!M16</f>
        <v>10</v>
      </c>
      <c r="N16" s="38">
        <f t="shared" si="7"/>
        <v>111.11111111111111</v>
      </c>
      <c r="O16" s="159">
        <f>'Послуги всього'!O17-'16'!O16</f>
        <v>430</v>
      </c>
      <c r="P16" s="159">
        <f>'Послуги всього'!P17-'16'!P16</f>
        <v>560</v>
      </c>
      <c r="Q16" s="38">
        <f t="shared" si="4"/>
        <v>130.23255813953489</v>
      </c>
      <c r="R16" s="159">
        <f>'Послуги всього'!R17-'16'!R16</f>
        <v>389</v>
      </c>
      <c r="S16" s="159">
        <f>'Послуги всього'!S17-'16'!S16</f>
        <v>175</v>
      </c>
      <c r="T16" s="159">
        <f>'Послуги всього'!T17-'16'!T16</f>
        <v>385</v>
      </c>
      <c r="U16" s="38">
        <f t="shared" si="5"/>
        <v>220.00000000000003</v>
      </c>
      <c r="V16" s="159">
        <f>'Послуги всього'!V17-'16'!V16</f>
        <v>132</v>
      </c>
      <c r="W16" s="159">
        <f>'Послуги всього'!W17-'16'!W16</f>
        <v>340</v>
      </c>
      <c r="X16" s="38">
        <f t="shared" si="6"/>
        <v>257.57575757575756</v>
      </c>
      <c r="Y16" s="105"/>
      <c r="Z16" s="106"/>
      <c r="AA16" s="106"/>
      <c r="AB16" s="106"/>
    </row>
    <row r="17" spans="1:28" s="107" customFormat="1" ht="16.2" customHeight="1" x14ac:dyDescent="0.3">
      <c r="A17" s="141" t="s">
        <v>51</v>
      </c>
      <c r="B17" s="159">
        <f>'Послуги всього'!B18-'16'!B17</f>
        <v>546</v>
      </c>
      <c r="C17" s="159">
        <f>'Послуги всього'!C18-'16'!C17</f>
        <v>837</v>
      </c>
      <c r="D17" s="159">
        <f>'Послуги всього'!D18-'16'!D17</f>
        <v>538</v>
      </c>
      <c r="E17" s="38">
        <f t="shared" si="0"/>
        <v>64.277180406212665</v>
      </c>
      <c r="F17" s="159">
        <f>'Послуги всього'!F18-'16'!F17</f>
        <v>247</v>
      </c>
      <c r="G17" s="159">
        <f>'Послуги всього'!G18-'16'!G17</f>
        <v>69</v>
      </c>
      <c r="H17" s="38">
        <f t="shared" si="1"/>
        <v>27.935222672064778</v>
      </c>
      <c r="I17" s="159">
        <f>'Послуги всього'!I18-'16'!I17</f>
        <v>19</v>
      </c>
      <c r="J17" s="159">
        <f>'Послуги всього'!J18-'16'!J17</f>
        <v>3</v>
      </c>
      <c r="K17" s="38">
        <f t="shared" si="2"/>
        <v>15.789473684210526</v>
      </c>
      <c r="L17" s="159">
        <f>'Послуги всього'!L18-'16'!L17</f>
        <v>57</v>
      </c>
      <c r="M17" s="159">
        <f>'Послуги всього'!M18-'16'!M17</f>
        <v>12</v>
      </c>
      <c r="N17" s="38">
        <f t="shared" si="7"/>
        <v>21.052631578947366</v>
      </c>
      <c r="O17" s="159">
        <f>'Послуги всього'!O18-'16'!O17</f>
        <v>806</v>
      </c>
      <c r="P17" s="159">
        <f>'Послуги всього'!P18-'16'!P17</f>
        <v>479</v>
      </c>
      <c r="Q17" s="38">
        <f t="shared" si="4"/>
        <v>59.429280397022332</v>
      </c>
      <c r="R17" s="159">
        <f>'Послуги всього'!R18-'16'!R17</f>
        <v>272</v>
      </c>
      <c r="S17" s="159">
        <f>'Послуги всього'!S18-'16'!S17</f>
        <v>341</v>
      </c>
      <c r="T17" s="159">
        <f>'Послуги всього'!T18-'16'!T17</f>
        <v>272</v>
      </c>
      <c r="U17" s="38">
        <f t="shared" si="5"/>
        <v>79.765395894428153</v>
      </c>
      <c r="V17" s="159">
        <f>'Послуги всього'!V18-'16'!V17</f>
        <v>213</v>
      </c>
      <c r="W17" s="159">
        <f>'Послуги всього'!W18-'16'!W17</f>
        <v>202</v>
      </c>
      <c r="X17" s="38">
        <f t="shared" si="6"/>
        <v>94.835680751173712</v>
      </c>
      <c r="Y17" s="105"/>
      <c r="Z17" s="106"/>
      <c r="AA17" s="106"/>
      <c r="AB17" s="106"/>
    </row>
    <row r="18" spans="1:28" s="107" customFormat="1" ht="16.2" customHeight="1" x14ac:dyDescent="0.3">
      <c r="A18" s="141" t="s">
        <v>52</v>
      </c>
      <c r="B18" s="159">
        <f>'Послуги всього'!B19-'16'!B18</f>
        <v>3019</v>
      </c>
      <c r="C18" s="159">
        <f>'Послуги всього'!C19-'16'!C18</f>
        <v>1717</v>
      </c>
      <c r="D18" s="159">
        <f>'Послуги всього'!D19-'16'!D18</f>
        <v>2649</v>
      </c>
      <c r="E18" s="38">
        <f t="shared" si="0"/>
        <v>154.28072218986603</v>
      </c>
      <c r="F18" s="159">
        <f>'Послуги всього'!F19-'16'!F18</f>
        <v>465</v>
      </c>
      <c r="G18" s="159">
        <f>'Послуги всього'!G19-'16'!G18</f>
        <v>303</v>
      </c>
      <c r="H18" s="38">
        <f t="shared" si="1"/>
        <v>65.161290322580641</v>
      </c>
      <c r="I18" s="159">
        <f>'Послуги всього'!I19-'16'!I18</f>
        <v>50</v>
      </c>
      <c r="J18" s="159">
        <f>'Послуги всього'!J19-'16'!J18</f>
        <v>9</v>
      </c>
      <c r="K18" s="38">
        <f t="shared" si="2"/>
        <v>18</v>
      </c>
      <c r="L18" s="159">
        <f>'Послуги всього'!L19-'16'!L18</f>
        <v>11</v>
      </c>
      <c r="M18" s="159">
        <f>'Послуги всього'!M19-'16'!M18</f>
        <v>0</v>
      </c>
      <c r="N18" s="38">
        <f t="shared" si="7"/>
        <v>0</v>
      </c>
      <c r="O18" s="159">
        <f>'Послуги всього'!O19-'16'!O18</f>
        <v>1670</v>
      </c>
      <c r="P18" s="159">
        <f>'Послуги всього'!P19-'16'!P18</f>
        <v>2321</v>
      </c>
      <c r="Q18" s="38">
        <f t="shared" si="4"/>
        <v>138.98203592814372</v>
      </c>
      <c r="R18" s="159">
        <f>'Послуги всього'!R19-'16'!R18</f>
        <v>1990</v>
      </c>
      <c r="S18" s="159">
        <f>'Послуги всього'!S19-'16'!S18</f>
        <v>721</v>
      </c>
      <c r="T18" s="159">
        <f>'Послуги всього'!T19-'16'!T18</f>
        <v>1764</v>
      </c>
      <c r="U18" s="38">
        <f t="shared" si="5"/>
        <v>244.66019417475727</v>
      </c>
      <c r="V18" s="159">
        <f>'Послуги всього'!V19-'16'!V18</f>
        <v>609</v>
      </c>
      <c r="W18" s="159">
        <f>'Послуги всього'!W19-'16'!W18</f>
        <v>1581</v>
      </c>
      <c r="X18" s="38">
        <f t="shared" si="6"/>
        <v>259.60591133004925</v>
      </c>
      <c r="Y18" s="105"/>
      <c r="Z18" s="106"/>
      <c r="AA18" s="106"/>
      <c r="AB18" s="106"/>
    </row>
    <row r="19" spans="1:28" s="107" customFormat="1" ht="16.2" customHeight="1" x14ac:dyDescent="0.3">
      <c r="A19" s="141" t="s">
        <v>53</v>
      </c>
      <c r="B19" s="159">
        <f>'Послуги всього'!B20-'16'!B19</f>
        <v>343</v>
      </c>
      <c r="C19" s="159">
        <f>'Послуги всього'!C20-'16'!C19</f>
        <v>470</v>
      </c>
      <c r="D19" s="159">
        <f>'Послуги всього'!D20-'16'!D19</f>
        <v>316</v>
      </c>
      <c r="E19" s="38">
        <f t="shared" si="0"/>
        <v>67.234042553191486</v>
      </c>
      <c r="F19" s="159">
        <f>'Послуги всього'!F20-'16'!F19</f>
        <v>115</v>
      </c>
      <c r="G19" s="159">
        <f>'Послуги всього'!G20-'16'!G19</f>
        <v>60</v>
      </c>
      <c r="H19" s="38">
        <f t="shared" si="1"/>
        <v>52.173913043478258</v>
      </c>
      <c r="I19" s="159">
        <f>'Послуги всього'!I20-'16'!I19</f>
        <v>7</v>
      </c>
      <c r="J19" s="159">
        <f>'Послуги всього'!J20-'16'!J19</f>
        <v>6</v>
      </c>
      <c r="K19" s="38">
        <f t="shared" si="2"/>
        <v>85.714285714285708</v>
      </c>
      <c r="L19" s="159">
        <f>'Послуги всього'!L20-'16'!L19</f>
        <v>2</v>
      </c>
      <c r="M19" s="159">
        <f>'Послуги всього'!M20-'16'!M19</f>
        <v>1</v>
      </c>
      <c r="N19" s="38">
        <f t="shared" si="7"/>
        <v>50</v>
      </c>
      <c r="O19" s="159">
        <f>'Послуги всього'!O20-'16'!O19</f>
        <v>448</v>
      </c>
      <c r="P19" s="159">
        <f>'Послуги всього'!P20-'16'!P19</f>
        <v>258</v>
      </c>
      <c r="Q19" s="38">
        <f t="shared" si="4"/>
        <v>57.589285714285708</v>
      </c>
      <c r="R19" s="159">
        <f>'Послуги всього'!R20-'16'!R19</f>
        <v>212</v>
      </c>
      <c r="S19" s="159">
        <f>'Послуги всього'!S20-'16'!S19</f>
        <v>250</v>
      </c>
      <c r="T19" s="159">
        <f>'Послуги всього'!T20-'16'!T19</f>
        <v>210</v>
      </c>
      <c r="U19" s="38">
        <f t="shared" si="5"/>
        <v>84</v>
      </c>
      <c r="V19" s="159">
        <f>'Послуги всього'!V20-'16'!V19</f>
        <v>189</v>
      </c>
      <c r="W19" s="159">
        <f>'Послуги всього'!W20-'16'!W19</f>
        <v>122</v>
      </c>
      <c r="X19" s="38">
        <f t="shared" si="6"/>
        <v>64.550264550264544</v>
      </c>
      <c r="Y19" s="105"/>
      <c r="Z19" s="106"/>
      <c r="AA19" s="106"/>
      <c r="AB19" s="106"/>
    </row>
    <row r="20" spans="1:28" s="107" customFormat="1" ht="16.2" customHeight="1" x14ac:dyDescent="0.3">
      <c r="A20" s="141" t="s">
        <v>54</v>
      </c>
      <c r="B20" s="159">
        <f>'Послуги всього'!B21-'16'!B20</f>
        <v>445</v>
      </c>
      <c r="C20" s="159">
        <f>'Послуги всього'!C21-'16'!C20</f>
        <v>730</v>
      </c>
      <c r="D20" s="159">
        <f>'Послуги всього'!D21-'16'!D20</f>
        <v>434</v>
      </c>
      <c r="E20" s="38">
        <f t="shared" si="0"/>
        <v>59.452054794520549</v>
      </c>
      <c r="F20" s="159">
        <f>'Послуги всього'!F21-'16'!F20</f>
        <v>221</v>
      </c>
      <c r="G20" s="159">
        <f>'Послуги всього'!G21-'16'!G20</f>
        <v>83</v>
      </c>
      <c r="H20" s="38">
        <f t="shared" si="1"/>
        <v>37.556561085972852</v>
      </c>
      <c r="I20" s="159">
        <f>'Послуги всього'!I21-'16'!I20</f>
        <v>18</v>
      </c>
      <c r="J20" s="159">
        <f>'Послуги всього'!J21-'16'!J20</f>
        <v>4</v>
      </c>
      <c r="K20" s="38">
        <f t="shared" si="2"/>
        <v>22.222222222222221</v>
      </c>
      <c r="L20" s="159">
        <f>'Послуги всього'!L21-'16'!L20</f>
        <v>47</v>
      </c>
      <c r="M20" s="159">
        <f>'Послуги всього'!M21-'16'!M20</f>
        <v>4</v>
      </c>
      <c r="N20" s="38">
        <f t="shared" si="7"/>
        <v>8.5106382978723403</v>
      </c>
      <c r="O20" s="159">
        <f>'Послуги всього'!O21-'16'!O20</f>
        <v>693</v>
      </c>
      <c r="P20" s="159">
        <f>'Послуги всього'!P21-'16'!P20</f>
        <v>379</v>
      </c>
      <c r="Q20" s="38">
        <f t="shared" si="4"/>
        <v>54.689754689754686</v>
      </c>
      <c r="R20" s="159">
        <f>'Послуги всього'!R21-'16'!R20</f>
        <v>195</v>
      </c>
      <c r="S20" s="159">
        <f>'Послуги всього'!S21-'16'!S20</f>
        <v>312</v>
      </c>
      <c r="T20" s="159">
        <f>'Послуги всього'!T21-'16'!T20</f>
        <v>193</v>
      </c>
      <c r="U20" s="38">
        <f t="shared" si="5"/>
        <v>61.858974358974365</v>
      </c>
      <c r="V20" s="159">
        <f>'Послуги всього'!V21-'16'!V20</f>
        <v>251</v>
      </c>
      <c r="W20" s="159">
        <f>'Послуги всього'!W21-'16'!W20</f>
        <v>131</v>
      </c>
      <c r="X20" s="38">
        <f t="shared" si="6"/>
        <v>52.191235059760956</v>
      </c>
      <c r="Y20" s="105"/>
      <c r="Z20" s="106"/>
      <c r="AA20" s="106"/>
      <c r="AB20" s="106"/>
    </row>
    <row r="21" spans="1:28" s="107" customFormat="1" ht="16.2" customHeight="1" x14ac:dyDescent="0.3">
      <c r="A21" s="141" t="s">
        <v>55</v>
      </c>
      <c r="B21" s="159">
        <f>'Послуги всього'!B22-'16'!B21</f>
        <v>6</v>
      </c>
      <c r="C21" s="159">
        <f>'Послуги всього'!C22-'16'!C21</f>
        <v>20</v>
      </c>
      <c r="D21" s="159">
        <f>'Послуги всього'!D22-'16'!D21</f>
        <v>5</v>
      </c>
      <c r="E21" s="38">
        <f t="shared" si="0"/>
        <v>25</v>
      </c>
      <c r="F21" s="159">
        <f>'Послуги всього'!F22-'16'!F21</f>
        <v>10</v>
      </c>
      <c r="G21" s="159">
        <f>'Послуги всього'!G22-'16'!G21</f>
        <v>3</v>
      </c>
      <c r="H21" s="38">
        <f t="shared" si="1"/>
        <v>30</v>
      </c>
      <c r="I21" s="159">
        <f>'Послуги всього'!I22-'16'!I21</f>
        <v>0</v>
      </c>
      <c r="J21" s="159">
        <f>'Послуги всього'!J22-'16'!J21</f>
        <v>0</v>
      </c>
      <c r="K21" s="164" t="e">
        <f t="shared" si="2"/>
        <v>#DIV/0!</v>
      </c>
      <c r="L21" s="159">
        <f>'Послуги всього'!L22-'16'!L21</f>
        <v>0</v>
      </c>
      <c r="M21" s="159">
        <f>'Послуги всього'!M22-'16'!M21</f>
        <v>0</v>
      </c>
      <c r="N21" s="164" t="e">
        <f t="shared" si="7"/>
        <v>#DIV/0!</v>
      </c>
      <c r="O21" s="159">
        <f>'Послуги всього'!O22-'16'!O21</f>
        <v>20</v>
      </c>
      <c r="P21" s="159">
        <f>'Послуги всього'!P22-'16'!P21</f>
        <v>5</v>
      </c>
      <c r="Q21" s="38">
        <f t="shared" si="4"/>
        <v>25</v>
      </c>
      <c r="R21" s="159">
        <f>'Послуги всього'!R22-'16'!R21</f>
        <v>3</v>
      </c>
      <c r="S21" s="159">
        <f>'Послуги всього'!S22-'16'!S21</f>
        <v>7</v>
      </c>
      <c r="T21" s="159">
        <f>'Послуги всього'!T22-'16'!T21</f>
        <v>2</v>
      </c>
      <c r="U21" s="38">
        <f t="shared" si="5"/>
        <v>28.571428571428569</v>
      </c>
      <c r="V21" s="159">
        <f>'Послуги всього'!V22-'16'!V21</f>
        <v>6</v>
      </c>
      <c r="W21" s="159">
        <f>'Послуги всього'!W22-'16'!W21</f>
        <v>2</v>
      </c>
      <c r="X21" s="38">
        <f t="shared" si="6"/>
        <v>33.333333333333329</v>
      </c>
      <c r="Y21" s="123"/>
      <c r="Z21" s="123"/>
      <c r="AA21" s="123"/>
      <c r="AB21" s="123"/>
    </row>
    <row r="22" spans="1:28" s="107" customFormat="1" ht="16.2" customHeight="1" x14ac:dyDescent="0.3">
      <c r="A22" s="141" t="s">
        <v>56</v>
      </c>
      <c r="B22" s="159">
        <f>'Послуги всього'!B23-'16'!B22</f>
        <v>500</v>
      </c>
      <c r="C22" s="159">
        <f>'Послуги всього'!C23-'16'!C22</f>
        <v>458</v>
      </c>
      <c r="D22" s="159">
        <f>'Послуги всього'!D23-'16'!D22</f>
        <v>450</v>
      </c>
      <c r="E22" s="38">
        <f t="shared" si="0"/>
        <v>98.253275109170303</v>
      </c>
      <c r="F22" s="159">
        <f>'Послуги всього'!F23-'16'!F22</f>
        <v>134</v>
      </c>
      <c r="G22" s="159">
        <f>'Послуги всього'!G23-'16'!G22</f>
        <v>106</v>
      </c>
      <c r="H22" s="38">
        <f t="shared" si="1"/>
        <v>79.104477611940297</v>
      </c>
      <c r="I22" s="159">
        <f>'Послуги всього'!I23-'16'!I22</f>
        <v>9</v>
      </c>
      <c r="J22" s="159">
        <f>'Послуги всього'!J23-'16'!J22</f>
        <v>7</v>
      </c>
      <c r="K22" s="38">
        <f t="shared" si="2"/>
        <v>77.777777777777786</v>
      </c>
      <c r="L22" s="159">
        <f>'Послуги всього'!L23-'16'!L22</f>
        <v>19</v>
      </c>
      <c r="M22" s="159">
        <f>'Послуги всього'!M23-'16'!M22</f>
        <v>7</v>
      </c>
      <c r="N22" s="38">
        <f t="shared" si="7"/>
        <v>36.84210526315789</v>
      </c>
      <c r="O22" s="159">
        <f>'Послуги всього'!O23-'16'!O22</f>
        <v>457</v>
      </c>
      <c r="P22" s="159">
        <f>'Послуги всього'!P23-'16'!P22</f>
        <v>441</v>
      </c>
      <c r="Q22" s="38">
        <f t="shared" si="4"/>
        <v>96.498905908096276</v>
      </c>
      <c r="R22" s="159">
        <f>'Послуги всього'!R23-'16'!R22</f>
        <v>329</v>
      </c>
      <c r="S22" s="159">
        <f>'Послуги всього'!S23-'16'!S22</f>
        <v>210</v>
      </c>
      <c r="T22" s="159">
        <f>'Послуги всього'!T23-'16'!T22</f>
        <v>296</v>
      </c>
      <c r="U22" s="38">
        <f t="shared" si="5"/>
        <v>140.95238095238096</v>
      </c>
      <c r="V22" s="159">
        <f>'Послуги всього'!V23-'16'!V22</f>
        <v>117</v>
      </c>
      <c r="W22" s="159">
        <f>'Послуги всього'!W23-'16'!W22</f>
        <v>230</v>
      </c>
      <c r="X22" s="38">
        <f t="shared" si="6"/>
        <v>196.58119658119656</v>
      </c>
      <c r="Y22" s="105"/>
      <c r="Z22" s="106"/>
      <c r="AA22" s="106"/>
      <c r="AB22" s="106"/>
    </row>
    <row r="23" spans="1:28" s="107" customFormat="1" ht="16.2" customHeight="1" x14ac:dyDescent="0.3">
      <c r="A23" s="141" t="s">
        <v>57</v>
      </c>
      <c r="B23" s="159">
        <f>'Послуги всього'!B24-'16'!B23</f>
        <v>469</v>
      </c>
      <c r="C23" s="159">
        <f>'Послуги всього'!C24-'16'!C23</f>
        <v>603</v>
      </c>
      <c r="D23" s="159">
        <f>'Послуги всього'!D24-'16'!D23</f>
        <v>397</v>
      </c>
      <c r="E23" s="38">
        <f t="shared" si="0"/>
        <v>65.837479270315086</v>
      </c>
      <c r="F23" s="159">
        <f>'Послуги всього'!F24-'16'!F23</f>
        <v>259</v>
      </c>
      <c r="G23" s="159">
        <f>'Послуги всього'!G24-'16'!G23</f>
        <v>118</v>
      </c>
      <c r="H23" s="38">
        <f t="shared" si="1"/>
        <v>45.559845559845556</v>
      </c>
      <c r="I23" s="159">
        <f>'Послуги всього'!I24-'16'!I23</f>
        <v>15</v>
      </c>
      <c r="J23" s="159">
        <f>'Послуги всього'!J24-'16'!J23</f>
        <v>5</v>
      </c>
      <c r="K23" s="38">
        <f t="shared" si="2"/>
        <v>33.333333333333329</v>
      </c>
      <c r="L23" s="159">
        <f>'Послуги всього'!L24-'16'!L23</f>
        <v>3</v>
      </c>
      <c r="M23" s="159">
        <f>'Послуги всього'!M24-'16'!M23</f>
        <v>0</v>
      </c>
      <c r="N23" s="38">
        <f t="shared" si="7"/>
        <v>0</v>
      </c>
      <c r="O23" s="159">
        <f>'Послуги всього'!O24-'16'!O23</f>
        <v>584</v>
      </c>
      <c r="P23" s="159">
        <f>'Послуги всього'!P24-'16'!P23</f>
        <v>354</v>
      </c>
      <c r="Q23" s="38">
        <f t="shared" si="4"/>
        <v>60.61643835616438</v>
      </c>
      <c r="R23" s="159">
        <f>'Послуги всього'!R24-'16'!R23</f>
        <v>248</v>
      </c>
      <c r="S23" s="159">
        <f>'Послуги всього'!S24-'16'!S23</f>
        <v>275</v>
      </c>
      <c r="T23" s="159">
        <f>'Послуги всього'!T24-'16'!T23</f>
        <v>204</v>
      </c>
      <c r="U23" s="38">
        <f t="shared" si="5"/>
        <v>74.181818181818187</v>
      </c>
      <c r="V23" s="159">
        <f>'Послуги всього'!V24-'16'!V23</f>
        <v>240</v>
      </c>
      <c r="W23" s="159">
        <f>'Послуги всього'!W24-'16'!W23</f>
        <v>159</v>
      </c>
      <c r="X23" s="38">
        <f t="shared" si="6"/>
        <v>66.25</v>
      </c>
      <c r="Y23" s="105"/>
      <c r="Z23" s="106"/>
      <c r="AA23" s="106"/>
      <c r="AB23" s="106"/>
    </row>
    <row r="24" spans="1:28" s="107" customFormat="1" ht="16.2" customHeight="1" x14ac:dyDescent="0.3">
      <c r="A24" s="141" t="s">
        <v>58</v>
      </c>
      <c r="B24" s="159">
        <f>'Послуги всього'!B25-'16'!B24</f>
        <v>338</v>
      </c>
      <c r="C24" s="159">
        <f>'Послуги всього'!C25-'16'!C24</f>
        <v>717</v>
      </c>
      <c r="D24" s="159">
        <f>'Послуги всього'!D25-'16'!D24</f>
        <v>329</v>
      </c>
      <c r="E24" s="38">
        <f t="shared" si="0"/>
        <v>45.885634588563455</v>
      </c>
      <c r="F24" s="159">
        <f>'Послуги всього'!F25-'16'!F24</f>
        <v>242</v>
      </c>
      <c r="G24" s="159">
        <f>'Послуги всього'!G25-'16'!G24</f>
        <v>73</v>
      </c>
      <c r="H24" s="38">
        <f t="shared" si="1"/>
        <v>30.165289256198346</v>
      </c>
      <c r="I24" s="159">
        <f>'Послуги всього'!I25-'16'!I24</f>
        <v>13</v>
      </c>
      <c r="J24" s="159">
        <f>'Послуги всього'!J25-'16'!J24</f>
        <v>7</v>
      </c>
      <c r="K24" s="38">
        <f t="shared" si="2"/>
        <v>53.846153846153847</v>
      </c>
      <c r="L24" s="159">
        <f>'Послуги всього'!L25-'16'!L24</f>
        <v>0</v>
      </c>
      <c r="M24" s="159">
        <f>'Послуги всього'!M25-'16'!M24</f>
        <v>1</v>
      </c>
      <c r="N24" s="164" t="e">
        <f t="shared" si="7"/>
        <v>#DIV/0!</v>
      </c>
      <c r="O24" s="159">
        <f>'Послуги всього'!O25-'16'!O24</f>
        <v>702</v>
      </c>
      <c r="P24" s="159">
        <f>'Послуги всього'!P25-'16'!P24</f>
        <v>283</v>
      </c>
      <c r="Q24" s="38">
        <f t="shared" si="4"/>
        <v>40.313390313390315</v>
      </c>
      <c r="R24" s="159">
        <f>'Послуги всього'!R25-'16'!R24</f>
        <v>141</v>
      </c>
      <c r="S24" s="159">
        <f>'Послуги всього'!S25-'16'!S24</f>
        <v>298</v>
      </c>
      <c r="T24" s="159">
        <f>'Послуги всього'!T25-'16'!T24</f>
        <v>141</v>
      </c>
      <c r="U24" s="38">
        <f t="shared" si="5"/>
        <v>47.315436241610733</v>
      </c>
      <c r="V24" s="159">
        <f>'Послуги всього'!V25-'16'!V24</f>
        <v>211</v>
      </c>
      <c r="W24" s="159">
        <f>'Послуги всього'!W25-'16'!W24</f>
        <v>86</v>
      </c>
      <c r="X24" s="38">
        <f t="shared" si="6"/>
        <v>40.758293838862556</v>
      </c>
      <c r="Y24" s="105"/>
      <c r="Z24" s="106"/>
      <c r="AA24" s="106"/>
      <c r="AB24" s="106"/>
    </row>
    <row r="25" spans="1:28" s="107" customFormat="1" ht="16.2" customHeight="1" x14ac:dyDescent="0.3">
      <c r="A25" s="141" t="s">
        <v>59</v>
      </c>
      <c r="B25" s="159">
        <f>'Послуги всього'!B26-'16'!B25</f>
        <v>27</v>
      </c>
      <c r="C25" s="159">
        <f>'Послуги всього'!C26-'16'!C25</f>
        <v>35</v>
      </c>
      <c r="D25" s="159">
        <f>'Послуги всього'!D26-'16'!D25</f>
        <v>26</v>
      </c>
      <c r="E25" s="38">
        <f t="shared" si="0"/>
        <v>74.285714285714292</v>
      </c>
      <c r="F25" s="159">
        <f>'Послуги всього'!F26-'16'!F25</f>
        <v>34</v>
      </c>
      <c r="G25" s="159">
        <f>'Послуги всього'!G26-'16'!G25</f>
        <v>15</v>
      </c>
      <c r="H25" s="38">
        <f t="shared" si="1"/>
        <v>44.117647058823529</v>
      </c>
      <c r="I25" s="159">
        <f>'Послуги всього'!I26-'16'!I25</f>
        <v>1</v>
      </c>
      <c r="J25" s="159">
        <f>'Послуги всього'!J26-'16'!J25</f>
        <v>0</v>
      </c>
      <c r="K25" s="38">
        <f t="shared" si="2"/>
        <v>0</v>
      </c>
      <c r="L25" s="159">
        <f>'Послуги всього'!L26-'16'!L25</f>
        <v>5</v>
      </c>
      <c r="M25" s="159">
        <f>'Послуги всього'!M26-'16'!M25</f>
        <v>4</v>
      </c>
      <c r="N25" s="38">
        <f t="shared" si="7"/>
        <v>80</v>
      </c>
      <c r="O25" s="159">
        <f>'Послуги всього'!O26-'16'!O25</f>
        <v>34</v>
      </c>
      <c r="P25" s="159">
        <f>'Послуги всього'!P26-'16'!P25</f>
        <v>25</v>
      </c>
      <c r="Q25" s="38">
        <f t="shared" si="4"/>
        <v>73.529411764705884</v>
      </c>
      <c r="R25" s="159">
        <f>'Послуги всього'!R26-'16'!R25</f>
        <v>11</v>
      </c>
      <c r="S25" s="159">
        <f>'Послуги всього'!S26-'16'!S25</f>
        <v>5</v>
      </c>
      <c r="T25" s="159">
        <f>'Послуги всього'!T26-'16'!T25</f>
        <v>11</v>
      </c>
      <c r="U25" s="38">
        <f t="shared" si="5"/>
        <v>220.00000000000003</v>
      </c>
      <c r="V25" s="159">
        <f>'Послуги всього'!V26-'16'!V25</f>
        <v>5</v>
      </c>
      <c r="W25" s="159">
        <f>'Послуги всього'!W26-'16'!W25</f>
        <v>9</v>
      </c>
      <c r="X25" s="38">
        <f t="shared" si="6"/>
        <v>180</v>
      </c>
      <c r="Y25" s="105"/>
      <c r="Z25" s="106"/>
      <c r="AA25" s="106"/>
      <c r="AB25" s="106"/>
    </row>
    <row r="26" spans="1:28" s="107" customFormat="1" ht="16.2" customHeight="1" x14ac:dyDescent="0.3">
      <c r="A26" s="141" t="s">
        <v>60</v>
      </c>
      <c r="B26" s="159">
        <f>'Послуги всього'!B27-'16'!B26</f>
        <v>570</v>
      </c>
      <c r="C26" s="159">
        <f>'Послуги всього'!C27-'16'!C26</f>
        <v>832</v>
      </c>
      <c r="D26" s="159">
        <f>'Послуги всього'!D27-'16'!D26</f>
        <v>554</v>
      </c>
      <c r="E26" s="38">
        <f t="shared" si="0"/>
        <v>66.586538461538453</v>
      </c>
      <c r="F26" s="159">
        <f>'Послуги всього'!F27-'16'!F26</f>
        <v>350</v>
      </c>
      <c r="G26" s="159">
        <f>'Послуги всього'!G27-'16'!G26</f>
        <v>113</v>
      </c>
      <c r="H26" s="38">
        <f t="shared" si="1"/>
        <v>32.285714285714285</v>
      </c>
      <c r="I26" s="159">
        <f>'Послуги всього'!I27-'16'!I26</f>
        <v>21</v>
      </c>
      <c r="J26" s="159">
        <f>'Послуги всього'!J27-'16'!J26</f>
        <v>1</v>
      </c>
      <c r="K26" s="38">
        <f t="shared" si="2"/>
        <v>4.7619047619047619</v>
      </c>
      <c r="L26" s="159">
        <f>'Послуги всього'!L27-'16'!L26</f>
        <v>10</v>
      </c>
      <c r="M26" s="159">
        <f>'Послуги всього'!M27-'16'!M26</f>
        <v>12</v>
      </c>
      <c r="N26" s="38">
        <f t="shared" si="7"/>
        <v>120</v>
      </c>
      <c r="O26" s="159">
        <f>'Послуги всього'!O27-'16'!O26</f>
        <v>827</v>
      </c>
      <c r="P26" s="159">
        <f>'Послуги всього'!P27-'16'!P26</f>
        <v>540</v>
      </c>
      <c r="Q26" s="38">
        <f t="shared" si="4"/>
        <v>65.296251511487299</v>
      </c>
      <c r="R26" s="159">
        <f>'Послуги всього'!R27-'16'!R26</f>
        <v>356</v>
      </c>
      <c r="S26" s="159">
        <f>'Послуги всього'!S27-'16'!S26</f>
        <v>234</v>
      </c>
      <c r="T26" s="159">
        <f>'Послуги всього'!T27-'16'!T26</f>
        <v>354</v>
      </c>
      <c r="U26" s="38">
        <f t="shared" si="5"/>
        <v>151.28205128205127</v>
      </c>
      <c r="V26" s="159">
        <f>'Послуги всього'!V27-'16'!V26</f>
        <v>194</v>
      </c>
      <c r="W26" s="159">
        <f>'Послуги всього'!W27-'16'!W26</f>
        <v>271</v>
      </c>
      <c r="X26" s="38">
        <f t="shared" si="6"/>
        <v>139.69072164948452</v>
      </c>
      <c r="Y26" s="105"/>
      <c r="Z26" s="106"/>
      <c r="AA26" s="106"/>
      <c r="AB26" s="106"/>
    </row>
    <row r="27" spans="1:28" s="107" customFormat="1" ht="16.2" customHeight="1" x14ac:dyDescent="0.3">
      <c r="A27" s="141" t="s">
        <v>61</v>
      </c>
      <c r="B27" s="159">
        <f>'Послуги всього'!B28-'16'!B27</f>
        <v>6</v>
      </c>
      <c r="C27" s="159">
        <f>'Послуги всього'!C28-'16'!C27</f>
        <v>9</v>
      </c>
      <c r="D27" s="159">
        <f>'Послуги всього'!D28-'16'!D27</f>
        <v>4</v>
      </c>
      <c r="E27" s="38">
        <f t="shared" si="0"/>
        <v>44.444444444444443</v>
      </c>
      <c r="F27" s="159">
        <f>'Послуги всього'!F28-'16'!F27</f>
        <v>17</v>
      </c>
      <c r="G27" s="159">
        <f>'Послуги всього'!G28-'16'!G27</f>
        <v>28</v>
      </c>
      <c r="H27" s="38">
        <f t="shared" si="1"/>
        <v>164.70588235294116</v>
      </c>
      <c r="I27" s="159">
        <f>'Послуги всього'!I28-'16'!I27</f>
        <v>0</v>
      </c>
      <c r="J27" s="159">
        <f>'Послуги всього'!J28-'16'!J27</f>
        <v>0</v>
      </c>
      <c r="K27" s="164" t="e">
        <f t="shared" si="2"/>
        <v>#DIV/0!</v>
      </c>
      <c r="L27" s="159">
        <f>'Послуги всього'!L28-'16'!L27</f>
        <v>0</v>
      </c>
      <c r="M27" s="159">
        <f>'Послуги всього'!M28-'16'!M27</f>
        <v>0</v>
      </c>
      <c r="N27" s="164" t="e">
        <f t="shared" si="7"/>
        <v>#DIV/0!</v>
      </c>
      <c r="O27" s="159">
        <f>'Послуги всього'!O28-'16'!O27</f>
        <v>9</v>
      </c>
      <c r="P27" s="159">
        <f>'Послуги всього'!P28-'16'!P27</f>
        <v>4</v>
      </c>
      <c r="Q27" s="38">
        <f t="shared" si="4"/>
        <v>44.444444444444443</v>
      </c>
      <c r="R27" s="159">
        <f>'Послуги всього'!R28-'16'!R27</f>
        <v>2</v>
      </c>
      <c r="S27" s="159">
        <f>'Послуги всього'!S28-'16'!S27</f>
        <v>2</v>
      </c>
      <c r="T27" s="159">
        <f>'Послуги всього'!T28-'16'!T27</f>
        <v>2</v>
      </c>
      <c r="U27" s="38">
        <f t="shared" si="5"/>
        <v>100</v>
      </c>
      <c r="V27" s="159">
        <f>'Послуги всього'!V28-'16'!V27</f>
        <v>2</v>
      </c>
      <c r="W27" s="159">
        <f>'Послуги всього'!W28-'16'!W27</f>
        <v>2</v>
      </c>
      <c r="X27" s="38">
        <f t="shared" si="6"/>
        <v>100</v>
      </c>
      <c r="Y27" s="105"/>
      <c r="Z27" s="106"/>
      <c r="AA27" s="106"/>
      <c r="AB27" s="106"/>
    </row>
    <row r="28" spans="1:28" s="107" customFormat="1" ht="16.2" customHeight="1" x14ac:dyDescent="0.3">
      <c r="A28" s="141" t="s">
        <v>62</v>
      </c>
      <c r="B28" s="159">
        <f>'Послуги всього'!B29-'16'!B28</f>
        <v>31</v>
      </c>
      <c r="C28" s="159">
        <f>'Послуги всього'!C29-'16'!C28</f>
        <v>55</v>
      </c>
      <c r="D28" s="159">
        <f>'Послуги всього'!D29-'16'!D28</f>
        <v>31</v>
      </c>
      <c r="E28" s="38">
        <f t="shared" si="0"/>
        <v>56.36363636363636</v>
      </c>
      <c r="F28" s="159">
        <f>'Послуги всього'!F29-'16'!F28</f>
        <v>68</v>
      </c>
      <c r="G28" s="159">
        <f>'Послуги всього'!G29-'16'!G28</f>
        <v>14</v>
      </c>
      <c r="H28" s="38">
        <f t="shared" si="1"/>
        <v>20.588235294117645</v>
      </c>
      <c r="I28" s="159">
        <f>'Послуги всього'!I29-'16'!I28</f>
        <v>3</v>
      </c>
      <c r="J28" s="159">
        <f>'Послуги всього'!J29-'16'!J28</f>
        <v>0</v>
      </c>
      <c r="K28" s="38">
        <f t="shared" si="2"/>
        <v>0</v>
      </c>
      <c r="L28" s="159">
        <f>'Послуги всього'!L29-'16'!L28</f>
        <v>1</v>
      </c>
      <c r="M28" s="159">
        <f>'Послуги всього'!M29-'16'!M28</f>
        <v>1</v>
      </c>
      <c r="N28" s="38">
        <f t="shared" si="7"/>
        <v>100</v>
      </c>
      <c r="O28" s="159">
        <f>'Послуги всього'!O29-'16'!O28</f>
        <v>53</v>
      </c>
      <c r="P28" s="159">
        <f>'Послуги всього'!P29-'16'!P28</f>
        <v>30</v>
      </c>
      <c r="Q28" s="38">
        <f t="shared" si="4"/>
        <v>56.60377358490566</v>
      </c>
      <c r="R28" s="159">
        <f>'Послуги всього'!R29-'16'!R28</f>
        <v>18</v>
      </c>
      <c r="S28" s="159">
        <f>'Послуги всього'!S29-'16'!S28</f>
        <v>17</v>
      </c>
      <c r="T28" s="159">
        <f>'Послуги всього'!T29-'16'!T28</f>
        <v>18</v>
      </c>
      <c r="U28" s="38">
        <f t="shared" si="5"/>
        <v>105.88235294117648</v>
      </c>
      <c r="V28" s="159">
        <f>'Послуги всього'!V29-'16'!V28</f>
        <v>14</v>
      </c>
      <c r="W28" s="159">
        <f>'Послуги всього'!W29-'16'!W28</f>
        <v>14</v>
      </c>
      <c r="X28" s="38">
        <f t="shared" si="6"/>
        <v>100</v>
      </c>
      <c r="Y28" s="105"/>
      <c r="Z28" s="106"/>
      <c r="AA28" s="106"/>
      <c r="AB28" s="106"/>
    </row>
    <row r="29" spans="1:28" ht="59.4" customHeight="1" x14ac:dyDescent="0.3">
      <c r="B29" s="178" t="s">
        <v>93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5"/>
      <c r="M29" s="175"/>
      <c r="N29" s="175"/>
      <c r="T29" s="262"/>
      <c r="U29" s="262"/>
    </row>
  </sheetData>
  <mergeCells count="13">
    <mergeCell ref="B1:K1"/>
    <mergeCell ref="B2:K2"/>
    <mergeCell ref="R4:R5"/>
    <mergeCell ref="B29:K29"/>
    <mergeCell ref="V4:X5"/>
    <mergeCell ref="T29:U29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9"/>
  <sheetViews>
    <sheetView view="pageBreakPreview" zoomScale="90" zoomScaleNormal="80" zoomScaleSheetLayoutView="90" workbookViewId="0">
      <selection activeCell="B30" sqref="B30"/>
    </sheetView>
  </sheetViews>
  <sheetFormatPr defaultColWidth="9.109375" defaultRowHeight="15.6" x14ac:dyDescent="0.3"/>
  <cols>
    <col min="1" max="1" width="22.77734375" style="109" customWidth="1"/>
    <col min="2" max="2" width="18.33203125" style="107" customWidth="1"/>
    <col min="3" max="4" width="10.109375" style="107" customWidth="1"/>
    <col min="5" max="5" width="8.88671875" style="107" customWidth="1"/>
    <col min="6" max="7" width="10.44140625" style="107" customWidth="1"/>
    <col min="8" max="8" width="7.88671875" style="107" customWidth="1"/>
    <col min="9" max="10" width="10.109375" style="107" customWidth="1"/>
    <col min="11" max="11" width="8.332031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6.4414062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5" s="88" customFormat="1" ht="20.399999999999999" customHeight="1" x14ac:dyDescent="0.3">
      <c r="A1" s="85"/>
      <c r="B1" s="253" t="s">
        <v>34</v>
      </c>
      <c r="C1" s="253"/>
      <c r="D1" s="253"/>
      <c r="E1" s="253"/>
      <c r="F1" s="253"/>
      <c r="G1" s="253"/>
      <c r="H1" s="253"/>
      <c r="I1" s="253"/>
      <c r="J1" s="253"/>
      <c r="K1" s="253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5" s="88" customFormat="1" ht="20.399999999999999" customHeight="1" x14ac:dyDescent="0.25">
      <c r="B2" s="253" t="s">
        <v>89</v>
      </c>
      <c r="C2" s="253"/>
      <c r="D2" s="253"/>
      <c r="E2" s="253"/>
      <c r="F2" s="253"/>
      <c r="G2" s="253"/>
      <c r="H2" s="253"/>
      <c r="I2" s="253"/>
      <c r="J2" s="253"/>
      <c r="K2" s="253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5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5" s="97" customFormat="1" ht="21.6" customHeight="1" x14ac:dyDescent="0.25">
      <c r="A4" s="114"/>
      <c r="B4" s="264" t="s">
        <v>78</v>
      </c>
      <c r="C4" s="263" t="s">
        <v>23</v>
      </c>
      <c r="D4" s="264"/>
      <c r="E4" s="265"/>
      <c r="F4" s="269" t="s">
        <v>24</v>
      </c>
      <c r="G4" s="269"/>
      <c r="H4" s="269"/>
      <c r="I4" s="263" t="s">
        <v>15</v>
      </c>
      <c r="J4" s="264"/>
      <c r="K4" s="265"/>
      <c r="L4" s="263" t="s">
        <v>21</v>
      </c>
      <c r="M4" s="264"/>
      <c r="N4" s="264"/>
      <c r="O4" s="263" t="s">
        <v>11</v>
      </c>
      <c r="P4" s="264"/>
      <c r="Q4" s="265"/>
      <c r="R4" s="264" t="s">
        <v>77</v>
      </c>
      <c r="S4" s="263" t="s">
        <v>17</v>
      </c>
      <c r="T4" s="264"/>
      <c r="U4" s="264"/>
      <c r="V4" s="256" t="s">
        <v>16</v>
      </c>
      <c r="W4" s="257"/>
      <c r="X4" s="258"/>
      <c r="Y4" s="95"/>
    </row>
    <row r="5" spans="1:25" s="98" customFormat="1" ht="36.75" customHeight="1" x14ac:dyDescent="0.25">
      <c r="A5" s="115"/>
      <c r="B5" s="267"/>
      <c r="C5" s="266"/>
      <c r="D5" s="267"/>
      <c r="E5" s="268"/>
      <c r="F5" s="269"/>
      <c r="G5" s="269"/>
      <c r="H5" s="269"/>
      <c r="I5" s="266"/>
      <c r="J5" s="267"/>
      <c r="K5" s="268"/>
      <c r="L5" s="266"/>
      <c r="M5" s="267"/>
      <c r="N5" s="267"/>
      <c r="O5" s="266"/>
      <c r="P5" s="267"/>
      <c r="Q5" s="268"/>
      <c r="R5" s="267"/>
      <c r="S5" s="266"/>
      <c r="T5" s="267"/>
      <c r="U5" s="267"/>
      <c r="V5" s="259"/>
      <c r="W5" s="260"/>
      <c r="X5" s="261"/>
      <c r="Y5" s="95"/>
    </row>
    <row r="6" spans="1:25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</row>
    <row r="7" spans="1:25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</row>
    <row r="8" spans="1:25" s="121" customFormat="1" ht="17.25" customHeight="1" x14ac:dyDescent="0.3">
      <c r="A8" s="32" t="s">
        <v>42</v>
      </c>
      <c r="B8" s="33">
        <f>SUM(B9:B28)</f>
        <v>12480</v>
      </c>
      <c r="C8" s="33">
        <f>SUM(C9:C28)</f>
        <v>15444</v>
      </c>
      <c r="D8" s="33">
        <f>SUM(D9:D28)</f>
        <v>11442</v>
      </c>
      <c r="E8" s="34">
        <f>D8/C8*100</f>
        <v>74.087024087024091</v>
      </c>
      <c r="F8" s="33">
        <f>SUM(F9:F28)</f>
        <v>6616</v>
      </c>
      <c r="G8" s="33">
        <f>SUM(G9:G28)</f>
        <v>2239</v>
      </c>
      <c r="H8" s="34">
        <f>G8/F8*100</f>
        <v>33.842200725513905</v>
      </c>
      <c r="I8" s="33">
        <f>SUM(I9:I28)</f>
        <v>379</v>
      </c>
      <c r="J8" s="33">
        <f>SUM(J9:J28)</f>
        <v>78</v>
      </c>
      <c r="K8" s="34">
        <f>J8/I8*100</f>
        <v>20.580474934036939</v>
      </c>
      <c r="L8" s="33">
        <f>SUM(L9:L28)</f>
        <v>1371</v>
      </c>
      <c r="M8" s="33">
        <f>SUM(M9:M28)</f>
        <v>572</v>
      </c>
      <c r="N8" s="34">
        <f>M8/L8*100</f>
        <v>41.72137126185266</v>
      </c>
      <c r="O8" s="33">
        <f>SUM(O9:O28)</f>
        <v>15020</v>
      </c>
      <c r="P8" s="33">
        <f>SUM(P9:P28)</f>
        <v>10405</v>
      </c>
      <c r="Q8" s="34">
        <f>P8/O8*100</f>
        <v>69.274300932090554</v>
      </c>
      <c r="R8" s="33">
        <f>SUM(R9:R28)</f>
        <v>7036</v>
      </c>
      <c r="S8" s="33">
        <f>SUM(S9:S28)</f>
        <v>5024</v>
      </c>
      <c r="T8" s="33">
        <f>SUM(T9:T28)</f>
        <v>6474</v>
      </c>
      <c r="U8" s="34">
        <f>T8/S8*100</f>
        <v>128.86146496815286</v>
      </c>
      <c r="V8" s="33">
        <f>SUM(V9:V28)</f>
        <v>3956</v>
      </c>
      <c r="W8" s="33">
        <f>SUM(W9:W28)</f>
        <v>5068</v>
      </c>
      <c r="X8" s="34">
        <f>W8/V8*100</f>
        <v>128.10920121334681</v>
      </c>
      <c r="Y8" s="119"/>
    </row>
    <row r="9" spans="1:25" s="107" customFormat="1" ht="18" customHeight="1" x14ac:dyDescent="0.3">
      <c r="A9" s="141" t="s">
        <v>43</v>
      </c>
      <c r="B9" s="159">
        <v>1394</v>
      </c>
      <c r="C9" s="159">
        <v>711</v>
      </c>
      <c r="D9" s="159">
        <v>1174</v>
      </c>
      <c r="E9" s="38">
        <f>D9/C9*100</f>
        <v>165.11954992967651</v>
      </c>
      <c r="F9" s="104">
        <v>159</v>
      </c>
      <c r="G9" s="104">
        <v>163</v>
      </c>
      <c r="H9" s="38">
        <f>G9/F9*100</f>
        <v>102.51572327044025</v>
      </c>
      <c r="I9" s="159">
        <v>20</v>
      </c>
      <c r="J9" s="159">
        <v>5</v>
      </c>
      <c r="K9" s="38">
        <f>J9/I9*100</f>
        <v>25</v>
      </c>
      <c r="L9" s="104">
        <v>10</v>
      </c>
      <c r="M9" s="104">
        <v>1</v>
      </c>
      <c r="N9" s="38">
        <f t="shared" ref="N9:N28" si="0">M9/L9*100</f>
        <v>10</v>
      </c>
      <c r="O9" s="104">
        <v>657</v>
      </c>
      <c r="P9" s="104">
        <v>780</v>
      </c>
      <c r="Q9" s="38">
        <f>P9/O9*100</f>
        <v>118.7214611872146</v>
      </c>
      <c r="R9" s="176">
        <v>951</v>
      </c>
      <c r="S9" s="160">
        <v>220</v>
      </c>
      <c r="T9" s="177">
        <v>815</v>
      </c>
      <c r="U9" s="38">
        <f>T9/S9*100</f>
        <v>370.45454545454544</v>
      </c>
      <c r="V9" s="104">
        <v>177</v>
      </c>
      <c r="W9" s="104">
        <v>727</v>
      </c>
      <c r="X9" s="38">
        <f>W9/V9*100</f>
        <v>410.73446327683615</v>
      </c>
      <c r="Y9" s="105"/>
    </row>
    <row r="10" spans="1:25" s="107" customFormat="1" ht="18" customHeight="1" x14ac:dyDescent="0.3">
      <c r="A10" s="141" t="s">
        <v>44</v>
      </c>
      <c r="B10" s="159">
        <v>494</v>
      </c>
      <c r="C10" s="159">
        <v>841</v>
      </c>
      <c r="D10" s="159">
        <v>439</v>
      </c>
      <c r="E10" s="38">
        <f t="shared" ref="E10:E28" si="1">D10/C10*100</f>
        <v>52.199762187871578</v>
      </c>
      <c r="F10" s="104">
        <v>348</v>
      </c>
      <c r="G10" s="104">
        <v>111</v>
      </c>
      <c r="H10" s="38">
        <f t="shared" ref="H10:H28" si="2">G10/F10*100</f>
        <v>31.896551724137932</v>
      </c>
      <c r="I10" s="159">
        <v>7</v>
      </c>
      <c r="J10" s="159">
        <v>4</v>
      </c>
      <c r="K10" s="38">
        <f t="shared" ref="K10:K28" si="3">J10/I10*100</f>
        <v>57.142857142857139</v>
      </c>
      <c r="L10" s="104">
        <v>75</v>
      </c>
      <c r="M10" s="104">
        <v>10</v>
      </c>
      <c r="N10" s="38">
        <f t="shared" si="0"/>
        <v>13.333333333333334</v>
      </c>
      <c r="O10" s="104">
        <v>803</v>
      </c>
      <c r="P10" s="104">
        <v>410</v>
      </c>
      <c r="Q10" s="38">
        <f t="shared" ref="Q10:Q28" si="4">P10/O10*100</f>
        <v>51.058530510585307</v>
      </c>
      <c r="R10" s="176">
        <v>221</v>
      </c>
      <c r="S10" s="160">
        <v>189</v>
      </c>
      <c r="T10" s="177">
        <v>181</v>
      </c>
      <c r="U10" s="38">
        <f t="shared" ref="U10:U28" si="5">T10/S10*100</f>
        <v>95.767195767195773</v>
      </c>
      <c r="V10" s="104">
        <v>148</v>
      </c>
      <c r="W10" s="104">
        <v>131</v>
      </c>
      <c r="X10" s="38">
        <f t="shared" ref="X10:X28" si="6">W10/V10*100</f>
        <v>88.513513513513516</v>
      </c>
      <c r="Y10" s="105"/>
    </row>
    <row r="11" spans="1:25" s="107" customFormat="1" ht="18" customHeight="1" x14ac:dyDescent="0.3">
      <c r="A11" s="141" t="s">
        <v>45</v>
      </c>
      <c r="B11" s="159">
        <v>557</v>
      </c>
      <c r="C11" s="159">
        <v>938</v>
      </c>
      <c r="D11" s="159">
        <v>453</v>
      </c>
      <c r="E11" s="38">
        <f t="shared" si="1"/>
        <v>48.294243070362477</v>
      </c>
      <c r="F11" s="104">
        <v>346</v>
      </c>
      <c r="G11" s="104">
        <v>61</v>
      </c>
      <c r="H11" s="38">
        <f t="shared" si="2"/>
        <v>17.630057803468208</v>
      </c>
      <c r="I11" s="159">
        <v>19</v>
      </c>
      <c r="J11" s="159">
        <v>1</v>
      </c>
      <c r="K11" s="38">
        <f t="shared" si="3"/>
        <v>5.2631578947368416</v>
      </c>
      <c r="L11" s="104">
        <v>36</v>
      </c>
      <c r="M11" s="104">
        <v>6</v>
      </c>
      <c r="N11" s="38">
        <f t="shared" si="0"/>
        <v>16.666666666666664</v>
      </c>
      <c r="O11" s="104">
        <v>899</v>
      </c>
      <c r="P11" s="104">
        <v>437</v>
      </c>
      <c r="Q11" s="38">
        <f t="shared" si="4"/>
        <v>48.609566184649609</v>
      </c>
      <c r="R11" s="176">
        <v>272</v>
      </c>
      <c r="S11" s="160">
        <v>314</v>
      </c>
      <c r="T11" s="177">
        <v>224</v>
      </c>
      <c r="U11" s="38">
        <f t="shared" si="5"/>
        <v>71.337579617834393</v>
      </c>
      <c r="V11" s="104">
        <v>281</v>
      </c>
      <c r="W11" s="104">
        <v>188</v>
      </c>
      <c r="X11" s="38">
        <f t="shared" si="6"/>
        <v>66.90391459074732</v>
      </c>
      <c r="Y11" s="105"/>
    </row>
    <row r="12" spans="1:25" s="107" customFormat="1" ht="18" customHeight="1" x14ac:dyDescent="0.3">
      <c r="A12" s="141" t="s">
        <v>46</v>
      </c>
      <c r="B12" s="159">
        <v>488</v>
      </c>
      <c r="C12" s="159">
        <v>687</v>
      </c>
      <c r="D12" s="159">
        <v>407</v>
      </c>
      <c r="E12" s="38">
        <f t="shared" si="1"/>
        <v>59.243085880640464</v>
      </c>
      <c r="F12" s="104">
        <v>202</v>
      </c>
      <c r="G12" s="104">
        <v>53</v>
      </c>
      <c r="H12" s="38">
        <f t="shared" si="2"/>
        <v>26.237623762376238</v>
      </c>
      <c r="I12" s="159">
        <v>2</v>
      </c>
      <c r="J12" s="159">
        <v>2</v>
      </c>
      <c r="K12" s="38">
        <f t="shared" si="3"/>
        <v>100</v>
      </c>
      <c r="L12" s="104">
        <v>28</v>
      </c>
      <c r="M12" s="104">
        <v>3</v>
      </c>
      <c r="N12" s="38">
        <f t="shared" si="0"/>
        <v>10.714285714285714</v>
      </c>
      <c r="O12" s="104">
        <v>632</v>
      </c>
      <c r="P12" s="104">
        <v>400</v>
      </c>
      <c r="Q12" s="38">
        <f t="shared" si="4"/>
        <v>63.291139240506332</v>
      </c>
      <c r="R12" s="176">
        <v>261</v>
      </c>
      <c r="S12" s="160">
        <v>296</v>
      </c>
      <c r="T12" s="177">
        <v>213</v>
      </c>
      <c r="U12" s="38">
        <f t="shared" si="5"/>
        <v>71.959459459459467</v>
      </c>
      <c r="V12" s="104">
        <v>266</v>
      </c>
      <c r="W12" s="104">
        <v>140</v>
      </c>
      <c r="X12" s="38">
        <f t="shared" si="6"/>
        <v>52.631578947368418</v>
      </c>
      <c r="Y12" s="105"/>
    </row>
    <row r="13" spans="1:25" s="107" customFormat="1" ht="18" customHeight="1" x14ac:dyDescent="0.3">
      <c r="A13" s="141" t="s">
        <v>47</v>
      </c>
      <c r="B13" s="159">
        <v>131</v>
      </c>
      <c r="C13" s="159">
        <v>161</v>
      </c>
      <c r="D13" s="159">
        <v>110</v>
      </c>
      <c r="E13" s="38">
        <f t="shared" si="1"/>
        <v>68.322981366459629</v>
      </c>
      <c r="F13" s="104">
        <v>99</v>
      </c>
      <c r="G13" s="104">
        <v>46</v>
      </c>
      <c r="H13" s="38">
        <f t="shared" si="2"/>
        <v>46.464646464646464</v>
      </c>
      <c r="I13" s="159">
        <v>2</v>
      </c>
      <c r="J13" s="159">
        <v>0</v>
      </c>
      <c r="K13" s="38">
        <f t="shared" si="3"/>
        <v>0</v>
      </c>
      <c r="L13" s="104">
        <v>0</v>
      </c>
      <c r="M13" s="104">
        <v>0</v>
      </c>
      <c r="N13" s="164" t="e">
        <f t="shared" si="0"/>
        <v>#DIV/0!</v>
      </c>
      <c r="O13" s="104">
        <v>161</v>
      </c>
      <c r="P13" s="104">
        <v>102</v>
      </c>
      <c r="Q13" s="38">
        <f t="shared" si="4"/>
        <v>63.354037267080741</v>
      </c>
      <c r="R13" s="176">
        <v>51</v>
      </c>
      <c r="S13" s="160">
        <v>37</v>
      </c>
      <c r="T13" s="177">
        <v>51</v>
      </c>
      <c r="U13" s="38">
        <f t="shared" si="5"/>
        <v>137.83783783783784</v>
      </c>
      <c r="V13" s="104">
        <v>30</v>
      </c>
      <c r="W13" s="104">
        <v>48</v>
      </c>
      <c r="X13" s="38">
        <f t="shared" si="6"/>
        <v>160</v>
      </c>
      <c r="Y13" s="105"/>
    </row>
    <row r="14" spans="1:25" s="107" customFormat="1" ht="18" customHeight="1" x14ac:dyDescent="0.3">
      <c r="A14" s="141" t="s">
        <v>48</v>
      </c>
      <c r="B14" s="159">
        <v>451</v>
      </c>
      <c r="C14" s="159">
        <v>833</v>
      </c>
      <c r="D14" s="159">
        <v>407</v>
      </c>
      <c r="E14" s="38">
        <f t="shared" si="1"/>
        <v>48.859543817527012</v>
      </c>
      <c r="F14" s="104">
        <v>334</v>
      </c>
      <c r="G14" s="104">
        <v>82</v>
      </c>
      <c r="H14" s="38">
        <f t="shared" si="2"/>
        <v>24.550898203592812</v>
      </c>
      <c r="I14" s="159">
        <v>24</v>
      </c>
      <c r="J14" s="159">
        <v>7</v>
      </c>
      <c r="K14" s="38">
        <f t="shared" si="3"/>
        <v>29.166666666666668</v>
      </c>
      <c r="L14" s="104">
        <v>113</v>
      </c>
      <c r="M14" s="104">
        <v>22</v>
      </c>
      <c r="N14" s="38">
        <f t="shared" si="0"/>
        <v>19.469026548672566</v>
      </c>
      <c r="O14" s="104">
        <v>802</v>
      </c>
      <c r="P14" s="104">
        <v>358</v>
      </c>
      <c r="Q14" s="38">
        <f t="shared" si="4"/>
        <v>44.638403990024941</v>
      </c>
      <c r="R14" s="176">
        <v>218</v>
      </c>
      <c r="S14" s="160">
        <v>297</v>
      </c>
      <c r="T14" s="177">
        <v>195</v>
      </c>
      <c r="U14" s="38">
        <f t="shared" si="5"/>
        <v>65.656565656565661</v>
      </c>
      <c r="V14" s="104">
        <v>246</v>
      </c>
      <c r="W14" s="104">
        <v>139</v>
      </c>
      <c r="X14" s="38">
        <f t="shared" si="6"/>
        <v>56.50406504065041</v>
      </c>
      <c r="Y14" s="105"/>
    </row>
    <row r="15" spans="1:25" s="107" customFormat="1" ht="18" customHeight="1" x14ac:dyDescent="0.3">
      <c r="A15" s="141" t="s">
        <v>49</v>
      </c>
      <c r="B15" s="159">
        <v>468</v>
      </c>
      <c r="C15" s="159">
        <v>660</v>
      </c>
      <c r="D15" s="159">
        <v>454</v>
      </c>
      <c r="E15" s="38">
        <f t="shared" si="1"/>
        <v>68.787878787878782</v>
      </c>
      <c r="F15" s="104">
        <v>322</v>
      </c>
      <c r="G15" s="104">
        <v>102</v>
      </c>
      <c r="H15" s="38">
        <f t="shared" si="2"/>
        <v>31.677018633540371</v>
      </c>
      <c r="I15" s="159">
        <v>58</v>
      </c>
      <c r="J15" s="159">
        <v>2</v>
      </c>
      <c r="K15" s="38">
        <f t="shared" si="3"/>
        <v>3.4482758620689653</v>
      </c>
      <c r="L15" s="104">
        <v>34</v>
      </c>
      <c r="M15" s="104">
        <v>6</v>
      </c>
      <c r="N15" s="38">
        <f t="shared" si="0"/>
        <v>17.647058823529413</v>
      </c>
      <c r="O15" s="104">
        <v>659</v>
      </c>
      <c r="P15" s="104">
        <v>428</v>
      </c>
      <c r="Q15" s="38">
        <f t="shared" si="4"/>
        <v>64.94688922610014</v>
      </c>
      <c r="R15" s="176">
        <v>266</v>
      </c>
      <c r="S15" s="160">
        <v>177</v>
      </c>
      <c r="T15" s="177">
        <v>266</v>
      </c>
      <c r="U15" s="38">
        <f t="shared" si="5"/>
        <v>150.28248587570621</v>
      </c>
      <c r="V15" s="104">
        <v>163</v>
      </c>
      <c r="W15" s="104">
        <v>227</v>
      </c>
      <c r="X15" s="38">
        <f t="shared" si="6"/>
        <v>139.2638036809816</v>
      </c>
      <c r="Y15" s="105"/>
    </row>
    <row r="16" spans="1:25" s="107" customFormat="1" ht="18" customHeight="1" x14ac:dyDescent="0.3">
      <c r="A16" s="141" t="s">
        <v>50</v>
      </c>
      <c r="B16" s="159">
        <v>648</v>
      </c>
      <c r="C16" s="159">
        <v>649</v>
      </c>
      <c r="D16" s="159">
        <v>627</v>
      </c>
      <c r="E16" s="38">
        <f t="shared" si="1"/>
        <v>96.610169491525426</v>
      </c>
      <c r="F16" s="104">
        <v>275</v>
      </c>
      <c r="G16" s="104">
        <v>123</v>
      </c>
      <c r="H16" s="38">
        <f t="shared" si="2"/>
        <v>44.727272727272727</v>
      </c>
      <c r="I16" s="159">
        <v>15</v>
      </c>
      <c r="J16" s="159">
        <v>11</v>
      </c>
      <c r="K16" s="38">
        <f t="shared" si="3"/>
        <v>73.333333333333329</v>
      </c>
      <c r="L16" s="104">
        <v>84</v>
      </c>
      <c r="M16" s="104">
        <v>99</v>
      </c>
      <c r="N16" s="38">
        <f t="shared" si="0"/>
        <v>117.85714285714286</v>
      </c>
      <c r="O16" s="104">
        <v>631</v>
      </c>
      <c r="P16" s="104">
        <v>608</v>
      </c>
      <c r="Q16" s="38">
        <f t="shared" si="4"/>
        <v>96.354992076069735</v>
      </c>
      <c r="R16" s="176">
        <v>403</v>
      </c>
      <c r="S16" s="160">
        <v>198</v>
      </c>
      <c r="T16" s="177">
        <v>402</v>
      </c>
      <c r="U16" s="38">
        <f t="shared" si="5"/>
        <v>203.03030303030303</v>
      </c>
      <c r="V16" s="104">
        <v>154</v>
      </c>
      <c r="W16" s="104">
        <v>350</v>
      </c>
      <c r="X16" s="38">
        <f t="shared" si="6"/>
        <v>227.27272727272728</v>
      </c>
      <c r="Y16" s="105"/>
    </row>
    <row r="17" spans="1:25" s="107" customFormat="1" ht="18" customHeight="1" x14ac:dyDescent="0.3">
      <c r="A17" s="141" t="s">
        <v>51</v>
      </c>
      <c r="B17" s="159">
        <v>529</v>
      </c>
      <c r="C17" s="159">
        <v>653</v>
      </c>
      <c r="D17" s="159">
        <v>524</v>
      </c>
      <c r="E17" s="38">
        <f t="shared" si="1"/>
        <v>80.24502297090352</v>
      </c>
      <c r="F17" s="104">
        <v>285</v>
      </c>
      <c r="G17" s="104">
        <v>52</v>
      </c>
      <c r="H17" s="38">
        <f t="shared" si="2"/>
        <v>18.245614035087719</v>
      </c>
      <c r="I17" s="159">
        <v>5</v>
      </c>
      <c r="J17" s="159">
        <v>4</v>
      </c>
      <c r="K17" s="38">
        <f t="shared" si="3"/>
        <v>80</v>
      </c>
      <c r="L17" s="104">
        <v>119</v>
      </c>
      <c r="M17" s="104">
        <v>20</v>
      </c>
      <c r="N17" s="38">
        <f t="shared" si="0"/>
        <v>16.806722689075631</v>
      </c>
      <c r="O17" s="104">
        <v>644</v>
      </c>
      <c r="P17" s="104">
        <v>471</v>
      </c>
      <c r="Q17" s="38">
        <f t="shared" si="4"/>
        <v>73.136645962732914</v>
      </c>
      <c r="R17" s="176">
        <v>315</v>
      </c>
      <c r="S17" s="160">
        <v>200</v>
      </c>
      <c r="T17" s="177">
        <v>314</v>
      </c>
      <c r="U17" s="38">
        <f t="shared" si="5"/>
        <v>157</v>
      </c>
      <c r="V17" s="104">
        <v>128</v>
      </c>
      <c r="W17" s="104">
        <v>253</v>
      </c>
      <c r="X17" s="38">
        <f t="shared" si="6"/>
        <v>197.65625</v>
      </c>
      <c r="Y17" s="105"/>
    </row>
    <row r="18" spans="1:25" s="107" customFormat="1" ht="18" customHeight="1" x14ac:dyDescent="0.3">
      <c r="A18" s="141" t="s">
        <v>52</v>
      </c>
      <c r="B18" s="159">
        <v>916</v>
      </c>
      <c r="C18" s="159">
        <v>507</v>
      </c>
      <c r="D18" s="159">
        <v>838</v>
      </c>
      <c r="E18" s="38">
        <f t="shared" si="1"/>
        <v>165.28599605522683</v>
      </c>
      <c r="F18" s="104">
        <v>197</v>
      </c>
      <c r="G18" s="104">
        <v>114</v>
      </c>
      <c r="H18" s="38">
        <f t="shared" si="2"/>
        <v>57.868020304568525</v>
      </c>
      <c r="I18" s="159">
        <v>43</v>
      </c>
      <c r="J18" s="159">
        <v>9</v>
      </c>
      <c r="K18" s="38">
        <f t="shared" si="3"/>
        <v>20.930232558139537</v>
      </c>
      <c r="L18" s="104">
        <v>43</v>
      </c>
      <c r="M18" s="104">
        <v>20</v>
      </c>
      <c r="N18" s="38">
        <f t="shared" si="0"/>
        <v>46.511627906976742</v>
      </c>
      <c r="O18" s="104">
        <v>486</v>
      </c>
      <c r="P18" s="104">
        <v>719</v>
      </c>
      <c r="Q18" s="38">
        <f t="shared" si="4"/>
        <v>147.94238683127571</v>
      </c>
      <c r="R18" s="176">
        <v>628</v>
      </c>
      <c r="S18" s="160">
        <v>173</v>
      </c>
      <c r="T18" s="177">
        <v>579</v>
      </c>
      <c r="U18" s="38">
        <f t="shared" si="5"/>
        <v>334.68208092485548</v>
      </c>
      <c r="V18" s="104">
        <v>149</v>
      </c>
      <c r="W18" s="104">
        <v>523</v>
      </c>
      <c r="X18" s="38">
        <f t="shared" si="6"/>
        <v>351.00671140939596</v>
      </c>
      <c r="Y18" s="105"/>
    </row>
    <row r="19" spans="1:25" s="107" customFormat="1" ht="18" customHeight="1" x14ac:dyDescent="0.3">
      <c r="A19" s="141" t="s">
        <v>53</v>
      </c>
      <c r="B19" s="159">
        <v>581</v>
      </c>
      <c r="C19" s="159">
        <v>817</v>
      </c>
      <c r="D19" s="159">
        <v>550</v>
      </c>
      <c r="E19" s="38">
        <f t="shared" si="1"/>
        <v>67.319461444308445</v>
      </c>
      <c r="F19" s="104">
        <v>249</v>
      </c>
      <c r="G19" s="104">
        <v>109</v>
      </c>
      <c r="H19" s="38">
        <f t="shared" si="2"/>
        <v>43.775100401606423</v>
      </c>
      <c r="I19" s="159">
        <v>17</v>
      </c>
      <c r="J19" s="159">
        <v>2</v>
      </c>
      <c r="K19" s="38">
        <f t="shared" si="3"/>
        <v>11.76470588235294</v>
      </c>
      <c r="L19" s="104">
        <v>37</v>
      </c>
      <c r="M19" s="104">
        <v>33</v>
      </c>
      <c r="N19" s="38">
        <f t="shared" si="0"/>
        <v>89.189189189189193</v>
      </c>
      <c r="O19" s="104">
        <v>783</v>
      </c>
      <c r="P19" s="104">
        <v>472</v>
      </c>
      <c r="Q19" s="38">
        <f t="shared" si="4"/>
        <v>60.280970625798211</v>
      </c>
      <c r="R19" s="176">
        <v>320</v>
      </c>
      <c r="S19" s="160">
        <v>386</v>
      </c>
      <c r="T19" s="177">
        <v>318</v>
      </c>
      <c r="U19" s="38">
        <f t="shared" si="5"/>
        <v>82.383419689119179</v>
      </c>
      <c r="V19" s="104">
        <v>278</v>
      </c>
      <c r="W19" s="104">
        <v>187</v>
      </c>
      <c r="X19" s="38">
        <f t="shared" si="6"/>
        <v>67.266187050359719</v>
      </c>
      <c r="Y19" s="105"/>
    </row>
    <row r="20" spans="1:25" s="107" customFormat="1" ht="18" customHeight="1" x14ac:dyDescent="0.3">
      <c r="A20" s="141" t="s">
        <v>54</v>
      </c>
      <c r="B20" s="159">
        <v>772</v>
      </c>
      <c r="C20" s="159">
        <v>1102</v>
      </c>
      <c r="D20" s="159">
        <v>750</v>
      </c>
      <c r="E20" s="38">
        <f t="shared" si="1"/>
        <v>68.058076225045369</v>
      </c>
      <c r="F20" s="104">
        <v>565</v>
      </c>
      <c r="G20" s="104">
        <v>106</v>
      </c>
      <c r="H20" s="38">
        <f t="shared" si="2"/>
        <v>18.761061946902654</v>
      </c>
      <c r="I20" s="159">
        <v>10</v>
      </c>
      <c r="J20" s="159">
        <v>2</v>
      </c>
      <c r="K20" s="38">
        <f t="shared" si="3"/>
        <v>20</v>
      </c>
      <c r="L20" s="104">
        <v>126</v>
      </c>
      <c r="M20" s="104">
        <v>38</v>
      </c>
      <c r="N20" s="38">
        <f t="shared" si="0"/>
        <v>30.158730158730158</v>
      </c>
      <c r="O20" s="104">
        <v>1060</v>
      </c>
      <c r="P20" s="104">
        <v>676</v>
      </c>
      <c r="Q20" s="38">
        <f t="shared" si="4"/>
        <v>63.773584905660371</v>
      </c>
      <c r="R20" s="176">
        <v>392</v>
      </c>
      <c r="S20" s="160">
        <v>360</v>
      </c>
      <c r="T20" s="177">
        <v>386</v>
      </c>
      <c r="U20" s="38">
        <f t="shared" si="5"/>
        <v>107.22222222222221</v>
      </c>
      <c r="V20" s="104">
        <v>258</v>
      </c>
      <c r="W20" s="104">
        <v>235</v>
      </c>
      <c r="X20" s="38">
        <f t="shared" si="6"/>
        <v>91.085271317829452</v>
      </c>
      <c r="Y20" s="105"/>
    </row>
    <row r="21" spans="1:25" s="107" customFormat="1" ht="18" customHeight="1" x14ac:dyDescent="0.3">
      <c r="A21" s="141" t="s">
        <v>55</v>
      </c>
      <c r="B21" s="159">
        <v>675</v>
      </c>
      <c r="C21" s="160">
        <v>950</v>
      </c>
      <c r="D21" s="160">
        <v>593</v>
      </c>
      <c r="E21" s="38">
        <f t="shared" si="1"/>
        <v>62.421052631578945</v>
      </c>
      <c r="F21" s="122">
        <v>332</v>
      </c>
      <c r="G21" s="122">
        <v>98</v>
      </c>
      <c r="H21" s="38">
        <f t="shared" si="2"/>
        <v>29.518072289156628</v>
      </c>
      <c r="I21" s="160">
        <v>26</v>
      </c>
      <c r="J21" s="160">
        <v>2</v>
      </c>
      <c r="K21" s="38">
        <f t="shared" si="3"/>
        <v>7.6923076923076925</v>
      </c>
      <c r="L21" s="122">
        <v>133</v>
      </c>
      <c r="M21" s="122">
        <v>34</v>
      </c>
      <c r="N21" s="38">
        <f t="shared" si="0"/>
        <v>25.563909774436087</v>
      </c>
      <c r="O21" s="122">
        <v>943</v>
      </c>
      <c r="P21" s="122">
        <v>582</v>
      </c>
      <c r="Q21" s="38">
        <f t="shared" si="4"/>
        <v>61.717921527041355</v>
      </c>
      <c r="R21" s="176">
        <v>361</v>
      </c>
      <c r="S21" s="160">
        <v>357</v>
      </c>
      <c r="T21" s="177">
        <v>302</v>
      </c>
      <c r="U21" s="38">
        <f t="shared" si="5"/>
        <v>84.593837535014003</v>
      </c>
      <c r="V21" s="122">
        <v>253</v>
      </c>
      <c r="W21" s="122">
        <v>242</v>
      </c>
      <c r="X21" s="38">
        <f t="shared" si="6"/>
        <v>95.652173913043484</v>
      </c>
      <c r="Y21" s="123"/>
    </row>
    <row r="22" spans="1:25" s="107" customFormat="1" ht="18" customHeight="1" x14ac:dyDescent="0.3">
      <c r="A22" s="141" t="s">
        <v>56</v>
      </c>
      <c r="B22" s="159">
        <v>550</v>
      </c>
      <c r="C22" s="159">
        <v>538</v>
      </c>
      <c r="D22" s="159">
        <v>458</v>
      </c>
      <c r="E22" s="38">
        <f t="shared" si="1"/>
        <v>85.130111524163567</v>
      </c>
      <c r="F22" s="104">
        <v>220</v>
      </c>
      <c r="G22" s="104">
        <v>150</v>
      </c>
      <c r="H22" s="38">
        <f t="shared" si="2"/>
        <v>68.181818181818173</v>
      </c>
      <c r="I22" s="159">
        <v>5</v>
      </c>
      <c r="J22" s="159">
        <v>4</v>
      </c>
      <c r="K22" s="38">
        <f t="shared" si="3"/>
        <v>80</v>
      </c>
      <c r="L22" s="104">
        <v>68</v>
      </c>
      <c r="M22" s="104">
        <v>17</v>
      </c>
      <c r="N22" s="38">
        <f t="shared" si="0"/>
        <v>25</v>
      </c>
      <c r="O22" s="104">
        <v>531</v>
      </c>
      <c r="P22" s="104">
        <v>444</v>
      </c>
      <c r="Q22" s="38">
        <f t="shared" si="4"/>
        <v>83.615819209039543</v>
      </c>
      <c r="R22" s="176">
        <v>343</v>
      </c>
      <c r="S22" s="160">
        <v>189</v>
      </c>
      <c r="T22" s="177">
        <v>270</v>
      </c>
      <c r="U22" s="38">
        <f t="shared" si="5"/>
        <v>142.85714285714286</v>
      </c>
      <c r="V22" s="104">
        <v>108</v>
      </c>
      <c r="W22" s="104">
        <v>228</v>
      </c>
      <c r="X22" s="38">
        <f t="shared" si="6"/>
        <v>211.11111111111111</v>
      </c>
      <c r="Y22" s="105"/>
    </row>
    <row r="23" spans="1:25" s="107" customFormat="1" ht="18" customHeight="1" x14ac:dyDescent="0.3">
      <c r="A23" s="141" t="s">
        <v>57</v>
      </c>
      <c r="B23" s="159">
        <v>528</v>
      </c>
      <c r="C23" s="159">
        <v>692</v>
      </c>
      <c r="D23" s="159">
        <v>445</v>
      </c>
      <c r="E23" s="38">
        <f t="shared" si="1"/>
        <v>64.306358381502889</v>
      </c>
      <c r="F23" s="104">
        <v>357</v>
      </c>
      <c r="G23" s="104">
        <v>107</v>
      </c>
      <c r="H23" s="38">
        <f t="shared" si="2"/>
        <v>29.971988795518207</v>
      </c>
      <c r="I23" s="159">
        <v>23</v>
      </c>
      <c r="J23" s="159">
        <v>5</v>
      </c>
      <c r="K23" s="38">
        <f t="shared" si="3"/>
        <v>21.739130434782609</v>
      </c>
      <c r="L23" s="104">
        <v>34</v>
      </c>
      <c r="M23" s="104">
        <v>9</v>
      </c>
      <c r="N23" s="38">
        <f t="shared" si="0"/>
        <v>26.47058823529412</v>
      </c>
      <c r="O23" s="104">
        <v>673</v>
      </c>
      <c r="P23" s="104">
        <v>422</v>
      </c>
      <c r="Q23" s="38">
        <f t="shared" si="4"/>
        <v>62.704309063893014</v>
      </c>
      <c r="R23" s="176">
        <v>304</v>
      </c>
      <c r="S23" s="160">
        <v>237</v>
      </c>
      <c r="T23" s="177">
        <v>241</v>
      </c>
      <c r="U23" s="38">
        <f t="shared" si="5"/>
        <v>101.68776371308017</v>
      </c>
      <c r="V23" s="104">
        <v>209</v>
      </c>
      <c r="W23" s="104">
        <v>188</v>
      </c>
      <c r="X23" s="38">
        <f t="shared" si="6"/>
        <v>89.952153110047846</v>
      </c>
      <c r="Y23" s="105"/>
    </row>
    <row r="24" spans="1:25" s="107" customFormat="1" ht="18" customHeight="1" x14ac:dyDescent="0.3">
      <c r="A24" s="141" t="s">
        <v>58</v>
      </c>
      <c r="B24" s="159">
        <v>483</v>
      </c>
      <c r="C24" s="159">
        <v>800</v>
      </c>
      <c r="D24" s="159">
        <v>472</v>
      </c>
      <c r="E24" s="38">
        <f t="shared" si="1"/>
        <v>59</v>
      </c>
      <c r="F24" s="104">
        <v>364</v>
      </c>
      <c r="G24" s="104">
        <v>79</v>
      </c>
      <c r="H24" s="38">
        <f t="shared" si="2"/>
        <v>21.703296703296704</v>
      </c>
      <c r="I24" s="159">
        <v>18</v>
      </c>
      <c r="J24" s="159">
        <v>2</v>
      </c>
      <c r="K24" s="38">
        <f t="shared" si="3"/>
        <v>11.111111111111111</v>
      </c>
      <c r="L24" s="104">
        <v>68</v>
      </c>
      <c r="M24" s="104">
        <v>42</v>
      </c>
      <c r="N24" s="38">
        <f t="shared" si="0"/>
        <v>61.764705882352942</v>
      </c>
      <c r="O24" s="104">
        <v>780</v>
      </c>
      <c r="P24" s="104">
        <v>422</v>
      </c>
      <c r="Q24" s="38">
        <f t="shared" si="4"/>
        <v>54.102564102564102</v>
      </c>
      <c r="R24" s="176">
        <v>264</v>
      </c>
      <c r="S24" s="160">
        <v>265</v>
      </c>
      <c r="T24" s="177">
        <v>264</v>
      </c>
      <c r="U24" s="38">
        <f t="shared" si="5"/>
        <v>99.622641509433961</v>
      </c>
      <c r="V24" s="104">
        <v>168</v>
      </c>
      <c r="W24" s="104">
        <v>152</v>
      </c>
      <c r="X24" s="38">
        <f t="shared" si="6"/>
        <v>90.476190476190482</v>
      </c>
      <c r="Y24" s="105"/>
    </row>
    <row r="25" spans="1:25" s="107" customFormat="1" ht="18" customHeight="1" x14ac:dyDescent="0.3">
      <c r="A25" s="141" t="s">
        <v>59</v>
      </c>
      <c r="B25" s="159">
        <v>828</v>
      </c>
      <c r="C25" s="159">
        <v>971</v>
      </c>
      <c r="D25" s="159">
        <v>814</v>
      </c>
      <c r="E25" s="38">
        <f t="shared" si="1"/>
        <v>83.831101956745627</v>
      </c>
      <c r="F25" s="104">
        <v>664</v>
      </c>
      <c r="G25" s="104">
        <v>328</v>
      </c>
      <c r="H25" s="38">
        <f t="shared" si="2"/>
        <v>49.397590361445779</v>
      </c>
      <c r="I25" s="159">
        <v>28</v>
      </c>
      <c r="J25" s="159">
        <v>3</v>
      </c>
      <c r="K25" s="38">
        <f t="shared" si="3"/>
        <v>10.714285714285714</v>
      </c>
      <c r="L25" s="104">
        <v>106</v>
      </c>
      <c r="M25" s="104">
        <v>72</v>
      </c>
      <c r="N25" s="38">
        <f t="shared" si="0"/>
        <v>67.924528301886795</v>
      </c>
      <c r="O25" s="104">
        <v>963</v>
      </c>
      <c r="P25" s="104">
        <v>775</v>
      </c>
      <c r="Q25" s="38">
        <f t="shared" si="4"/>
        <v>80.477673935617872</v>
      </c>
      <c r="R25" s="176">
        <v>409</v>
      </c>
      <c r="S25" s="160">
        <v>170</v>
      </c>
      <c r="T25" s="177">
        <v>408</v>
      </c>
      <c r="U25" s="38">
        <f t="shared" si="5"/>
        <v>240</v>
      </c>
      <c r="V25" s="104">
        <v>154</v>
      </c>
      <c r="W25" s="104">
        <v>312</v>
      </c>
      <c r="X25" s="38">
        <f t="shared" si="6"/>
        <v>202.59740259740258</v>
      </c>
      <c r="Y25" s="105"/>
    </row>
    <row r="26" spans="1:25" s="107" customFormat="1" ht="18" customHeight="1" x14ac:dyDescent="0.3">
      <c r="A26" s="141" t="s">
        <v>60</v>
      </c>
      <c r="B26" s="159">
        <v>588</v>
      </c>
      <c r="C26" s="159">
        <v>926</v>
      </c>
      <c r="D26" s="159">
        <v>567</v>
      </c>
      <c r="E26" s="38">
        <f t="shared" si="1"/>
        <v>61.231101511879046</v>
      </c>
      <c r="F26" s="104">
        <v>388</v>
      </c>
      <c r="G26" s="104">
        <v>65</v>
      </c>
      <c r="H26" s="38">
        <f t="shared" si="2"/>
        <v>16.752577319587626</v>
      </c>
      <c r="I26" s="159">
        <v>9</v>
      </c>
      <c r="J26" s="159">
        <v>3</v>
      </c>
      <c r="K26" s="38">
        <f t="shared" si="3"/>
        <v>33.333333333333329</v>
      </c>
      <c r="L26" s="104">
        <v>132</v>
      </c>
      <c r="M26" s="104">
        <v>92</v>
      </c>
      <c r="N26" s="38">
        <f t="shared" si="0"/>
        <v>69.696969696969703</v>
      </c>
      <c r="O26" s="104">
        <v>921</v>
      </c>
      <c r="P26" s="104">
        <v>560</v>
      </c>
      <c r="Q26" s="38">
        <f t="shared" si="4"/>
        <v>60.803474484256249</v>
      </c>
      <c r="R26" s="176">
        <v>314</v>
      </c>
      <c r="S26" s="160">
        <v>272</v>
      </c>
      <c r="T26" s="177">
        <v>305</v>
      </c>
      <c r="U26" s="38">
        <f t="shared" si="5"/>
        <v>112.13235294117648</v>
      </c>
      <c r="V26" s="104">
        <v>222</v>
      </c>
      <c r="W26" s="104">
        <v>243</v>
      </c>
      <c r="X26" s="38">
        <f t="shared" si="6"/>
        <v>109.45945945945945</v>
      </c>
      <c r="Y26" s="105"/>
    </row>
    <row r="27" spans="1:25" s="107" customFormat="1" ht="18" customHeight="1" x14ac:dyDescent="0.3">
      <c r="A27" s="141" t="s">
        <v>61</v>
      </c>
      <c r="B27" s="159">
        <v>527</v>
      </c>
      <c r="C27" s="159">
        <v>677</v>
      </c>
      <c r="D27" s="159">
        <v>499</v>
      </c>
      <c r="E27" s="38">
        <f t="shared" si="1"/>
        <v>73.707533234859682</v>
      </c>
      <c r="F27" s="104">
        <v>354</v>
      </c>
      <c r="G27" s="104">
        <v>125</v>
      </c>
      <c r="H27" s="38">
        <f t="shared" si="2"/>
        <v>35.310734463276837</v>
      </c>
      <c r="I27" s="159">
        <v>26</v>
      </c>
      <c r="J27" s="159">
        <v>3</v>
      </c>
      <c r="K27" s="38">
        <f t="shared" si="3"/>
        <v>11.538461538461538</v>
      </c>
      <c r="L27" s="104">
        <v>66</v>
      </c>
      <c r="M27" s="104">
        <v>31</v>
      </c>
      <c r="N27" s="38">
        <f t="shared" si="0"/>
        <v>46.969696969696969</v>
      </c>
      <c r="O27" s="104">
        <v>675</v>
      </c>
      <c r="P27" s="104">
        <v>499</v>
      </c>
      <c r="Q27" s="38">
        <f t="shared" si="4"/>
        <v>73.925925925925924</v>
      </c>
      <c r="R27" s="176">
        <v>284</v>
      </c>
      <c r="S27" s="160">
        <v>201</v>
      </c>
      <c r="T27" s="177">
        <v>283</v>
      </c>
      <c r="U27" s="38">
        <f t="shared" si="5"/>
        <v>140.7960199004975</v>
      </c>
      <c r="V27" s="104">
        <v>181</v>
      </c>
      <c r="W27" s="104">
        <v>216</v>
      </c>
      <c r="X27" s="38">
        <f t="shared" si="6"/>
        <v>119.33701657458565</v>
      </c>
      <c r="Y27" s="105"/>
    </row>
    <row r="28" spans="1:25" s="107" customFormat="1" ht="18" customHeight="1" x14ac:dyDescent="0.3">
      <c r="A28" s="141" t="s">
        <v>62</v>
      </c>
      <c r="B28" s="159">
        <v>872</v>
      </c>
      <c r="C28" s="159">
        <v>1331</v>
      </c>
      <c r="D28" s="159">
        <v>861</v>
      </c>
      <c r="E28" s="38">
        <f t="shared" si="1"/>
        <v>64.68820435762585</v>
      </c>
      <c r="F28" s="104">
        <v>556</v>
      </c>
      <c r="G28" s="104">
        <v>165</v>
      </c>
      <c r="H28" s="38">
        <f t="shared" si="2"/>
        <v>29.676258992805753</v>
      </c>
      <c r="I28" s="159">
        <v>22</v>
      </c>
      <c r="J28" s="159">
        <v>7</v>
      </c>
      <c r="K28" s="38">
        <f t="shared" si="3"/>
        <v>31.818181818181817</v>
      </c>
      <c r="L28" s="104">
        <v>59</v>
      </c>
      <c r="M28" s="104">
        <v>17</v>
      </c>
      <c r="N28" s="38">
        <f t="shared" si="0"/>
        <v>28.8135593220339</v>
      </c>
      <c r="O28" s="104">
        <v>1317</v>
      </c>
      <c r="P28" s="104">
        <v>840</v>
      </c>
      <c r="Q28" s="38">
        <f t="shared" si="4"/>
        <v>63.781321184510254</v>
      </c>
      <c r="R28" s="176">
        <v>459</v>
      </c>
      <c r="S28" s="160">
        <v>486</v>
      </c>
      <c r="T28" s="177">
        <v>457</v>
      </c>
      <c r="U28" s="38">
        <f t="shared" si="5"/>
        <v>94.032921810699591</v>
      </c>
      <c r="V28" s="104">
        <v>383</v>
      </c>
      <c r="W28" s="104">
        <v>339</v>
      </c>
      <c r="X28" s="38">
        <f t="shared" si="6"/>
        <v>88.511749347258487</v>
      </c>
      <c r="Y28" s="105"/>
    </row>
    <row r="29" spans="1:25" ht="59.4" customHeight="1" x14ac:dyDescent="0.3">
      <c r="B29" s="178" t="s">
        <v>93</v>
      </c>
      <c r="C29" s="178"/>
      <c r="D29" s="178"/>
      <c r="E29" s="178"/>
      <c r="F29" s="178"/>
      <c r="G29" s="178"/>
      <c r="H29" s="178"/>
      <c r="I29" s="178"/>
      <c r="J29" s="178"/>
      <c r="K29" s="178"/>
      <c r="T29" s="262"/>
      <c r="U29" s="262"/>
    </row>
  </sheetData>
  <mergeCells count="13">
    <mergeCell ref="B29:K29"/>
    <mergeCell ref="B4:B5"/>
    <mergeCell ref="B1:K1"/>
    <mergeCell ref="B2:K2"/>
    <mergeCell ref="V4:X5"/>
    <mergeCell ref="T29:U29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topLeftCell="A10" zoomScale="80" zoomScaleNormal="70" zoomScaleSheetLayoutView="80" workbookViewId="0">
      <selection activeCell="A20" sqref="A20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206" t="s">
        <v>65</v>
      </c>
      <c r="B1" s="206"/>
      <c r="C1" s="206"/>
      <c r="D1" s="206"/>
      <c r="E1" s="206"/>
    </row>
    <row r="2" spans="1:11" ht="17.25" customHeight="1" x14ac:dyDescent="0.25">
      <c r="A2" s="206" t="s">
        <v>64</v>
      </c>
      <c r="B2" s="206"/>
      <c r="C2" s="206"/>
      <c r="D2" s="206"/>
      <c r="E2" s="206"/>
    </row>
    <row r="3" spans="1:11" s="4" customFormat="1" ht="23.25" customHeight="1" x14ac:dyDescent="0.3">
      <c r="A3" s="211" t="s">
        <v>0</v>
      </c>
      <c r="B3" s="207" t="s">
        <v>80</v>
      </c>
      <c r="C3" s="207" t="s">
        <v>81</v>
      </c>
      <c r="D3" s="209" t="s">
        <v>1</v>
      </c>
      <c r="E3" s="210"/>
    </row>
    <row r="4" spans="1:11" s="4" customFormat="1" ht="27.75" customHeight="1" x14ac:dyDescent="0.3">
      <c r="A4" s="212"/>
      <c r="B4" s="208"/>
      <c r="C4" s="208"/>
      <c r="D4" s="5" t="s">
        <v>2</v>
      </c>
      <c r="E4" s="6" t="s">
        <v>40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73</v>
      </c>
      <c r="B6" s="161" t="s">
        <v>72</v>
      </c>
      <c r="C6" s="161">
        <f>'2'!B7</f>
        <v>5483</v>
      </c>
      <c r="D6" s="11" t="s">
        <v>72</v>
      </c>
      <c r="E6" s="162" t="s">
        <v>72</v>
      </c>
      <c r="K6" s="12"/>
    </row>
    <row r="7" spans="1:11" s="4" customFormat="1" ht="31.5" customHeight="1" x14ac:dyDescent="0.3">
      <c r="A7" s="10" t="s">
        <v>36</v>
      </c>
      <c r="B7" s="161">
        <f>'2'!C7</f>
        <v>8024</v>
      </c>
      <c r="C7" s="161">
        <f>'2'!D7</f>
        <v>5211</v>
      </c>
      <c r="D7" s="11">
        <f t="shared" ref="D7:D11" si="0">C7/B7*100</f>
        <v>64.942671984047863</v>
      </c>
      <c r="E7" s="162">
        <f t="shared" ref="E7:E11" si="1">C7-B7</f>
        <v>-2813</v>
      </c>
      <c r="K7" s="12"/>
    </row>
    <row r="8" spans="1:11" s="4" customFormat="1" ht="45" customHeight="1" x14ac:dyDescent="0.3">
      <c r="A8" s="13" t="s">
        <v>37</v>
      </c>
      <c r="B8" s="161">
        <f>'2'!F7</f>
        <v>1594</v>
      </c>
      <c r="C8" s="161">
        <f>'2'!G7</f>
        <v>458</v>
      </c>
      <c r="D8" s="11">
        <f t="shared" si="0"/>
        <v>28.732747804265994</v>
      </c>
      <c r="E8" s="162">
        <f t="shared" si="1"/>
        <v>-1136</v>
      </c>
      <c r="K8" s="12"/>
    </row>
    <row r="9" spans="1:11" s="4" customFormat="1" ht="35.25" customHeight="1" x14ac:dyDescent="0.3">
      <c r="A9" s="14" t="s">
        <v>38</v>
      </c>
      <c r="B9" s="161">
        <f>'2'!I7</f>
        <v>123</v>
      </c>
      <c r="C9" s="161">
        <f>'2'!J7</f>
        <v>33</v>
      </c>
      <c r="D9" s="11">
        <f t="shared" si="0"/>
        <v>26.829268292682929</v>
      </c>
      <c r="E9" s="162">
        <f t="shared" si="1"/>
        <v>-90</v>
      </c>
      <c r="K9" s="12"/>
    </row>
    <row r="10" spans="1:11" s="4" customFormat="1" ht="45.75" customHeight="1" x14ac:dyDescent="0.3">
      <c r="A10" s="14" t="s">
        <v>29</v>
      </c>
      <c r="B10" s="161">
        <f>'2'!L7</f>
        <v>159</v>
      </c>
      <c r="C10" s="161">
        <f>'2'!M7</f>
        <v>56</v>
      </c>
      <c r="D10" s="11">
        <f t="shared" si="0"/>
        <v>35.220125786163521</v>
      </c>
      <c r="E10" s="162">
        <f t="shared" si="1"/>
        <v>-103</v>
      </c>
      <c r="K10" s="12"/>
    </row>
    <row r="11" spans="1:11" s="4" customFormat="1" ht="55.5" customHeight="1" x14ac:dyDescent="0.3">
      <c r="A11" s="14" t="s">
        <v>39</v>
      </c>
      <c r="B11" s="161">
        <f>'2'!O7</f>
        <v>7603</v>
      </c>
      <c r="C11" s="161">
        <f>'2'!P7</f>
        <v>4681</v>
      </c>
      <c r="D11" s="11">
        <f t="shared" si="0"/>
        <v>61.567802183348675</v>
      </c>
      <c r="E11" s="162">
        <f t="shared" si="1"/>
        <v>-2922</v>
      </c>
      <c r="K11" s="12"/>
    </row>
    <row r="12" spans="1:11" s="4" customFormat="1" ht="12.75" customHeight="1" x14ac:dyDescent="0.3">
      <c r="A12" s="213" t="s">
        <v>5</v>
      </c>
      <c r="B12" s="214"/>
      <c r="C12" s="214"/>
      <c r="D12" s="214"/>
      <c r="E12" s="214"/>
      <c r="K12" s="12"/>
    </row>
    <row r="13" spans="1:11" s="4" customFormat="1" ht="15" customHeight="1" x14ac:dyDescent="0.3">
      <c r="A13" s="215"/>
      <c r="B13" s="216"/>
      <c r="C13" s="216"/>
      <c r="D13" s="216"/>
      <c r="E13" s="216"/>
      <c r="K13" s="12"/>
    </row>
    <row r="14" spans="1:11" s="4" customFormat="1" ht="24" customHeight="1" x14ac:dyDescent="0.3">
      <c r="A14" s="211" t="s">
        <v>0</v>
      </c>
      <c r="B14" s="217" t="s">
        <v>91</v>
      </c>
      <c r="C14" s="217" t="s">
        <v>92</v>
      </c>
      <c r="D14" s="209" t="s">
        <v>1</v>
      </c>
      <c r="E14" s="210"/>
      <c r="K14" s="12"/>
    </row>
    <row r="15" spans="1:11" ht="35.25" customHeight="1" x14ac:dyDescent="0.25">
      <c r="A15" s="212"/>
      <c r="B15" s="217"/>
      <c r="C15" s="217"/>
      <c r="D15" s="5" t="s">
        <v>2</v>
      </c>
      <c r="E15" s="6" t="s">
        <v>3</v>
      </c>
      <c r="K15" s="12"/>
    </row>
    <row r="16" spans="1:11" ht="24" customHeight="1" x14ac:dyDescent="0.25">
      <c r="A16" s="10" t="s">
        <v>73</v>
      </c>
      <c r="B16" s="165" t="s">
        <v>72</v>
      </c>
      <c r="C16" s="165">
        <f>'2'!R7</f>
        <v>2953</v>
      </c>
      <c r="D16" s="11" t="s">
        <v>72</v>
      </c>
      <c r="E16" s="162" t="s">
        <v>72</v>
      </c>
      <c r="K16" s="12"/>
    </row>
    <row r="17" spans="1:11" ht="25.5" customHeight="1" x14ac:dyDescent="0.25">
      <c r="A17" s="1" t="s">
        <v>36</v>
      </c>
      <c r="B17" s="165">
        <f>'2'!S7</f>
        <v>3028</v>
      </c>
      <c r="C17" s="165">
        <f>'2'!T7</f>
        <v>2838</v>
      </c>
      <c r="D17" s="11">
        <f t="shared" ref="D17:D18" si="2">C17/B17*100</f>
        <v>93.725231175693523</v>
      </c>
      <c r="E17" s="162">
        <f t="shared" ref="E17:E18" si="3">C17-B17</f>
        <v>-190</v>
      </c>
      <c r="K17" s="12"/>
    </row>
    <row r="18" spans="1:11" ht="33.75" customHeight="1" x14ac:dyDescent="0.25">
      <c r="A18" s="1" t="s">
        <v>41</v>
      </c>
      <c r="B18" s="165">
        <f>'2'!V7</f>
        <v>2544</v>
      </c>
      <c r="C18" s="165">
        <f>'2'!W7</f>
        <v>2287</v>
      </c>
      <c r="D18" s="11">
        <f t="shared" si="2"/>
        <v>89.897798742138363</v>
      </c>
      <c r="E18" s="162">
        <f t="shared" si="3"/>
        <v>-257</v>
      </c>
      <c r="K18" s="12"/>
    </row>
    <row r="19" spans="1:11" ht="48.6" customHeight="1" x14ac:dyDescent="0.25">
      <c r="A19" s="205" t="s">
        <v>93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83"/>
  <sheetViews>
    <sheetView view="pageBreakPreview" zoomScale="87" zoomScaleNormal="75" zoomScaleSheetLayoutView="87" workbookViewId="0">
      <pane xSplit="1" ySplit="6" topLeftCell="B19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B29" sqref="B29"/>
    </sheetView>
  </sheetViews>
  <sheetFormatPr defaultColWidth="9.109375" defaultRowHeight="13.8" x14ac:dyDescent="0.25"/>
  <cols>
    <col min="1" max="1" width="23" style="45" customWidth="1"/>
    <col min="2" max="2" width="16" style="45" customWidth="1"/>
    <col min="3" max="4" width="11.6640625" style="45" customWidth="1"/>
    <col min="5" max="5" width="7.44140625" style="45" customWidth="1"/>
    <col min="6" max="6" width="11.88671875" style="45" customWidth="1"/>
    <col min="7" max="7" width="11" style="45" customWidth="1"/>
    <col min="8" max="8" width="7.44140625" style="45" customWidth="1"/>
    <col min="9" max="10" width="9.44140625" style="45" customWidth="1"/>
    <col min="11" max="11" width="9" style="45" customWidth="1"/>
    <col min="12" max="12" width="10" style="45" customWidth="1"/>
    <col min="13" max="13" width="9.109375" style="45" customWidth="1"/>
    <col min="14" max="14" width="8.109375" style="45" customWidth="1"/>
    <col min="15" max="16" width="9.5546875" style="45" customWidth="1"/>
    <col min="17" max="17" width="8.109375" style="45" customWidth="1"/>
    <col min="18" max="18" width="16.44140625" style="45" customWidth="1"/>
    <col min="19" max="19" width="8.33203125" style="45" customWidth="1"/>
    <col min="20" max="20" width="8.44140625" style="45" customWidth="1"/>
    <col min="21" max="21" width="8.33203125" style="45" customWidth="1"/>
    <col min="22" max="16384" width="9.109375" style="45"/>
  </cols>
  <sheetData>
    <row r="1" spans="1:28" s="22" customFormat="1" ht="59.4" customHeight="1" x14ac:dyDescent="0.4">
      <c r="B1" s="218" t="s">
        <v>79</v>
      </c>
      <c r="C1" s="218"/>
      <c r="D1" s="218"/>
      <c r="E1" s="218"/>
      <c r="F1" s="218"/>
      <c r="G1" s="218"/>
      <c r="H1" s="218"/>
      <c r="I1" s="218"/>
      <c r="J1" s="218"/>
      <c r="K1" s="218"/>
      <c r="L1" s="21"/>
      <c r="M1" s="21"/>
      <c r="N1" s="21"/>
      <c r="O1" s="21"/>
      <c r="P1" s="21"/>
      <c r="Q1" s="21"/>
      <c r="R1" s="21"/>
      <c r="S1" s="21"/>
      <c r="T1" s="225"/>
      <c r="U1" s="225"/>
      <c r="V1" s="124"/>
      <c r="X1" s="153" t="s">
        <v>22</v>
      </c>
    </row>
    <row r="2" spans="1:28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139" t="s">
        <v>8</v>
      </c>
      <c r="L2" s="139"/>
      <c r="M2" s="23"/>
      <c r="N2" s="23"/>
      <c r="O2" s="24"/>
      <c r="P2" s="24"/>
      <c r="Q2" s="24"/>
      <c r="R2" s="24"/>
      <c r="T2" s="220"/>
      <c r="U2" s="220"/>
      <c r="V2" s="229" t="s">
        <v>8</v>
      </c>
      <c r="W2" s="229"/>
    </row>
    <row r="3" spans="1:28" s="27" customFormat="1" ht="67.5" customHeight="1" x14ac:dyDescent="0.3">
      <c r="A3" s="221"/>
      <c r="B3" s="171" t="s">
        <v>74</v>
      </c>
      <c r="C3" s="222" t="s">
        <v>30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1" t="s">
        <v>76</v>
      </c>
      <c r="S3" s="222" t="s">
        <v>14</v>
      </c>
      <c r="T3" s="222"/>
      <c r="U3" s="222"/>
      <c r="V3" s="222" t="s">
        <v>16</v>
      </c>
      <c r="W3" s="222"/>
      <c r="X3" s="222"/>
    </row>
    <row r="4" spans="1:28" s="28" customFormat="1" ht="19.5" customHeight="1" x14ac:dyDescent="0.3">
      <c r="A4" s="221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23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8" s="28" customFormat="1" ht="15.75" customHeight="1" x14ac:dyDescent="0.3">
      <c r="A5" s="221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23"/>
      <c r="Q5" s="224"/>
      <c r="R5" s="223"/>
      <c r="S5" s="223"/>
      <c r="T5" s="223"/>
      <c r="U5" s="224"/>
      <c r="V5" s="223"/>
      <c r="W5" s="223"/>
      <c r="X5" s="224"/>
    </row>
    <row r="6" spans="1:28" s="127" customFormat="1" ht="11.25" customHeight="1" x14ac:dyDescent="0.25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</row>
    <row r="7" spans="1:28" s="36" customFormat="1" ht="18" customHeight="1" x14ac:dyDescent="0.25">
      <c r="A7" s="32" t="s">
        <v>42</v>
      </c>
      <c r="B7" s="33">
        <f>SUM(B8:B27)</f>
        <v>5483</v>
      </c>
      <c r="C7" s="33">
        <f>SUM(C8:C27)</f>
        <v>8024</v>
      </c>
      <c r="D7" s="33">
        <f>SUM(D8:D27)</f>
        <v>5211</v>
      </c>
      <c r="E7" s="34">
        <f>D7/C7*100</f>
        <v>64.942671984047863</v>
      </c>
      <c r="F7" s="33">
        <f>SUM(F8:F27)</f>
        <v>1594</v>
      </c>
      <c r="G7" s="33">
        <f>SUM(G8:G27)</f>
        <v>458</v>
      </c>
      <c r="H7" s="34">
        <f>G7/F7*100</f>
        <v>28.732747804265994</v>
      </c>
      <c r="I7" s="33">
        <f>SUM(I8:I27)</f>
        <v>123</v>
      </c>
      <c r="J7" s="33">
        <f>SUM(J8:J27)</f>
        <v>33</v>
      </c>
      <c r="K7" s="34">
        <f>J7/I7*100</f>
        <v>26.829268292682929</v>
      </c>
      <c r="L7" s="33">
        <f>SUM(L8:L27)</f>
        <v>159</v>
      </c>
      <c r="M7" s="33">
        <f>SUM(M8:M27)</f>
        <v>56</v>
      </c>
      <c r="N7" s="34">
        <f>M7/L7*100</f>
        <v>35.220125786163521</v>
      </c>
      <c r="O7" s="33">
        <f>SUM(O8:O27)</f>
        <v>7603</v>
      </c>
      <c r="P7" s="33">
        <f>SUM(P8:P27)</f>
        <v>4681</v>
      </c>
      <c r="Q7" s="34">
        <f>P7/O7*100</f>
        <v>61.567802183348675</v>
      </c>
      <c r="R7" s="33">
        <f>SUM(R8:R27)</f>
        <v>2953</v>
      </c>
      <c r="S7" s="33">
        <f>SUM(S8:S27)</f>
        <v>3028</v>
      </c>
      <c r="T7" s="33">
        <f>SUM(T8:T27)</f>
        <v>2838</v>
      </c>
      <c r="U7" s="34">
        <f>T7/S7*100</f>
        <v>93.725231175693523</v>
      </c>
      <c r="V7" s="33">
        <f>SUM(V8:V27)</f>
        <v>2544</v>
      </c>
      <c r="W7" s="33">
        <f>SUM(W8:W27)</f>
        <v>2287</v>
      </c>
      <c r="X7" s="34">
        <f>W7/V7*100</f>
        <v>89.897798742138363</v>
      </c>
      <c r="Y7" s="35"/>
      <c r="AB7" s="42"/>
    </row>
    <row r="8" spans="1:28" s="42" customFormat="1" ht="18" customHeight="1" x14ac:dyDescent="0.25">
      <c r="A8" s="141" t="s">
        <v>43</v>
      </c>
      <c r="B8" s="37">
        <v>1648</v>
      </c>
      <c r="C8" s="37">
        <v>2348</v>
      </c>
      <c r="D8" s="37">
        <v>1531</v>
      </c>
      <c r="E8" s="38">
        <f>D8/C8*100</f>
        <v>65.204429301533224</v>
      </c>
      <c r="F8" s="37">
        <v>287</v>
      </c>
      <c r="G8" s="37">
        <v>98</v>
      </c>
      <c r="H8" s="38">
        <f>G8/F8*100</f>
        <v>34.146341463414636</v>
      </c>
      <c r="I8" s="37">
        <v>25</v>
      </c>
      <c r="J8" s="37">
        <v>9</v>
      </c>
      <c r="K8" s="38">
        <f>J8/I8*100</f>
        <v>36</v>
      </c>
      <c r="L8" s="37">
        <v>13</v>
      </c>
      <c r="M8" s="37">
        <v>4</v>
      </c>
      <c r="N8" s="38">
        <f>M8/L8*100</f>
        <v>30.76923076923077</v>
      </c>
      <c r="O8" s="140">
        <v>2122</v>
      </c>
      <c r="P8" s="140">
        <v>1236</v>
      </c>
      <c r="Q8" s="38">
        <f>P8/O8*100</f>
        <v>58.246936852026387</v>
      </c>
      <c r="R8" s="140">
        <v>913</v>
      </c>
      <c r="S8" s="140">
        <v>838</v>
      </c>
      <c r="T8" s="140">
        <v>867</v>
      </c>
      <c r="U8" s="38">
        <f>T8/S8*100</f>
        <v>103.46062052505967</v>
      </c>
      <c r="V8" s="140">
        <v>690</v>
      </c>
      <c r="W8" s="140">
        <v>733</v>
      </c>
      <c r="X8" s="38">
        <f>W8/V8*100</f>
        <v>106.23188405797102</v>
      </c>
      <c r="Y8" s="35"/>
      <c r="Z8" s="41"/>
    </row>
    <row r="9" spans="1:28" s="43" customFormat="1" ht="18" customHeight="1" x14ac:dyDescent="0.25">
      <c r="A9" s="141" t="s">
        <v>44</v>
      </c>
      <c r="B9" s="37">
        <v>722</v>
      </c>
      <c r="C9" s="37">
        <v>1557</v>
      </c>
      <c r="D9" s="37">
        <v>674</v>
      </c>
      <c r="E9" s="38">
        <f t="shared" ref="E9:E27" si="0">D9/C9*100</f>
        <v>43.288375080282592</v>
      </c>
      <c r="F9" s="37">
        <v>473</v>
      </c>
      <c r="G9" s="37">
        <v>49</v>
      </c>
      <c r="H9" s="38">
        <f t="shared" ref="H9:H27" si="1">G9/F9*100</f>
        <v>10.359408033826638</v>
      </c>
      <c r="I9" s="37">
        <v>14</v>
      </c>
      <c r="J9" s="37">
        <v>6</v>
      </c>
      <c r="K9" s="38">
        <f t="shared" ref="K9:K27" si="2">J9/I9*100</f>
        <v>42.857142857142854</v>
      </c>
      <c r="L9" s="37">
        <v>29</v>
      </c>
      <c r="M9" s="37">
        <v>5</v>
      </c>
      <c r="N9" s="38">
        <f t="shared" ref="N9:N27" si="3">M9/L9*100</f>
        <v>17.241379310344829</v>
      </c>
      <c r="O9" s="140">
        <v>1500</v>
      </c>
      <c r="P9" s="140">
        <v>643</v>
      </c>
      <c r="Q9" s="38">
        <f t="shared" ref="Q9:Q27" si="4">P9/O9*100</f>
        <v>42.866666666666667</v>
      </c>
      <c r="R9" s="140">
        <v>424</v>
      </c>
      <c r="S9" s="140">
        <v>410</v>
      </c>
      <c r="T9" s="140">
        <v>396</v>
      </c>
      <c r="U9" s="38">
        <f t="shared" ref="U9:U27" si="5">T9/S9*100</f>
        <v>96.58536585365853</v>
      </c>
      <c r="V9" s="140">
        <v>357</v>
      </c>
      <c r="W9" s="140">
        <v>283</v>
      </c>
      <c r="X9" s="38">
        <f t="shared" ref="X9:X27" si="6">W9/V9*100</f>
        <v>79.271708683473392</v>
      </c>
      <c r="Y9" s="35"/>
      <c r="Z9" s="41"/>
    </row>
    <row r="10" spans="1:28" s="42" customFormat="1" ht="18" customHeight="1" x14ac:dyDescent="0.25">
      <c r="A10" s="141" t="s">
        <v>45</v>
      </c>
      <c r="B10" s="37">
        <v>94</v>
      </c>
      <c r="C10" s="37">
        <v>218</v>
      </c>
      <c r="D10" s="37">
        <v>92</v>
      </c>
      <c r="E10" s="38">
        <f t="shared" si="0"/>
        <v>42.201834862385326</v>
      </c>
      <c r="F10" s="37">
        <v>29</v>
      </c>
      <c r="G10" s="37">
        <v>4</v>
      </c>
      <c r="H10" s="38">
        <f t="shared" si="1"/>
        <v>13.793103448275861</v>
      </c>
      <c r="I10" s="37">
        <v>2</v>
      </c>
      <c r="J10" s="37">
        <v>0</v>
      </c>
      <c r="K10" s="38">
        <f t="shared" si="2"/>
        <v>0</v>
      </c>
      <c r="L10" s="37">
        <v>4</v>
      </c>
      <c r="M10" s="37">
        <v>6</v>
      </c>
      <c r="N10" s="38">
        <f t="shared" si="3"/>
        <v>150</v>
      </c>
      <c r="O10" s="140">
        <v>201</v>
      </c>
      <c r="P10" s="140">
        <v>92</v>
      </c>
      <c r="Q10" s="38">
        <f t="shared" si="4"/>
        <v>45.771144278606968</v>
      </c>
      <c r="R10" s="140">
        <v>41</v>
      </c>
      <c r="S10" s="140">
        <v>66</v>
      </c>
      <c r="T10" s="140">
        <v>41</v>
      </c>
      <c r="U10" s="38">
        <f t="shared" si="5"/>
        <v>62.121212121212125</v>
      </c>
      <c r="V10" s="140">
        <v>62</v>
      </c>
      <c r="W10" s="140">
        <v>36</v>
      </c>
      <c r="X10" s="38">
        <f t="shared" si="6"/>
        <v>58.064516129032263</v>
      </c>
      <c r="Y10" s="35"/>
      <c r="Z10" s="41"/>
    </row>
    <row r="11" spans="1:28" s="42" customFormat="1" ht="18" customHeight="1" x14ac:dyDescent="0.25">
      <c r="A11" s="141" t="s">
        <v>46</v>
      </c>
      <c r="B11" s="37">
        <v>364</v>
      </c>
      <c r="C11" s="37">
        <v>525</v>
      </c>
      <c r="D11" s="37">
        <v>342</v>
      </c>
      <c r="E11" s="38">
        <f t="shared" si="0"/>
        <v>65.142857142857153</v>
      </c>
      <c r="F11" s="37">
        <v>42</v>
      </c>
      <c r="G11" s="37">
        <v>17</v>
      </c>
      <c r="H11" s="38">
        <f t="shared" si="1"/>
        <v>40.476190476190474</v>
      </c>
      <c r="I11" s="37">
        <v>6</v>
      </c>
      <c r="J11" s="37">
        <v>0</v>
      </c>
      <c r="K11" s="38">
        <f t="shared" si="2"/>
        <v>0</v>
      </c>
      <c r="L11" s="37">
        <v>8</v>
      </c>
      <c r="M11" s="37">
        <v>3</v>
      </c>
      <c r="N11" s="38">
        <f t="shared" si="3"/>
        <v>37.5</v>
      </c>
      <c r="O11" s="140">
        <v>465</v>
      </c>
      <c r="P11" s="140">
        <v>333</v>
      </c>
      <c r="Q11" s="38">
        <f t="shared" si="4"/>
        <v>71.612903225806463</v>
      </c>
      <c r="R11" s="140">
        <v>175</v>
      </c>
      <c r="S11" s="140">
        <v>252</v>
      </c>
      <c r="T11" s="140">
        <v>165</v>
      </c>
      <c r="U11" s="38">
        <f t="shared" si="5"/>
        <v>65.476190476190482</v>
      </c>
      <c r="V11" s="140">
        <v>232</v>
      </c>
      <c r="W11" s="140">
        <v>118</v>
      </c>
      <c r="X11" s="38">
        <f t="shared" si="6"/>
        <v>50.862068965517238</v>
      </c>
      <c r="Y11" s="35"/>
      <c r="Z11" s="41"/>
    </row>
    <row r="12" spans="1:28" s="42" customFormat="1" ht="18" customHeight="1" x14ac:dyDescent="0.25">
      <c r="A12" s="141" t="s">
        <v>47</v>
      </c>
      <c r="B12" s="37">
        <v>138</v>
      </c>
      <c r="C12" s="37">
        <v>203</v>
      </c>
      <c r="D12" s="37">
        <v>130</v>
      </c>
      <c r="E12" s="38">
        <f t="shared" si="0"/>
        <v>64.039408866995075</v>
      </c>
      <c r="F12" s="37">
        <v>48</v>
      </c>
      <c r="G12" s="37">
        <v>19</v>
      </c>
      <c r="H12" s="38">
        <f t="shared" si="1"/>
        <v>39.583333333333329</v>
      </c>
      <c r="I12" s="37">
        <v>3</v>
      </c>
      <c r="J12" s="37">
        <v>1</v>
      </c>
      <c r="K12" s="38">
        <f t="shared" si="2"/>
        <v>33.333333333333329</v>
      </c>
      <c r="L12" s="37">
        <v>1</v>
      </c>
      <c r="M12" s="37">
        <v>0</v>
      </c>
      <c r="N12" s="38">
        <f t="shared" si="3"/>
        <v>0</v>
      </c>
      <c r="O12" s="140">
        <v>201</v>
      </c>
      <c r="P12" s="140">
        <v>127</v>
      </c>
      <c r="Q12" s="38">
        <f t="shared" si="4"/>
        <v>63.184079601990049</v>
      </c>
      <c r="R12" s="140">
        <v>57</v>
      </c>
      <c r="S12" s="140">
        <v>75</v>
      </c>
      <c r="T12" s="140">
        <v>57</v>
      </c>
      <c r="U12" s="38">
        <f t="shared" si="5"/>
        <v>76</v>
      </c>
      <c r="V12" s="140">
        <v>68</v>
      </c>
      <c r="W12" s="140">
        <v>51</v>
      </c>
      <c r="X12" s="38">
        <f t="shared" si="6"/>
        <v>75</v>
      </c>
      <c r="Y12" s="35"/>
      <c r="Z12" s="41"/>
    </row>
    <row r="13" spans="1:28" s="42" customFormat="1" ht="18" customHeight="1" x14ac:dyDescent="0.25">
      <c r="A13" s="141" t="s">
        <v>48</v>
      </c>
      <c r="B13" s="37">
        <v>212</v>
      </c>
      <c r="C13" s="37">
        <v>359</v>
      </c>
      <c r="D13" s="37">
        <v>210</v>
      </c>
      <c r="E13" s="38">
        <f t="shared" si="0"/>
        <v>58.495821727019504</v>
      </c>
      <c r="F13" s="37">
        <v>73</v>
      </c>
      <c r="G13" s="37">
        <v>20</v>
      </c>
      <c r="H13" s="38">
        <f t="shared" si="1"/>
        <v>27.397260273972602</v>
      </c>
      <c r="I13" s="37">
        <v>13</v>
      </c>
      <c r="J13" s="37">
        <v>3</v>
      </c>
      <c r="K13" s="38">
        <f t="shared" si="2"/>
        <v>23.076923076923077</v>
      </c>
      <c r="L13" s="37">
        <v>7</v>
      </c>
      <c r="M13" s="37">
        <v>4</v>
      </c>
      <c r="N13" s="38">
        <f t="shared" si="3"/>
        <v>57.142857142857139</v>
      </c>
      <c r="O13" s="140">
        <v>353</v>
      </c>
      <c r="P13" s="140">
        <v>190</v>
      </c>
      <c r="Q13" s="38">
        <f t="shared" si="4"/>
        <v>53.824362606232292</v>
      </c>
      <c r="R13" s="140">
        <v>93</v>
      </c>
      <c r="S13" s="140">
        <v>177</v>
      </c>
      <c r="T13" s="140">
        <v>92</v>
      </c>
      <c r="U13" s="38">
        <f t="shared" si="5"/>
        <v>51.977401129943502</v>
      </c>
      <c r="V13" s="140">
        <v>146</v>
      </c>
      <c r="W13" s="140">
        <v>61</v>
      </c>
      <c r="X13" s="38">
        <f t="shared" si="6"/>
        <v>41.780821917808218</v>
      </c>
      <c r="Y13" s="35"/>
      <c r="Z13" s="41"/>
    </row>
    <row r="14" spans="1:28" s="42" customFormat="1" ht="18" customHeight="1" x14ac:dyDescent="0.25">
      <c r="A14" s="141" t="s">
        <v>49</v>
      </c>
      <c r="B14" s="37">
        <v>59</v>
      </c>
      <c r="C14" s="37">
        <v>138</v>
      </c>
      <c r="D14" s="37">
        <v>58</v>
      </c>
      <c r="E14" s="38">
        <f t="shared" si="0"/>
        <v>42.028985507246375</v>
      </c>
      <c r="F14" s="37">
        <v>34</v>
      </c>
      <c r="G14" s="37">
        <v>7</v>
      </c>
      <c r="H14" s="38">
        <f t="shared" si="1"/>
        <v>20.588235294117645</v>
      </c>
      <c r="I14" s="37">
        <v>11</v>
      </c>
      <c r="J14" s="37">
        <v>0</v>
      </c>
      <c r="K14" s="38">
        <f t="shared" si="2"/>
        <v>0</v>
      </c>
      <c r="L14" s="37">
        <v>5</v>
      </c>
      <c r="M14" s="37">
        <v>2</v>
      </c>
      <c r="N14" s="38">
        <f t="shared" si="3"/>
        <v>40</v>
      </c>
      <c r="O14" s="140">
        <v>137</v>
      </c>
      <c r="P14" s="140">
        <v>52</v>
      </c>
      <c r="Q14" s="38">
        <f t="shared" si="4"/>
        <v>37.956204379562038</v>
      </c>
      <c r="R14" s="140">
        <v>26</v>
      </c>
      <c r="S14" s="140">
        <v>61</v>
      </c>
      <c r="T14" s="140">
        <v>26</v>
      </c>
      <c r="U14" s="38">
        <f t="shared" si="5"/>
        <v>42.622950819672127</v>
      </c>
      <c r="V14" s="140">
        <v>56</v>
      </c>
      <c r="W14" s="140">
        <v>23</v>
      </c>
      <c r="X14" s="38">
        <f t="shared" si="6"/>
        <v>41.071428571428569</v>
      </c>
      <c r="Y14" s="35"/>
      <c r="Z14" s="41"/>
    </row>
    <row r="15" spans="1:28" s="42" customFormat="1" ht="18" customHeight="1" x14ac:dyDescent="0.25">
      <c r="A15" s="141" t="s">
        <v>50</v>
      </c>
      <c r="B15" s="37">
        <v>71</v>
      </c>
      <c r="C15" s="37">
        <v>121</v>
      </c>
      <c r="D15" s="37">
        <v>71</v>
      </c>
      <c r="E15" s="38">
        <f t="shared" si="0"/>
        <v>58.677685950413228</v>
      </c>
      <c r="F15" s="37">
        <v>25</v>
      </c>
      <c r="G15" s="37">
        <v>9</v>
      </c>
      <c r="H15" s="38">
        <f t="shared" si="1"/>
        <v>36</v>
      </c>
      <c r="I15" s="37">
        <v>5</v>
      </c>
      <c r="J15" s="37">
        <v>1</v>
      </c>
      <c r="K15" s="38">
        <f t="shared" si="2"/>
        <v>20</v>
      </c>
      <c r="L15" s="37">
        <v>0</v>
      </c>
      <c r="M15" s="37">
        <v>6</v>
      </c>
      <c r="N15" s="164" t="e">
        <f t="shared" si="3"/>
        <v>#DIV/0!</v>
      </c>
      <c r="O15" s="140">
        <v>121</v>
      </c>
      <c r="P15" s="140">
        <v>68</v>
      </c>
      <c r="Q15" s="38">
        <f t="shared" si="4"/>
        <v>56.198347107438018</v>
      </c>
      <c r="R15" s="140">
        <v>29</v>
      </c>
      <c r="S15" s="140">
        <v>51</v>
      </c>
      <c r="T15" s="140">
        <v>29</v>
      </c>
      <c r="U15" s="38">
        <f t="shared" si="5"/>
        <v>56.862745098039213</v>
      </c>
      <c r="V15" s="140">
        <v>44</v>
      </c>
      <c r="W15" s="140">
        <v>27</v>
      </c>
      <c r="X15" s="38">
        <f t="shared" si="6"/>
        <v>61.363636363636367</v>
      </c>
      <c r="Y15" s="35"/>
      <c r="Z15" s="41"/>
    </row>
    <row r="16" spans="1:28" s="42" customFormat="1" ht="18" customHeight="1" x14ac:dyDescent="0.25">
      <c r="A16" s="141" t="s">
        <v>51</v>
      </c>
      <c r="B16" s="37">
        <v>77</v>
      </c>
      <c r="C16" s="37">
        <v>116</v>
      </c>
      <c r="D16" s="37">
        <v>77</v>
      </c>
      <c r="E16" s="38">
        <f t="shared" si="0"/>
        <v>66.379310344827587</v>
      </c>
      <c r="F16" s="37">
        <v>22</v>
      </c>
      <c r="G16" s="37">
        <v>4</v>
      </c>
      <c r="H16" s="38">
        <f t="shared" si="1"/>
        <v>18.181818181818183</v>
      </c>
      <c r="I16" s="37">
        <v>3</v>
      </c>
      <c r="J16" s="37">
        <v>1</v>
      </c>
      <c r="K16" s="38">
        <f t="shared" si="2"/>
        <v>33.333333333333329</v>
      </c>
      <c r="L16" s="37">
        <v>11</v>
      </c>
      <c r="M16" s="37">
        <v>5</v>
      </c>
      <c r="N16" s="38">
        <f t="shared" si="3"/>
        <v>45.454545454545453</v>
      </c>
      <c r="O16" s="140">
        <v>113</v>
      </c>
      <c r="P16" s="140">
        <v>70</v>
      </c>
      <c r="Q16" s="38">
        <f t="shared" si="4"/>
        <v>61.946902654867252</v>
      </c>
      <c r="R16" s="140">
        <v>31</v>
      </c>
      <c r="S16" s="140">
        <v>43</v>
      </c>
      <c r="T16" s="140">
        <v>31</v>
      </c>
      <c r="U16" s="38">
        <f t="shared" si="5"/>
        <v>72.093023255813947</v>
      </c>
      <c r="V16" s="140">
        <v>35</v>
      </c>
      <c r="W16" s="140">
        <v>26</v>
      </c>
      <c r="X16" s="38">
        <f t="shared" si="6"/>
        <v>74.285714285714292</v>
      </c>
      <c r="Y16" s="35"/>
      <c r="Z16" s="41"/>
    </row>
    <row r="17" spans="1:26" s="42" customFormat="1" ht="18" customHeight="1" x14ac:dyDescent="0.25">
      <c r="A17" s="141" t="s">
        <v>52</v>
      </c>
      <c r="B17" s="37">
        <v>918</v>
      </c>
      <c r="C17" s="37">
        <v>530</v>
      </c>
      <c r="D17" s="37">
        <v>863</v>
      </c>
      <c r="E17" s="38">
        <f t="shared" si="0"/>
        <v>162.83018867924528</v>
      </c>
      <c r="F17" s="37">
        <v>112</v>
      </c>
      <c r="G17" s="37">
        <v>75</v>
      </c>
      <c r="H17" s="38">
        <f t="shared" si="1"/>
        <v>66.964285714285708</v>
      </c>
      <c r="I17" s="37">
        <v>10</v>
      </c>
      <c r="J17" s="37">
        <v>3</v>
      </c>
      <c r="K17" s="38">
        <f t="shared" si="2"/>
        <v>30</v>
      </c>
      <c r="L17" s="37">
        <v>5</v>
      </c>
      <c r="M17" s="37">
        <v>1</v>
      </c>
      <c r="N17" s="38">
        <f t="shared" si="3"/>
        <v>20</v>
      </c>
      <c r="O17" s="140">
        <v>521</v>
      </c>
      <c r="P17" s="140">
        <v>784</v>
      </c>
      <c r="Q17" s="38">
        <f t="shared" si="4"/>
        <v>150.47984644913629</v>
      </c>
      <c r="R17" s="140">
        <v>579</v>
      </c>
      <c r="S17" s="140">
        <v>228</v>
      </c>
      <c r="T17" s="140">
        <v>553</v>
      </c>
      <c r="U17" s="38">
        <f t="shared" si="5"/>
        <v>242.54385964912282</v>
      </c>
      <c r="V17" s="140">
        <v>191</v>
      </c>
      <c r="W17" s="140">
        <v>502</v>
      </c>
      <c r="X17" s="38">
        <f t="shared" si="6"/>
        <v>262.8272251308901</v>
      </c>
      <c r="Y17" s="35"/>
      <c r="Z17" s="41"/>
    </row>
    <row r="18" spans="1:26" s="42" customFormat="1" ht="18" customHeight="1" x14ac:dyDescent="0.25">
      <c r="A18" s="141" t="s">
        <v>53</v>
      </c>
      <c r="B18" s="37">
        <v>142</v>
      </c>
      <c r="C18" s="37">
        <v>210</v>
      </c>
      <c r="D18" s="37">
        <v>139</v>
      </c>
      <c r="E18" s="38">
        <f t="shared" si="0"/>
        <v>66.19047619047619</v>
      </c>
      <c r="F18" s="37">
        <v>24</v>
      </c>
      <c r="G18" s="37">
        <v>21</v>
      </c>
      <c r="H18" s="38">
        <f t="shared" si="1"/>
        <v>87.5</v>
      </c>
      <c r="I18" s="37">
        <v>3</v>
      </c>
      <c r="J18" s="37">
        <v>2</v>
      </c>
      <c r="K18" s="38">
        <f t="shared" si="2"/>
        <v>66.666666666666657</v>
      </c>
      <c r="L18" s="37">
        <v>4</v>
      </c>
      <c r="M18" s="37">
        <v>2</v>
      </c>
      <c r="N18" s="38">
        <f t="shared" si="3"/>
        <v>50</v>
      </c>
      <c r="O18" s="140">
        <v>198</v>
      </c>
      <c r="P18" s="140">
        <v>124</v>
      </c>
      <c r="Q18" s="38">
        <f t="shared" si="4"/>
        <v>62.62626262626263</v>
      </c>
      <c r="R18" s="140">
        <v>69</v>
      </c>
      <c r="S18" s="140">
        <v>111</v>
      </c>
      <c r="T18" s="140">
        <v>69</v>
      </c>
      <c r="U18" s="38">
        <f t="shared" si="5"/>
        <v>62.162162162162161</v>
      </c>
      <c r="V18" s="140">
        <v>87</v>
      </c>
      <c r="W18" s="140">
        <v>39</v>
      </c>
      <c r="X18" s="38">
        <f t="shared" si="6"/>
        <v>44.827586206896555</v>
      </c>
      <c r="Y18" s="35"/>
      <c r="Z18" s="41"/>
    </row>
    <row r="19" spans="1:26" s="42" customFormat="1" ht="18" customHeight="1" x14ac:dyDescent="0.25">
      <c r="A19" s="141" t="s">
        <v>54</v>
      </c>
      <c r="B19" s="37">
        <v>128</v>
      </c>
      <c r="C19" s="37">
        <v>229</v>
      </c>
      <c r="D19" s="37">
        <v>126</v>
      </c>
      <c r="E19" s="38">
        <f t="shared" si="0"/>
        <v>55.021834061135365</v>
      </c>
      <c r="F19" s="37">
        <v>75</v>
      </c>
      <c r="G19" s="37">
        <v>19</v>
      </c>
      <c r="H19" s="38">
        <f t="shared" si="1"/>
        <v>25.333333333333336</v>
      </c>
      <c r="I19" s="37">
        <v>2</v>
      </c>
      <c r="J19" s="37">
        <v>1</v>
      </c>
      <c r="K19" s="38">
        <f t="shared" si="2"/>
        <v>50</v>
      </c>
      <c r="L19" s="37">
        <v>27</v>
      </c>
      <c r="M19" s="37">
        <v>4</v>
      </c>
      <c r="N19" s="38">
        <f t="shared" si="3"/>
        <v>14.814814814814813</v>
      </c>
      <c r="O19" s="140">
        <v>219</v>
      </c>
      <c r="P19" s="140">
        <v>117</v>
      </c>
      <c r="Q19" s="38">
        <f t="shared" si="4"/>
        <v>53.424657534246577</v>
      </c>
      <c r="R19" s="140">
        <v>53</v>
      </c>
      <c r="S19" s="140">
        <v>91</v>
      </c>
      <c r="T19" s="140">
        <v>53</v>
      </c>
      <c r="U19" s="38">
        <f t="shared" si="5"/>
        <v>58.241758241758248</v>
      </c>
      <c r="V19" s="140">
        <v>83</v>
      </c>
      <c r="W19" s="140">
        <v>39</v>
      </c>
      <c r="X19" s="38">
        <f t="shared" si="6"/>
        <v>46.987951807228917</v>
      </c>
      <c r="Y19" s="35"/>
      <c r="Z19" s="41"/>
    </row>
    <row r="20" spans="1:26" s="42" customFormat="1" ht="18" customHeight="1" x14ac:dyDescent="0.25">
      <c r="A20" s="141" t="s">
        <v>55</v>
      </c>
      <c r="B20" s="37">
        <v>52</v>
      </c>
      <c r="C20" s="37">
        <v>113</v>
      </c>
      <c r="D20" s="37">
        <v>52</v>
      </c>
      <c r="E20" s="38">
        <f t="shared" si="0"/>
        <v>46.017699115044245</v>
      </c>
      <c r="F20" s="37">
        <v>18</v>
      </c>
      <c r="G20" s="37">
        <v>2</v>
      </c>
      <c r="H20" s="38">
        <f t="shared" si="1"/>
        <v>11.111111111111111</v>
      </c>
      <c r="I20" s="37">
        <v>2</v>
      </c>
      <c r="J20" s="37">
        <v>0</v>
      </c>
      <c r="K20" s="38">
        <f t="shared" si="2"/>
        <v>0</v>
      </c>
      <c r="L20" s="37">
        <v>6</v>
      </c>
      <c r="M20" s="37">
        <v>1</v>
      </c>
      <c r="N20" s="38">
        <f t="shared" si="3"/>
        <v>16.666666666666664</v>
      </c>
      <c r="O20" s="140">
        <v>112</v>
      </c>
      <c r="P20" s="140">
        <v>52</v>
      </c>
      <c r="Q20" s="38">
        <f t="shared" si="4"/>
        <v>46.428571428571431</v>
      </c>
      <c r="R20" s="140">
        <v>34</v>
      </c>
      <c r="S20" s="140">
        <v>44</v>
      </c>
      <c r="T20" s="140">
        <v>34</v>
      </c>
      <c r="U20" s="38">
        <f t="shared" si="5"/>
        <v>77.272727272727266</v>
      </c>
      <c r="V20" s="140">
        <v>35</v>
      </c>
      <c r="W20" s="140">
        <v>26</v>
      </c>
      <c r="X20" s="38">
        <f t="shared" si="6"/>
        <v>74.285714285714292</v>
      </c>
      <c r="Y20" s="35"/>
      <c r="Z20" s="41"/>
    </row>
    <row r="21" spans="1:26" s="42" customFormat="1" ht="18" customHeight="1" x14ac:dyDescent="0.25">
      <c r="A21" s="141" t="s">
        <v>56</v>
      </c>
      <c r="B21" s="37">
        <v>69</v>
      </c>
      <c r="C21" s="37">
        <v>72</v>
      </c>
      <c r="D21" s="37">
        <v>69</v>
      </c>
      <c r="E21" s="38">
        <f t="shared" si="0"/>
        <v>95.833333333333343</v>
      </c>
      <c r="F21" s="37">
        <v>21</v>
      </c>
      <c r="G21" s="37">
        <v>14</v>
      </c>
      <c r="H21" s="38">
        <f t="shared" si="1"/>
        <v>66.666666666666657</v>
      </c>
      <c r="I21" s="37">
        <v>0</v>
      </c>
      <c r="J21" s="37">
        <v>1</v>
      </c>
      <c r="K21" s="164" t="e">
        <f t="shared" si="2"/>
        <v>#DIV/0!</v>
      </c>
      <c r="L21" s="37">
        <v>0</v>
      </c>
      <c r="M21" s="37">
        <v>0</v>
      </c>
      <c r="N21" s="164" t="e">
        <f t="shared" si="3"/>
        <v>#DIV/0!</v>
      </c>
      <c r="O21" s="140">
        <v>70</v>
      </c>
      <c r="P21" s="140">
        <v>63</v>
      </c>
      <c r="Q21" s="38">
        <f t="shared" si="4"/>
        <v>90</v>
      </c>
      <c r="R21" s="140">
        <v>30</v>
      </c>
      <c r="S21" s="140">
        <v>33</v>
      </c>
      <c r="T21" s="140">
        <v>30</v>
      </c>
      <c r="U21" s="38">
        <f t="shared" si="5"/>
        <v>90.909090909090907</v>
      </c>
      <c r="V21" s="140">
        <v>24</v>
      </c>
      <c r="W21" s="140">
        <v>26</v>
      </c>
      <c r="X21" s="38">
        <f t="shared" si="6"/>
        <v>108.33333333333333</v>
      </c>
      <c r="Y21" s="35"/>
      <c r="Z21" s="41"/>
    </row>
    <row r="22" spans="1:26" s="42" customFormat="1" ht="18" customHeight="1" x14ac:dyDescent="0.25">
      <c r="A22" s="141" t="s">
        <v>57</v>
      </c>
      <c r="B22" s="37">
        <v>100</v>
      </c>
      <c r="C22" s="37">
        <v>108</v>
      </c>
      <c r="D22" s="37">
        <v>93</v>
      </c>
      <c r="E22" s="38">
        <f t="shared" si="0"/>
        <v>86.111111111111114</v>
      </c>
      <c r="F22" s="37">
        <v>15</v>
      </c>
      <c r="G22" s="37">
        <v>12</v>
      </c>
      <c r="H22" s="38">
        <f t="shared" si="1"/>
        <v>80</v>
      </c>
      <c r="I22" s="37">
        <v>0</v>
      </c>
      <c r="J22" s="37">
        <v>1</v>
      </c>
      <c r="K22" s="164" t="e">
        <f t="shared" si="2"/>
        <v>#DIV/0!</v>
      </c>
      <c r="L22" s="37">
        <v>0</v>
      </c>
      <c r="M22" s="37">
        <v>0</v>
      </c>
      <c r="N22" s="164" t="e">
        <f t="shared" si="3"/>
        <v>#DIV/0!</v>
      </c>
      <c r="O22" s="140">
        <v>106</v>
      </c>
      <c r="P22" s="140">
        <v>83</v>
      </c>
      <c r="Q22" s="38">
        <f t="shared" si="4"/>
        <v>78.301886792452834</v>
      </c>
      <c r="R22" s="140">
        <v>45</v>
      </c>
      <c r="S22" s="140">
        <v>59</v>
      </c>
      <c r="T22" s="140">
        <v>41</v>
      </c>
      <c r="U22" s="38">
        <f t="shared" si="5"/>
        <v>69.491525423728817</v>
      </c>
      <c r="V22" s="140">
        <v>55</v>
      </c>
      <c r="W22" s="140">
        <v>31</v>
      </c>
      <c r="X22" s="38">
        <f t="shared" si="6"/>
        <v>56.36363636363636</v>
      </c>
      <c r="Y22" s="35"/>
      <c r="Z22" s="41"/>
    </row>
    <row r="23" spans="1:26" s="42" customFormat="1" ht="18" customHeight="1" x14ac:dyDescent="0.25">
      <c r="A23" s="141" t="s">
        <v>58</v>
      </c>
      <c r="B23" s="37">
        <v>220</v>
      </c>
      <c r="C23" s="37">
        <v>450</v>
      </c>
      <c r="D23" s="37">
        <v>219</v>
      </c>
      <c r="E23" s="38">
        <f t="shared" si="0"/>
        <v>48.666666666666671</v>
      </c>
      <c r="F23" s="37">
        <v>82</v>
      </c>
      <c r="G23" s="37">
        <v>21</v>
      </c>
      <c r="H23" s="38">
        <f t="shared" si="1"/>
        <v>25.609756097560975</v>
      </c>
      <c r="I23" s="37">
        <v>8</v>
      </c>
      <c r="J23" s="37">
        <v>1</v>
      </c>
      <c r="K23" s="38">
        <f t="shared" si="2"/>
        <v>12.5</v>
      </c>
      <c r="L23" s="37">
        <v>6</v>
      </c>
      <c r="M23" s="37">
        <v>4</v>
      </c>
      <c r="N23" s="38">
        <f t="shared" si="3"/>
        <v>66.666666666666657</v>
      </c>
      <c r="O23" s="140">
        <v>442</v>
      </c>
      <c r="P23" s="140">
        <v>191</v>
      </c>
      <c r="Q23" s="38">
        <f t="shared" si="4"/>
        <v>43.212669683257921</v>
      </c>
      <c r="R23" s="140">
        <v>100</v>
      </c>
      <c r="S23" s="140">
        <v>199</v>
      </c>
      <c r="T23" s="140">
        <v>100</v>
      </c>
      <c r="U23" s="38">
        <f t="shared" si="5"/>
        <v>50.251256281407031</v>
      </c>
      <c r="V23" s="140">
        <v>116</v>
      </c>
      <c r="W23" s="140">
        <v>55</v>
      </c>
      <c r="X23" s="38">
        <f t="shared" si="6"/>
        <v>47.413793103448278</v>
      </c>
      <c r="Y23" s="35"/>
      <c r="Z23" s="41"/>
    </row>
    <row r="24" spans="1:26" s="42" customFormat="1" ht="18" customHeight="1" x14ac:dyDescent="0.25">
      <c r="A24" s="141" t="s">
        <v>59</v>
      </c>
      <c r="B24" s="37">
        <v>45</v>
      </c>
      <c r="C24" s="37">
        <v>70</v>
      </c>
      <c r="D24" s="37">
        <v>45</v>
      </c>
      <c r="E24" s="38">
        <f t="shared" si="0"/>
        <v>64.285714285714292</v>
      </c>
      <c r="F24" s="37">
        <v>32</v>
      </c>
      <c r="G24" s="37">
        <v>10</v>
      </c>
      <c r="H24" s="38">
        <f t="shared" si="1"/>
        <v>31.25</v>
      </c>
      <c r="I24" s="37">
        <v>3</v>
      </c>
      <c r="J24" s="37">
        <v>0</v>
      </c>
      <c r="K24" s="38">
        <f t="shared" si="2"/>
        <v>0</v>
      </c>
      <c r="L24" s="37">
        <v>2</v>
      </c>
      <c r="M24" s="37">
        <v>0</v>
      </c>
      <c r="N24" s="38">
        <f t="shared" si="3"/>
        <v>0</v>
      </c>
      <c r="O24" s="140">
        <v>70</v>
      </c>
      <c r="P24" s="140">
        <v>43</v>
      </c>
      <c r="Q24" s="38">
        <f t="shared" si="4"/>
        <v>61.428571428571431</v>
      </c>
      <c r="R24" s="140">
        <v>26</v>
      </c>
      <c r="S24" s="140">
        <v>24</v>
      </c>
      <c r="T24" s="140">
        <v>26</v>
      </c>
      <c r="U24" s="38">
        <f t="shared" si="5"/>
        <v>108.33333333333333</v>
      </c>
      <c r="V24" s="140">
        <v>21</v>
      </c>
      <c r="W24" s="140">
        <v>19</v>
      </c>
      <c r="X24" s="38">
        <f t="shared" si="6"/>
        <v>90.476190476190482</v>
      </c>
      <c r="Y24" s="35"/>
      <c r="Z24" s="41"/>
    </row>
    <row r="25" spans="1:26" s="42" customFormat="1" ht="18" customHeight="1" x14ac:dyDescent="0.25">
      <c r="A25" s="141" t="s">
        <v>60</v>
      </c>
      <c r="B25" s="37">
        <v>61</v>
      </c>
      <c r="C25" s="37">
        <v>112</v>
      </c>
      <c r="D25" s="37">
        <v>61</v>
      </c>
      <c r="E25" s="38">
        <f t="shared" si="0"/>
        <v>54.464285714285708</v>
      </c>
      <c r="F25" s="37">
        <v>24</v>
      </c>
      <c r="G25" s="37">
        <v>4</v>
      </c>
      <c r="H25" s="38">
        <f t="shared" si="1"/>
        <v>16.666666666666664</v>
      </c>
      <c r="I25" s="37">
        <v>5</v>
      </c>
      <c r="J25" s="37">
        <v>0</v>
      </c>
      <c r="K25" s="38">
        <f t="shared" si="2"/>
        <v>0</v>
      </c>
      <c r="L25" s="37">
        <v>3</v>
      </c>
      <c r="M25" s="37">
        <v>3</v>
      </c>
      <c r="N25" s="38">
        <f t="shared" si="3"/>
        <v>100</v>
      </c>
      <c r="O25" s="140">
        <v>111</v>
      </c>
      <c r="P25" s="140">
        <v>59</v>
      </c>
      <c r="Q25" s="38">
        <f t="shared" si="4"/>
        <v>53.153153153153156</v>
      </c>
      <c r="R25" s="140">
        <v>44</v>
      </c>
      <c r="S25" s="140">
        <v>40</v>
      </c>
      <c r="T25" s="140">
        <v>44</v>
      </c>
      <c r="U25" s="38">
        <f t="shared" si="5"/>
        <v>110.00000000000001</v>
      </c>
      <c r="V25" s="140">
        <v>38</v>
      </c>
      <c r="W25" s="140">
        <v>40</v>
      </c>
      <c r="X25" s="38">
        <f t="shared" si="6"/>
        <v>105.26315789473684</v>
      </c>
      <c r="Y25" s="35"/>
      <c r="Z25" s="41"/>
    </row>
    <row r="26" spans="1:26" s="42" customFormat="1" ht="18" customHeight="1" x14ac:dyDescent="0.25">
      <c r="A26" s="141" t="s">
        <v>61</v>
      </c>
      <c r="B26" s="37">
        <v>37</v>
      </c>
      <c r="C26" s="37">
        <v>103</v>
      </c>
      <c r="D26" s="37">
        <v>36</v>
      </c>
      <c r="E26" s="38">
        <f t="shared" si="0"/>
        <v>34.95145631067961</v>
      </c>
      <c r="F26" s="37">
        <v>22</v>
      </c>
      <c r="G26" s="37">
        <v>2</v>
      </c>
      <c r="H26" s="38">
        <f t="shared" si="1"/>
        <v>9.0909090909090917</v>
      </c>
      <c r="I26" s="37">
        <v>4</v>
      </c>
      <c r="J26" s="37">
        <v>0</v>
      </c>
      <c r="K26" s="38">
        <f t="shared" si="2"/>
        <v>0</v>
      </c>
      <c r="L26" s="37">
        <v>10</v>
      </c>
      <c r="M26" s="37">
        <v>1</v>
      </c>
      <c r="N26" s="38">
        <f t="shared" si="3"/>
        <v>10</v>
      </c>
      <c r="O26" s="140">
        <v>102</v>
      </c>
      <c r="P26" s="140">
        <v>36</v>
      </c>
      <c r="Q26" s="38">
        <f t="shared" si="4"/>
        <v>35.294117647058826</v>
      </c>
      <c r="R26" s="140">
        <v>17</v>
      </c>
      <c r="S26" s="140">
        <v>41</v>
      </c>
      <c r="T26" s="140">
        <v>17</v>
      </c>
      <c r="U26" s="38">
        <f t="shared" si="5"/>
        <v>41.463414634146339</v>
      </c>
      <c r="V26" s="140">
        <v>38</v>
      </c>
      <c r="W26" s="140">
        <v>17</v>
      </c>
      <c r="X26" s="38">
        <f t="shared" si="6"/>
        <v>44.736842105263158</v>
      </c>
      <c r="Y26" s="35"/>
      <c r="Z26" s="41"/>
    </row>
    <row r="27" spans="1:26" s="42" customFormat="1" ht="18" customHeight="1" x14ac:dyDescent="0.25">
      <c r="A27" s="141" t="s">
        <v>62</v>
      </c>
      <c r="B27" s="37">
        <v>326</v>
      </c>
      <c r="C27" s="37">
        <v>442</v>
      </c>
      <c r="D27" s="37">
        <v>323</v>
      </c>
      <c r="E27" s="38">
        <f t="shared" si="0"/>
        <v>73.076923076923066</v>
      </c>
      <c r="F27" s="37">
        <v>136</v>
      </c>
      <c r="G27" s="37">
        <v>51</v>
      </c>
      <c r="H27" s="38">
        <f t="shared" si="1"/>
        <v>37.5</v>
      </c>
      <c r="I27" s="37">
        <v>4</v>
      </c>
      <c r="J27" s="37">
        <v>3</v>
      </c>
      <c r="K27" s="38">
        <f t="shared" si="2"/>
        <v>75</v>
      </c>
      <c r="L27" s="37">
        <v>18</v>
      </c>
      <c r="M27" s="37">
        <v>5</v>
      </c>
      <c r="N27" s="38">
        <f t="shared" si="3"/>
        <v>27.777777777777779</v>
      </c>
      <c r="O27" s="140">
        <v>439</v>
      </c>
      <c r="P27" s="140">
        <v>318</v>
      </c>
      <c r="Q27" s="38">
        <f t="shared" si="4"/>
        <v>72.437357630979506</v>
      </c>
      <c r="R27" s="140">
        <v>167</v>
      </c>
      <c r="S27" s="140">
        <v>185</v>
      </c>
      <c r="T27" s="140">
        <v>167</v>
      </c>
      <c r="U27" s="38">
        <f t="shared" si="5"/>
        <v>90.270270270270274</v>
      </c>
      <c r="V27" s="140">
        <v>166</v>
      </c>
      <c r="W27" s="140">
        <v>135</v>
      </c>
      <c r="X27" s="38">
        <f t="shared" si="6"/>
        <v>81.325301204819283</v>
      </c>
      <c r="Y27" s="35"/>
      <c r="Z27" s="41"/>
    </row>
    <row r="28" spans="1:26" ht="60.6" customHeight="1" x14ac:dyDescent="0.25">
      <c r="A28" s="44"/>
      <c r="B28" s="219" t="s">
        <v>93</v>
      </c>
      <c r="C28" s="219"/>
      <c r="D28" s="219"/>
      <c r="E28" s="219"/>
      <c r="F28" s="219"/>
      <c r="G28" s="219"/>
      <c r="H28" s="219"/>
      <c r="I28" s="219"/>
      <c r="J28" s="219"/>
      <c r="K28" s="219"/>
      <c r="L28" s="173"/>
      <c r="M28" s="173"/>
      <c r="N28" s="173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8:K28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"/>
  <sheetViews>
    <sheetView view="pageBreakPreview" topLeftCell="A10" zoomScale="80" zoomScaleNormal="70" zoomScaleSheetLayoutView="80" workbookViewId="0">
      <selection activeCell="A19" sqref="A19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206" t="s">
        <v>66</v>
      </c>
      <c r="B1" s="206"/>
      <c r="C1" s="206"/>
      <c r="D1" s="206"/>
      <c r="E1" s="206"/>
    </row>
    <row r="2" spans="1:11" s="4" customFormat="1" ht="23.25" customHeight="1" x14ac:dyDescent="0.3">
      <c r="A2" s="211" t="s">
        <v>0</v>
      </c>
      <c r="B2" s="207" t="s">
        <v>80</v>
      </c>
      <c r="C2" s="207" t="s">
        <v>81</v>
      </c>
      <c r="D2" s="209" t="s">
        <v>1</v>
      </c>
      <c r="E2" s="210"/>
    </row>
    <row r="3" spans="1:11" s="4" customFormat="1" ht="42" customHeight="1" x14ac:dyDescent="0.3">
      <c r="A3" s="212"/>
      <c r="B3" s="208"/>
      <c r="C3" s="208"/>
      <c r="D3" s="5" t="s">
        <v>2</v>
      </c>
      <c r="E3" s="6" t="s">
        <v>40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73</v>
      </c>
      <c r="B5" s="161" t="s">
        <v>72</v>
      </c>
      <c r="C5" s="161">
        <f>'4'!B7</f>
        <v>1537</v>
      </c>
      <c r="D5" s="11" t="s">
        <v>72</v>
      </c>
      <c r="E5" s="162" t="s">
        <v>72</v>
      </c>
      <c r="K5" s="12"/>
    </row>
    <row r="6" spans="1:11" s="4" customFormat="1" ht="31.5" customHeight="1" x14ac:dyDescent="0.3">
      <c r="A6" s="10" t="s">
        <v>36</v>
      </c>
      <c r="B6" s="161">
        <f>'4'!C7</f>
        <v>2079</v>
      </c>
      <c r="C6" s="161">
        <f>'4'!D7</f>
        <v>1480</v>
      </c>
      <c r="D6" s="11">
        <f t="shared" ref="D6:D10" si="0">C6/B6*100</f>
        <v>71.188071188071191</v>
      </c>
      <c r="E6" s="162">
        <f t="shared" ref="E6:E10" si="1">C6-B6</f>
        <v>-599</v>
      </c>
      <c r="K6" s="12"/>
    </row>
    <row r="7" spans="1:11" s="4" customFormat="1" ht="54.75" customHeight="1" x14ac:dyDescent="0.3">
      <c r="A7" s="13" t="s">
        <v>37</v>
      </c>
      <c r="B7" s="161">
        <f>'4'!F7</f>
        <v>324</v>
      </c>
      <c r="C7" s="161">
        <f>'4'!G7</f>
        <v>118</v>
      </c>
      <c r="D7" s="11">
        <f t="shared" si="0"/>
        <v>36.419753086419753</v>
      </c>
      <c r="E7" s="162">
        <f t="shared" si="1"/>
        <v>-206</v>
      </c>
      <c r="K7" s="12"/>
    </row>
    <row r="8" spans="1:11" s="4" customFormat="1" ht="35.25" customHeight="1" x14ac:dyDescent="0.3">
      <c r="A8" s="14" t="s">
        <v>38</v>
      </c>
      <c r="B8" s="161">
        <f>'4'!I7</f>
        <v>23</v>
      </c>
      <c r="C8" s="161">
        <f>'4'!J7</f>
        <v>4</v>
      </c>
      <c r="D8" s="11">
        <f t="shared" si="0"/>
        <v>17.391304347826086</v>
      </c>
      <c r="E8" s="162">
        <f t="shared" si="1"/>
        <v>-19</v>
      </c>
      <c r="K8" s="12"/>
    </row>
    <row r="9" spans="1:11" s="4" customFormat="1" ht="45.75" customHeight="1" x14ac:dyDescent="0.3">
      <c r="A9" s="14" t="s">
        <v>29</v>
      </c>
      <c r="B9" s="161">
        <f>'4'!L7</f>
        <v>33</v>
      </c>
      <c r="C9" s="161">
        <f>'4'!M7</f>
        <v>16</v>
      </c>
      <c r="D9" s="11">
        <f t="shared" si="0"/>
        <v>48.484848484848484</v>
      </c>
      <c r="E9" s="162">
        <f t="shared" si="1"/>
        <v>-17</v>
      </c>
      <c r="K9" s="12"/>
    </row>
    <row r="10" spans="1:11" s="4" customFormat="1" ht="55.5" customHeight="1" x14ac:dyDescent="0.3">
      <c r="A10" s="14" t="s">
        <v>39</v>
      </c>
      <c r="B10" s="161">
        <f>'4'!O7</f>
        <v>1987</v>
      </c>
      <c r="C10" s="161">
        <f>'4'!P7</f>
        <v>1344</v>
      </c>
      <c r="D10" s="11">
        <f t="shared" si="0"/>
        <v>67.639657775541025</v>
      </c>
      <c r="E10" s="162">
        <f t="shared" si="1"/>
        <v>-643</v>
      </c>
      <c r="K10" s="12"/>
    </row>
    <row r="11" spans="1:11" s="4" customFormat="1" ht="12.75" customHeight="1" x14ac:dyDescent="0.3">
      <c r="A11" s="213" t="s">
        <v>5</v>
      </c>
      <c r="B11" s="214"/>
      <c r="C11" s="214"/>
      <c r="D11" s="214"/>
      <c r="E11" s="214"/>
      <c r="K11" s="12"/>
    </row>
    <row r="12" spans="1:11" s="4" customFormat="1" ht="15" customHeight="1" x14ac:dyDescent="0.3">
      <c r="A12" s="215"/>
      <c r="B12" s="216"/>
      <c r="C12" s="216"/>
      <c r="D12" s="216"/>
      <c r="E12" s="216"/>
      <c r="K12" s="12"/>
    </row>
    <row r="13" spans="1:11" s="4" customFormat="1" ht="20.25" customHeight="1" x14ac:dyDescent="0.3">
      <c r="A13" s="211" t="s">
        <v>0</v>
      </c>
      <c r="B13" s="217" t="s">
        <v>91</v>
      </c>
      <c r="C13" s="217" t="s">
        <v>92</v>
      </c>
      <c r="D13" s="209" t="s">
        <v>1</v>
      </c>
      <c r="E13" s="210"/>
      <c r="K13" s="12"/>
    </row>
    <row r="14" spans="1:11" ht="35.25" customHeight="1" x14ac:dyDescent="0.25">
      <c r="A14" s="212"/>
      <c r="B14" s="217"/>
      <c r="C14" s="217"/>
      <c r="D14" s="5" t="s">
        <v>2</v>
      </c>
      <c r="E14" s="6" t="s">
        <v>67</v>
      </c>
      <c r="K14" s="12"/>
    </row>
    <row r="15" spans="1:11" ht="24" customHeight="1" x14ac:dyDescent="0.25">
      <c r="A15" s="10" t="s">
        <v>73</v>
      </c>
      <c r="B15" s="165" t="s">
        <v>72</v>
      </c>
      <c r="C15" s="165">
        <f>'4'!R7</f>
        <v>813</v>
      </c>
      <c r="D15" s="11" t="s">
        <v>72</v>
      </c>
      <c r="E15" s="162" t="s">
        <v>72</v>
      </c>
      <c r="K15" s="12"/>
    </row>
    <row r="16" spans="1:11" ht="25.5" customHeight="1" x14ac:dyDescent="0.25">
      <c r="A16" s="1" t="s">
        <v>36</v>
      </c>
      <c r="B16" s="165">
        <f>'4'!S7</f>
        <v>865</v>
      </c>
      <c r="C16" s="165">
        <f>'4'!T7</f>
        <v>789</v>
      </c>
      <c r="D16" s="11">
        <f t="shared" ref="D16:D17" si="2">C16/B16*100</f>
        <v>91.213872832369944</v>
      </c>
      <c r="E16" s="162">
        <f t="shared" ref="E16:E17" si="3">C16-B16</f>
        <v>-76</v>
      </c>
      <c r="K16" s="12"/>
    </row>
    <row r="17" spans="1:11" ht="33.75" customHeight="1" x14ac:dyDescent="0.25">
      <c r="A17" s="1" t="s">
        <v>41</v>
      </c>
      <c r="B17" s="165">
        <f>'4'!V7</f>
        <v>759</v>
      </c>
      <c r="C17" s="165">
        <f>'4'!W7</f>
        <v>628</v>
      </c>
      <c r="D17" s="11">
        <f t="shared" si="2"/>
        <v>82.740447957839251</v>
      </c>
      <c r="E17" s="162">
        <f t="shared" si="3"/>
        <v>-131</v>
      </c>
      <c r="K17" s="12"/>
    </row>
    <row r="18" spans="1:11" ht="70.8" customHeight="1" x14ac:dyDescent="0.25">
      <c r="A18" s="205" t="s">
        <v>93</v>
      </c>
      <c r="B18" s="205"/>
      <c r="C18" s="205"/>
      <c r="D18" s="205"/>
      <c r="E18" s="20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3"/>
  <sheetViews>
    <sheetView view="pageBreakPreview" topLeftCell="A7" zoomScale="90" zoomScaleNormal="90" zoomScaleSheetLayoutView="90" workbookViewId="0">
      <selection activeCell="B29" sqref="B29"/>
    </sheetView>
  </sheetViews>
  <sheetFormatPr defaultColWidth="9.109375" defaultRowHeight="13.8" x14ac:dyDescent="0.25"/>
  <cols>
    <col min="1" max="1" width="23" style="45" customWidth="1"/>
    <col min="2" max="2" width="21" style="45" customWidth="1"/>
    <col min="3" max="3" width="9.5546875" style="45" customWidth="1"/>
    <col min="4" max="11" width="8.6640625" style="45" customWidth="1"/>
    <col min="12" max="13" width="9.44140625" style="45" customWidth="1"/>
    <col min="14" max="14" width="8.5546875" style="45" customWidth="1"/>
    <col min="15" max="16" width="9.44140625" style="45" customWidth="1"/>
    <col min="17" max="17" width="8.5546875" style="45" customWidth="1"/>
    <col min="18" max="18" width="17.88671875" style="45" customWidth="1"/>
    <col min="19" max="19" width="8.6640625" style="45" customWidth="1"/>
    <col min="20" max="20" width="8.88671875" style="45" customWidth="1"/>
    <col min="21" max="21" width="8.5546875" style="45" customWidth="1"/>
    <col min="22" max="16384" width="9.109375" style="45"/>
  </cols>
  <sheetData>
    <row r="1" spans="1:26" s="22" customFormat="1" ht="43.5" customHeight="1" x14ac:dyDescent="0.3">
      <c r="A1" s="21"/>
      <c r="B1" s="230" t="s">
        <v>82</v>
      </c>
      <c r="C1" s="230"/>
      <c r="D1" s="230"/>
      <c r="E1" s="230"/>
      <c r="F1" s="230"/>
      <c r="G1" s="230"/>
      <c r="H1" s="230"/>
      <c r="I1" s="230"/>
      <c r="J1" s="230"/>
      <c r="K1" s="230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6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154" t="s">
        <v>8</v>
      </c>
    </row>
    <row r="3" spans="1:26" s="27" customFormat="1" ht="74.25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6" s="28" customFormat="1" ht="26.25" customHeight="1" x14ac:dyDescent="0.3">
      <c r="A4" s="232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23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6" s="28" customFormat="1" ht="15.75" customHeight="1" x14ac:dyDescent="0.3">
      <c r="A5" s="233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23"/>
      <c r="Q5" s="224"/>
      <c r="R5" s="223"/>
      <c r="S5" s="223"/>
      <c r="T5" s="223"/>
      <c r="U5" s="224"/>
      <c r="V5" s="223"/>
      <c r="W5" s="223"/>
      <c r="X5" s="224"/>
    </row>
    <row r="6" spans="1:26" s="31" customFormat="1" ht="11.25" customHeight="1" x14ac:dyDescent="0.3">
      <c r="A6" s="29" t="s">
        <v>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6" s="36" customFormat="1" ht="16.5" customHeight="1" x14ac:dyDescent="0.3">
      <c r="A7" s="32" t="s">
        <v>42</v>
      </c>
      <c r="B7" s="33">
        <f>SUM(B8:B27)</f>
        <v>1537</v>
      </c>
      <c r="C7" s="33">
        <f>SUM(C8:C27)</f>
        <v>2079</v>
      </c>
      <c r="D7" s="33">
        <f>SUM(D8:D27)</f>
        <v>1480</v>
      </c>
      <c r="E7" s="34">
        <f>D7/C7*100</f>
        <v>71.188071188071191</v>
      </c>
      <c r="F7" s="33">
        <f>SUM(F8:F27)</f>
        <v>324</v>
      </c>
      <c r="G7" s="33">
        <f>SUM(G8:G27)</f>
        <v>118</v>
      </c>
      <c r="H7" s="34">
        <f>G7/F7*100</f>
        <v>36.419753086419753</v>
      </c>
      <c r="I7" s="33">
        <f>SUM(I8:I27)</f>
        <v>23</v>
      </c>
      <c r="J7" s="33">
        <f>SUM(J8:J27)</f>
        <v>4</v>
      </c>
      <c r="K7" s="34">
        <f>J7/I7*100</f>
        <v>17.391304347826086</v>
      </c>
      <c r="L7" s="33">
        <f>SUM(L8:L27)</f>
        <v>33</v>
      </c>
      <c r="M7" s="33">
        <f>SUM(M8:M27)</f>
        <v>16</v>
      </c>
      <c r="N7" s="34">
        <f>M7/L7*100</f>
        <v>48.484848484848484</v>
      </c>
      <c r="O7" s="33">
        <f>SUM(O8:O27)</f>
        <v>1987</v>
      </c>
      <c r="P7" s="33">
        <f>SUM(P8:P27)</f>
        <v>1344</v>
      </c>
      <c r="Q7" s="34">
        <f>P7/O7*100</f>
        <v>67.639657775541025</v>
      </c>
      <c r="R7" s="33">
        <f>SUM(R8:R27)</f>
        <v>813</v>
      </c>
      <c r="S7" s="33">
        <f>SUM(S8:S27)</f>
        <v>865</v>
      </c>
      <c r="T7" s="33">
        <f>SUM(T8:T27)</f>
        <v>789</v>
      </c>
      <c r="U7" s="34">
        <f>T7/S7*100</f>
        <v>91.213872832369944</v>
      </c>
      <c r="V7" s="33">
        <f>SUM(V8:V27)</f>
        <v>759</v>
      </c>
      <c r="W7" s="33">
        <f>SUM(W8:W27)</f>
        <v>628</v>
      </c>
      <c r="X7" s="34">
        <f>W7/V7*100</f>
        <v>82.740447957839251</v>
      </c>
      <c r="Y7" s="35"/>
    </row>
    <row r="8" spans="1:26" s="42" customFormat="1" ht="16.5" customHeight="1" x14ac:dyDescent="0.25">
      <c r="A8" s="141" t="s">
        <v>43</v>
      </c>
      <c r="B8" s="37">
        <v>598</v>
      </c>
      <c r="C8" s="39">
        <v>822</v>
      </c>
      <c r="D8" s="39">
        <v>572</v>
      </c>
      <c r="E8" s="38">
        <f>D8/C8*100</f>
        <v>69.586374695863753</v>
      </c>
      <c r="F8" s="37">
        <v>94</v>
      </c>
      <c r="G8" s="37">
        <v>36</v>
      </c>
      <c r="H8" s="38">
        <f>G8/F8*100</f>
        <v>38.297872340425535</v>
      </c>
      <c r="I8" s="37">
        <v>6</v>
      </c>
      <c r="J8" s="37">
        <v>1</v>
      </c>
      <c r="K8" s="38">
        <f>J8/I8*100</f>
        <v>16.666666666666664</v>
      </c>
      <c r="L8" s="37">
        <v>1</v>
      </c>
      <c r="M8" s="37">
        <v>0</v>
      </c>
      <c r="N8" s="38">
        <f t="shared" ref="N8:N27" si="0">M8/L8*100</f>
        <v>0</v>
      </c>
      <c r="O8" s="37">
        <v>767</v>
      </c>
      <c r="P8" s="37">
        <v>486</v>
      </c>
      <c r="Q8" s="38">
        <f>P8/O8*100</f>
        <v>63.363754889178615</v>
      </c>
      <c r="R8" s="37">
        <v>336</v>
      </c>
      <c r="S8" s="37">
        <v>318</v>
      </c>
      <c r="T8" s="37">
        <v>323</v>
      </c>
      <c r="U8" s="38">
        <f>T8/S8*100</f>
        <v>101.57232704402517</v>
      </c>
      <c r="V8" s="37">
        <v>271</v>
      </c>
      <c r="W8" s="37">
        <v>267</v>
      </c>
      <c r="X8" s="38">
        <f>W8/V8*100</f>
        <v>98.523985239852394</v>
      </c>
      <c r="Y8" s="40"/>
      <c r="Z8" s="41"/>
    </row>
    <row r="9" spans="1:26" s="43" customFormat="1" ht="16.5" customHeight="1" x14ac:dyDescent="0.25">
      <c r="A9" s="141" t="s">
        <v>44</v>
      </c>
      <c r="B9" s="37">
        <v>116</v>
      </c>
      <c r="C9" s="39">
        <v>222</v>
      </c>
      <c r="D9" s="39">
        <v>111</v>
      </c>
      <c r="E9" s="38">
        <f t="shared" ref="E9:E27" si="1">D9/C9*100</f>
        <v>50</v>
      </c>
      <c r="F9" s="37">
        <v>26</v>
      </c>
      <c r="G9" s="37">
        <v>3</v>
      </c>
      <c r="H9" s="38">
        <f t="shared" ref="H9:H27" si="2">G9/F9*100</f>
        <v>11.538461538461538</v>
      </c>
      <c r="I9" s="37">
        <v>2</v>
      </c>
      <c r="J9" s="37">
        <v>1</v>
      </c>
      <c r="K9" s="38">
        <f>J9/I9*100</f>
        <v>50</v>
      </c>
      <c r="L9" s="37">
        <v>1</v>
      </c>
      <c r="M9" s="37">
        <v>0</v>
      </c>
      <c r="N9" s="38">
        <f t="shared" si="0"/>
        <v>0</v>
      </c>
      <c r="O9" s="37">
        <v>215</v>
      </c>
      <c r="P9" s="37">
        <v>106</v>
      </c>
      <c r="Q9" s="38">
        <f t="shared" ref="Q9:Q27" si="3">P9/O9*100</f>
        <v>49.302325581395351</v>
      </c>
      <c r="R9" s="37">
        <v>65</v>
      </c>
      <c r="S9" s="37">
        <v>96</v>
      </c>
      <c r="T9" s="37">
        <v>61</v>
      </c>
      <c r="U9" s="38">
        <f t="shared" ref="U9:U27" si="4">T9/S9*100</f>
        <v>63.541666666666664</v>
      </c>
      <c r="V9" s="37">
        <v>86</v>
      </c>
      <c r="W9" s="37">
        <v>42</v>
      </c>
      <c r="X9" s="38">
        <f t="shared" ref="X9:X27" si="5">W9/V9*100</f>
        <v>48.837209302325576</v>
      </c>
      <c r="Y9" s="40"/>
      <c r="Z9" s="41"/>
    </row>
    <row r="10" spans="1:26" s="42" customFormat="1" ht="16.5" customHeight="1" x14ac:dyDescent="0.25">
      <c r="A10" s="141" t="s">
        <v>45</v>
      </c>
      <c r="B10" s="37">
        <v>48</v>
      </c>
      <c r="C10" s="39">
        <v>54</v>
      </c>
      <c r="D10" s="39">
        <v>47</v>
      </c>
      <c r="E10" s="38">
        <f t="shared" si="1"/>
        <v>87.037037037037038</v>
      </c>
      <c r="F10" s="37">
        <v>11</v>
      </c>
      <c r="G10" s="37">
        <v>3</v>
      </c>
      <c r="H10" s="38">
        <f t="shared" si="2"/>
        <v>27.27272727272727</v>
      </c>
      <c r="I10" s="37">
        <v>0</v>
      </c>
      <c r="J10" s="37">
        <v>0</v>
      </c>
      <c r="K10" s="164" t="e">
        <f t="shared" ref="K10:K27" si="6">J10/I10*100</f>
        <v>#DIV/0!</v>
      </c>
      <c r="L10" s="37">
        <v>1</v>
      </c>
      <c r="M10" s="37">
        <v>1</v>
      </c>
      <c r="N10" s="38">
        <f t="shared" si="0"/>
        <v>100</v>
      </c>
      <c r="O10" s="37">
        <v>52</v>
      </c>
      <c r="P10" s="37">
        <v>47</v>
      </c>
      <c r="Q10" s="38">
        <f t="shared" si="3"/>
        <v>90.384615384615387</v>
      </c>
      <c r="R10" s="37">
        <v>20</v>
      </c>
      <c r="S10" s="37">
        <v>21</v>
      </c>
      <c r="T10" s="37">
        <v>20</v>
      </c>
      <c r="U10" s="38">
        <f t="shared" si="4"/>
        <v>95.238095238095227</v>
      </c>
      <c r="V10" s="37">
        <v>21</v>
      </c>
      <c r="W10" s="37">
        <v>17</v>
      </c>
      <c r="X10" s="38">
        <f t="shared" si="5"/>
        <v>80.952380952380949</v>
      </c>
      <c r="Y10" s="40"/>
      <c r="Z10" s="41"/>
    </row>
    <row r="11" spans="1:26" s="42" customFormat="1" ht="16.5" customHeight="1" x14ac:dyDescent="0.25">
      <c r="A11" s="141" t="s">
        <v>46</v>
      </c>
      <c r="B11" s="37">
        <v>82</v>
      </c>
      <c r="C11" s="39">
        <v>136</v>
      </c>
      <c r="D11" s="39">
        <v>79</v>
      </c>
      <c r="E11" s="38">
        <f t="shared" si="1"/>
        <v>58.088235294117652</v>
      </c>
      <c r="F11" s="37">
        <v>19</v>
      </c>
      <c r="G11" s="37">
        <v>4</v>
      </c>
      <c r="H11" s="38">
        <f t="shared" si="2"/>
        <v>21.052631578947366</v>
      </c>
      <c r="I11" s="37">
        <v>1</v>
      </c>
      <c r="J11" s="37">
        <v>0</v>
      </c>
      <c r="K11" s="38">
        <f>J11/I11*100</f>
        <v>0</v>
      </c>
      <c r="L11" s="37">
        <v>0</v>
      </c>
      <c r="M11" s="37">
        <v>0</v>
      </c>
      <c r="N11" s="164" t="e">
        <f t="shared" si="0"/>
        <v>#DIV/0!</v>
      </c>
      <c r="O11" s="37">
        <v>125</v>
      </c>
      <c r="P11" s="37">
        <v>78</v>
      </c>
      <c r="Q11" s="38">
        <f t="shared" si="3"/>
        <v>62.4</v>
      </c>
      <c r="R11" s="37">
        <v>39</v>
      </c>
      <c r="S11" s="37">
        <v>61</v>
      </c>
      <c r="T11" s="37">
        <v>39</v>
      </c>
      <c r="U11" s="38">
        <f t="shared" si="4"/>
        <v>63.934426229508205</v>
      </c>
      <c r="V11" s="37">
        <v>56</v>
      </c>
      <c r="W11" s="37">
        <v>22</v>
      </c>
      <c r="X11" s="38">
        <f t="shared" si="5"/>
        <v>39.285714285714285</v>
      </c>
      <c r="Y11" s="40"/>
      <c r="Z11" s="41"/>
    </row>
    <row r="12" spans="1:26" s="42" customFormat="1" ht="16.5" customHeight="1" x14ac:dyDescent="0.25">
      <c r="A12" s="141" t="s">
        <v>47</v>
      </c>
      <c r="B12" s="37">
        <v>42</v>
      </c>
      <c r="C12" s="39">
        <v>40</v>
      </c>
      <c r="D12" s="39">
        <v>37</v>
      </c>
      <c r="E12" s="38">
        <f t="shared" si="1"/>
        <v>92.5</v>
      </c>
      <c r="F12" s="37">
        <v>7</v>
      </c>
      <c r="G12" s="37">
        <v>5</v>
      </c>
      <c r="H12" s="38">
        <f t="shared" si="2"/>
        <v>71.428571428571431</v>
      </c>
      <c r="I12" s="37">
        <v>0</v>
      </c>
      <c r="J12" s="37">
        <v>1</v>
      </c>
      <c r="K12" s="164" t="e">
        <f t="shared" si="6"/>
        <v>#DIV/0!</v>
      </c>
      <c r="L12" s="37">
        <v>0</v>
      </c>
      <c r="M12" s="37">
        <v>0</v>
      </c>
      <c r="N12" s="164" t="e">
        <f t="shared" si="0"/>
        <v>#DIV/0!</v>
      </c>
      <c r="O12" s="37">
        <v>40</v>
      </c>
      <c r="P12" s="37">
        <v>36</v>
      </c>
      <c r="Q12" s="38">
        <f t="shared" si="3"/>
        <v>90</v>
      </c>
      <c r="R12" s="37">
        <v>15</v>
      </c>
      <c r="S12" s="37">
        <v>18</v>
      </c>
      <c r="T12" s="37">
        <v>15</v>
      </c>
      <c r="U12" s="38">
        <f t="shared" si="4"/>
        <v>83.333333333333343</v>
      </c>
      <c r="V12" s="37">
        <v>14</v>
      </c>
      <c r="W12" s="37">
        <v>13</v>
      </c>
      <c r="X12" s="38">
        <f t="shared" si="5"/>
        <v>92.857142857142861</v>
      </c>
      <c r="Y12" s="40"/>
      <c r="Z12" s="41"/>
    </row>
    <row r="13" spans="1:26" s="42" customFormat="1" ht="16.5" customHeight="1" x14ac:dyDescent="0.25">
      <c r="A13" s="141" t="s">
        <v>48</v>
      </c>
      <c r="B13" s="37">
        <v>68</v>
      </c>
      <c r="C13" s="39">
        <v>120</v>
      </c>
      <c r="D13" s="39">
        <v>68</v>
      </c>
      <c r="E13" s="38">
        <f t="shared" si="1"/>
        <v>56.666666666666664</v>
      </c>
      <c r="F13" s="37">
        <v>28</v>
      </c>
      <c r="G13" s="37">
        <v>7</v>
      </c>
      <c r="H13" s="38">
        <f t="shared" si="2"/>
        <v>25</v>
      </c>
      <c r="I13" s="37">
        <v>3</v>
      </c>
      <c r="J13" s="37">
        <v>0</v>
      </c>
      <c r="K13" s="38">
        <f>J13/I13*100</f>
        <v>0</v>
      </c>
      <c r="L13" s="37">
        <v>1</v>
      </c>
      <c r="M13" s="37">
        <v>2</v>
      </c>
      <c r="N13" s="38">
        <f t="shared" si="0"/>
        <v>200</v>
      </c>
      <c r="O13" s="37">
        <v>117</v>
      </c>
      <c r="P13" s="37">
        <v>60</v>
      </c>
      <c r="Q13" s="38">
        <f t="shared" si="3"/>
        <v>51.282051282051277</v>
      </c>
      <c r="R13" s="37">
        <v>26</v>
      </c>
      <c r="S13" s="37">
        <v>59</v>
      </c>
      <c r="T13" s="37">
        <v>26</v>
      </c>
      <c r="U13" s="38">
        <f t="shared" si="4"/>
        <v>44.067796610169488</v>
      </c>
      <c r="V13" s="37">
        <v>52</v>
      </c>
      <c r="W13" s="37">
        <v>14</v>
      </c>
      <c r="X13" s="38">
        <f t="shared" si="5"/>
        <v>26.923076923076923</v>
      </c>
      <c r="Y13" s="40"/>
      <c r="Z13" s="41"/>
    </row>
    <row r="14" spans="1:26" s="42" customFormat="1" ht="16.5" customHeight="1" x14ac:dyDescent="0.25">
      <c r="A14" s="141" t="s">
        <v>49</v>
      </c>
      <c r="B14" s="37">
        <v>15</v>
      </c>
      <c r="C14" s="39">
        <v>34</v>
      </c>
      <c r="D14" s="39">
        <v>15</v>
      </c>
      <c r="E14" s="38">
        <f t="shared" si="1"/>
        <v>44.117647058823529</v>
      </c>
      <c r="F14" s="37">
        <v>7</v>
      </c>
      <c r="G14" s="37">
        <v>2</v>
      </c>
      <c r="H14" s="38">
        <f t="shared" si="2"/>
        <v>28.571428571428569</v>
      </c>
      <c r="I14" s="37">
        <v>1</v>
      </c>
      <c r="J14" s="37">
        <v>0</v>
      </c>
      <c r="K14" s="38">
        <f>J14/I14*100</f>
        <v>0</v>
      </c>
      <c r="L14" s="37">
        <v>1</v>
      </c>
      <c r="M14" s="37">
        <v>0</v>
      </c>
      <c r="N14" s="38">
        <f t="shared" si="0"/>
        <v>0</v>
      </c>
      <c r="O14" s="37">
        <v>34</v>
      </c>
      <c r="P14" s="37">
        <v>14</v>
      </c>
      <c r="Q14" s="38">
        <f t="shared" si="3"/>
        <v>41.17647058823529</v>
      </c>
      <c r="R14" s="37">
        <v>9</v>
      </c>
      <c r="S14" s="37">
        <v>14</v>
      </c>
      <c r="T14" s="37">
        <v>9</v>
      </c>
      <c r="U14" s="38">
        <f t="shared" si="4"/>
        <v>64.285714285714292</v>
      </c>
      <c r="V14" s="37">
        <v>13</v>
      </c>
      <c r="W14" s="37">
        <v>7</v>
      </c>
      <c r="X14" s="38">
        <f t="shared" si="5"/>
        <v>53.846153846153847</v>
      </c>
      <c r="Y14" s="40"/>
      <c r="Z14" s="41"/>
    </row>
    <row r="15" spans="1:26" s="42" customFormat="1" ht="16.5" customHeight="1" x14ac:dyDescent="0.25">
      <c r="A15" s="141" t="s">
        <v>50</v>
      </c>
      <c r="B15" s="37">
        <v>38</v>
      </c>
      <c r="C15" s="39">
        <v>56</v>
      </c>
      <c r="D15" s="39">
        <v>38</v>
      </c>
      <c r="E15" s="38">
        <f t="shared" si="1"/>
        <v>67.857142857142861</v>
      </c>
      <c r="F15" s="37">
        <v>9</v>
      </c>
      <c r="G15" s="37">
        <v>2</v>
      </c>
      <c r="H15" s="38">
        <f t="shared" si="2"/>
        <v>22.222222222222221</v>
      </c>
      <c r="I15" s="37">
        <v>3</v>
      </c>
      <c r="J15" s="37">
        <v>0</v>
      </c>
      <c r="K15" s="38">
        <f t="shared" si="6"/>
        <v>0</v>
      </c>
      <c r="L15" s="37">
        <v>0</v>
      </c>
      <c r="M15" s="37">
        <v>5</v>
      </c>
      <c r="N15" s="164" t="e">
        <f t="shared" si="0"/>
        <v>#DIV/0!</v>
      </c>
      <c r="O15" s="37">
        <v>56</v>
      </c>
      <c r="P15" s="37">
        <v>37</v>
      </c>
      <c r="Q15" s="38">
        <f t="shared" si="3"/>
        <v>66.071428571428569</v>
      </c>
      <c r="R15" s="37">
        <v>20</v>
      </c>
      <c r="S15" s="37">
        <v>22</v>
      </c>
      <c r="T15" s="37">
        <v>20</v>
      </c>
      <c r="U15" s="38">
        <f t="shared" si="4"/>
        <v>90.909090909090907</v>
      </c>
      <c r="V15" s="37">
        <v>22</v>
      </c>
      <c r="W15" s="37">
        <v>18</v>
      </c>
      <c r="X15" s="38">
        <f t="shared" si="5"/>
        <v>81.818181818181827</v>
      </c>
      <c r="Y15" s="40"/>
      <c r="Z15" s="41"/>
    </row>
    <row r="16" spans="1:26" s="42" customFormat="1" ht="16.5" customHeight="1" x14ac:dyDescent="0.25">
      <c r="A16" s="141" t="s">
        <v>51</v>
      </c>
      <c r="B16" s="37">
        <v>29</v>
      </c>
      <c r="C16" s="39">
        <v>37</v>
      </c>
      <c r="D16" s="39">
        <v>29</v>
      </c>
      <c r="E16" s="38">
        <f t="shared" si="1"/>
        <v>78.378378378378372</v>
      </c>
      <c r="F16" s="37">
        <v>6</v>
      </c>
      <c r="G16" s="37">
        <v>2</v>
      </c>
      <c r="H16" s="38">
        <f t="shared" si="2"/>
        <v>33.333333333333329</v>
      </c>
      <c r="I16" s="37">
        <v>0</v>
      </c>
      <c r="J16" s="37">
        <v>0</v>
      </c>
      <c r="K16" s="164" t="e">
        <f t="shared" si="6"/>
        <v>#DIV/0!</v>
      </c>
      <c r="L16" s="37">
        <v>1</v>
      </c>
      <c r="M16" s="37">
        <v>0</v>
      </c>
      <c r="N16" s="38">
        <f t="shared" si="0"/>
        <v>0</v>
      </c>
      <c r="O16" s="37">
        <v>34</v>
      </c>
      <c r="P16" s="37">
        <v>25</v>
      </c>
      <c r="Q16" s="38">
        <f t="shared" si="3"/>
        <v>73.529411764705884</v>
      </c>
      <c r="R16" s="37">
        <v>13</v>
      </c>
      <c r="S16" s="37">
        <v>16</v>
      </c>
      <c r="T16" s="37">
        <v>13</v>
      </c>
      <c r="U16" s="38">
        <f t="shared" si="4"/>
        <v>81.25</v>
      </c>
      <c r="V16" s="37">
        <v>11</v>
      </c>
      <c r="W16" s="37">
        <v>11</v>
      </c>
      <c r="X16" s="38">
        <f t="shared" si="5"/>
        <v>100</v>
      </c>
      <c r="Y16" s="40"/>
      <c r="Z16" s="41"/>
    </row>
    <row r="17" spans="1:26" s="42" customFormat="1" ht="16.5" customHeight="1" x14ac:dyDescent="0.25">
      <c r="A17" s="141" t="s">
        <v>52</v>
      </c>
      <c r="B17" s="37">
        <v>212</v>
      </c>
      <c r="C17" s="39">
        <v>129</v>
      </c>
      <c r="D17" s="39">
        <v>200</v>
      </c>
      <c r="E17" s="38">
        <f t="shared" si="1"/>
        <v>155.0387596899225</v>
      </c>
      <c r="F17" s="37">
        <v>20</v>
      </c>
      <c r="G17" s="37">
        <v>17</v>
      </c>
      <c r="H17" s="38">
        <f t="shared" si="2"/>
        <v>85</v>
      </c>
      <c r="I17" s="37">
        <v>4</v>
      </c>
      <c r="J17" s="37">
        <v>1</v>
      </c>
      <c r="K17" s="38">
        <f>J17/I17*100</f>
        <v>25</v>
      </c>
      <c r="L17" s="37">
        <v>3</v>
      </c>
      <c r="M17" s="37">
        <v>1</v>
      </c>
      <c r="N17" s="38">
        <f t="shared" si="0"/>
        <v>33.333333333333329</v>
      </c>
      <c r="O17" s="37">
        <v>128</v>
      </c>
      <c r="P17" s="37">
        <v>189</v>
      </c>
      <c r="Q17" s="38">
        <f t="shared" si="3"/>
        <v>147.65625</v>
      </c>
      <c r="R17" s="37">
        <v>127</v>
      </c>
      <c r="S17" s="37">
        <v>53</v>
      </c>
      <c r="T17" s="37">
        <v>123</v>
      </c>
      <c r="U17" s="38">
        <f t="shared" si="4"/>
        <v>232.07547169811323</v>
      </c>
      <c r="V17" s="37">
        <v>50</v>
      </c>
      <c r="W17" s="37">
        <v>109</v>
      </c>
      <c r="X17" s="38">
        <f t="shared" si="5"/>
        <v>218.00000000000003</v>
      </c>
      <c r="Y17" s="40"/>
      <c r="Z17" s="41"/>
    </row>
    <row r="18" spans="1:26" s="42" customFormat="1" ht="16.5" customHeight="1" x14ac:dyDescent="0.25">
      <c r="A18" s="141" t="s">
        <v>53</v>
      </c>
      <c r="B18" s="37">
        <v>35</v>
      </c>
      <c r="C18" s="39">
        <v>50</v>
      </c>
      <c r="D18" s="39">
        <v>35</v>
      </c>
      <c r="E18" s="38">
        <f t="shared" si="1"/>
        <v>70</v>
      </c>
      <c r="F18" s="37">
        <v>4</v>
      </c>
      <c r="G18" s="37">
        <v>6</v>
      </c>
      <c r="H18" s="38">
        <f t="shared" si="2"/>
        <v>150</v>
      </c>
      <c r="I18" s="37">
        <v>0</v>
      </c>
      <c r="J18" s="37">
        <v>0</v>
      </c>
      <c r="K18" s="164" t="e">
        <f t="shared" si="6"/>
        <v>#DIV/0!</v>
      </c>
      <c r="L18" s="37">
        <v>2</v>
      </c>
      <c r="M18" s="37">
        <v>2</v>
      </c>
      <c r="N18" s="38">
        <f t="shared" si="0"/>
        <v>100</v>
      </c>
      <c r="O18" s="37">
        <v>44</v>
      </c>
      <c r="P18" s="37">
        <v>33</v>
      </c>
      <c r="Q18" s="38">
        <f t="shared" si="3"/>
        <v>75</v>
      </c>
      <c r="R18" s="37">
        <v>19</v>
      </c>
      <c r="S18" s="37">
        <v>25</v>
      </c>
      <c r="T18" s="37">
        <v>19</v>
      </c>
      <c r="U18" s="38">
        <f t="shared" si="4"/>
        <v>76</v>
      </c>
      <c r="V18" s="37">
        <v>22</v>
      </c>
      <c r="W18" s="37">
        <v>15</v>
      </c>
      <c r="X18" s="38">
        <f t="shared" si="5"/>
        <v>68.181818181818173</v>
      </c>
      <c r="Y18" s="40"/>
      <c r="Z18" s="41"/>
    </row>
    <row r="19" spans="1:26" s="42" customFormat="1" ht="16.5" customHeight="1" x14ac:dyDescent="0.25">
      <c r="A19" s="141" t="s">
        <v>54</v>
      </c>
      <c r="B19" s="37">
        <v>36</v>
      </c>
      <c r="C19" s="39">
        <v>60</v>
      </c>
      <c r="D19" s="39">
        <v>36</v>
      </c>
      <c r="E19" s="38">
        <f t="shared" si="1"/>
        <v>60</v>
      </c>
      <c r="F19" s="37">
        <v>13</v>
      </c>
      <c r="G19" s="37">
        <v>5</v>
      </c>
      <c r="H19" s="38">
        <f t="shared" si="2"/>
        <v>38.461538461538467</v>
      </c>
      <c r="I19" s="37">
        <v>0</v>
      </c>
      <c r="J19" s="37">
        <v>0</v>
      </c>
      <c r="K19" s="164" t="e">
        <f t="shared" si="6"/>
        <v>#DIV/0!</v>
      </c>
      <c r="L19" s="37">
        <v>12</v>
      </c>
      <c r="M19" s="37">
        <v>1</v>
      </c>
      <c r="N19" s="38">
        <f t="shared" si="0"/>
        <v>8.3333333333333321</v>
      </c>
      <c r="O19" s="37">
        <v>59</v>
      </c>
      <c r="P19" s="37">
        <v>32</v>
      </c>
      <c r="Q19" s="38">
        <f t="shared" si="3"/>
        <v>54.237288135593218</v>
      </c>
      <c r="R19" s="37">
        <v>13</v>
      </c>
      <c r="S19" s="37">
        <v>29</v>
      </c>
      <c r="T19" s="37">
        <v>13</v>
      </c>
      <c r="U19" s="38">
        <f t="shared" si="4"/>
        <v>44.827586206896555</v>
      </c>
      <c r="V19" s="37">
        <v>26</v>
      </c>
      <c r="W19" s="37">
        <v>6</v>
      </c>
      <c r="X19" s="38">
        <f t="shared" si="5"/>
        <v>23.076923076923077</v>
      </c>
      <c r="Y19" s="40"/>
      <c r="Z19" s="41"/>
    </row>
    <row r="20" spans="1:26" s="42" customFormat="1" ht="16.5" customHeight="1" x14ac:dyDescent="0.25">
      <c r="A20" s="141" t="s">
        <v>55</v>
      </c>
      <c r="B20" s="37">
        <v>5</v>
      </c>
      <c r="C20" s="39">
        <v>33</v>
      </c>
      <c r="D20" s="39">
        <v>5</v>
      </c>
      <c r="E20" s="38">
        <f t="shared" si="1"/>
        <v>15.151515151515152</v>
      </c>
      <c r="F20" s="37">
        <v>12</v>
      </c>
      <c r="G20" s="37">
        <v>0</v>
      </c>
      <c r="H20" s="38">
        <f t="shared" si="2"/>
        <v>0</v>
      </c>
      <c r="I20" s="37">
        <v>1</v>
      </c>
      <c r="J20" s="37">
        <v>0</v>
      </c>
      <c r="K20" s="38">
        <f>J20/I20*100</f>
        <v>0</v>
      </c>
      <c r="L20" s="37">
        <v>5</v>
      </c>
      <c r="M20" s="37">
        <v>1</v>
      </c>
      <c r="N20" s="38">
        <f t="shared" si="0"/>
        <v>20</v>
      </c>
      <c r="O20" s="37">
        <v>33</v>
      </c>
      <c r="P20" s="37">
        <v>5</v>
      </c>
      <c r="Q20" s="38">
        <f t="shared" si="3"/>
        <v>15.151515151515152</v>
      </c>
      <c r="R20" s="37">
        <v>4</v>
      </c>
      <c r="S20" s="37">
        <v>5</v>
      </c>
      <c r="T20" s="37">
        <v>4</v>
      </c>
      <c r="U20" s="38">
        <f t="shared" si="4"/>
        <v>80</v>
      </c>
      <c r="V20" s="37">
        <v>5</v>
      </c>
      <c r="W20" s="37">
        <v>2</v>
      </c>
      <c r="X20" s="38">
        <f t="shared" si="5"/>
        <v>40</v>
      </c>
      <c r="Y20" s="40"/>
      <c r="Z20" s="41"/>
    </row>
    <row r="21" spans="1:26" s="42" customFormat="1" ht="16.5" customHeight="1" x14ac:dyDescent="0.25">
      <c r="A21" s="141" t="s">
        <v>56</v>
      </c>
      <c r="B21" s="37">
        <v>30</v>
      </c>
      <c r="C21" s="39">
        <v>26</v>
      </c>
      <c r="D21" s="39">
        <v>30</v>
      </c>
      <c r="E21" s="38">
        <f t="shared" si="1"/>
        <v>115.38461538461537</v>
      </c>
      <c r="F21" s="37">
        <v>3</v>
      </c>
      <c r="G21" s="37">
        <v>6</v>
      </c>
      <c r="H21" s="38">
        <f t="shared" si="2"/>
        <v>200</v>
      </c>
      <c r="I21" s="37">
        <v>0</v>
      </c>
      <c r="J21" s="37">
        <v>0</v>
      </c>
      <c r="K21" s="164" t="e">
        <f t="shared" si="6"/>
        <v>#DIV/0!</v>
      </c>
      <c r="L21" s="37">
        <v>0</v>
      </c>
      <c r="M21" s="37">
        <v>0</v>
      </c>
      <c r="N21" s="164" t="e">
        <f t="shared" si="0"/>
        <v>#DIV/0!</v>
      </c>
      <c r="O21" s="37">
        <v>25</v>
      </c>
      <c r="P21" s="37">
        <v>28</v>
      </c>
      <c r="Q21" s="38">
        <f t="shared" si="3"/>
        <v>112.00000000000001</v>
      </c>
      <c r="R21" s="37">
        <v>17</v>
      </c>
      <c r="S21" s="37">
        <v>12</v>
      </c>
      <c r="T21" s="37">
        <v>17</v>
      </c>
      <c r="U21" s="38">
        <f t="shared" si="4"/>
        <v>141.66666666666669</v>
      </c>
      <c r="V21" s="37">
        <v>8</v>
      </c>
      <c r="W21" s="37">
        <v>14</v>
      </c>
      <c r="X21" s="38">
        <f t="shared" si="5"/>
        <v>175</v>
      </c>
      <c r="Y21" s="40"/>
      <c r="Z21" s="41"/>
    </row>
    <row r="22" spans="1:26" s="42" customFormat="1" ht="16.5" customHeight="1" x14ac:dyDescent="0.25">
      <c r="A22" s="141" t="s">
        <v>57</v>
      </c>
      <c r="B22" s="37">
        <v>56</v>
      </c>
      <c r="C22" s="39">
        <v>56</v>
      </c>
      <c r="D22" s="39">
        <v>51</v>
      </c>
      <c r="E22" s="38">
        <f t="shared" si="1"/>
        <v>91.071428571428569</v>
      </c>
      <c r="F22" s="37">
        <v>10</v>
      </c>
      <c r="G22" s="37">
        <v>6</v>
      </c>
      <c r="H22" s="38">
        <f t="shared" si="2"/>
        <v>60</v>
      </c>
      <c r="I22" s="37">
        <v>0</v>
      </c>
      <c r="J22" s="37">
        <v>0</v>
      </c>
      <c r="K22" s="164" t="e">
        <f t="shared" si="6"/>
        <v>#DIV/0!</v>
      </c>
      <c r="L22" s="37">
        <v>0</v>
      </c>
      <c r="M22" s="37">
        <v>0</v>
      </c>
      <c r="N22" s="164" t="e">
        <f t="shared" si="0"/>
        <v>#DIV/0!</v>
      </c>
      <c r="O22" s="37">
        <v>55</v>
      </c>
      <c r="P22" s="37">
        <v>44</v>
      </c>
      <c r="Q22" s="38">
        <f t="shared" si="3"/>
        <v>80</v>
      </c>
      <c r="R22" s="37">
        <v>23</v>
      </c>
      <c r="S22" s="37">
        <v>37</v>
      </c>
      <c r="T22" s="37">
        <v>20</v>
      </c>
      <c r="U22" s="38">
        <f t="shared" si="4"/>
        <v>54.054054054054056</v>
      </c>
      <c r="V22" s="37">
        <v>37</v>
      </c>
      <c r="W22" s="37">
        <v>13</v>
      </c>
      <c r="X22" s="38">
        <f t="shared" si="5"/>
        <v>35.135135135135137</v>
      </c>
      <c r="Y22" s="40"/>
      <c r="Z22" s="41"/>
    </row>
    <row r="23" spans="1:26" s="42" customFormat="1" ht="16.5" customHeight="1" x14ac:dyDescent="0.25">
      <c r="A23" s="141" t="s">
        <v>58</v>
      </c>
      <c r="B23" s="37">
        <v>23</v>
      </c>
      <c r="C23" s="39">
        <v>70</v>
      </c>
      <c r="D23" s="39">
        <v>23</v>
      </c>
      <c r="E23" s="38">
        <f t="shared" si="1"/>
        <v>32.857142857142854</v>
      </c>
      <c r="F23" s="37">
        <v>14</v>
      </c>
      <c r="G23" s="37">
        <v>1</v>
      </c>
      <c r="H23" s="38">
        <f t="shared" si="2"/>
        <v>7.1428571428571423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0"/>
        <v>#DIV/0!</v>
      </c>
      <c r="O23" s="37">
        <v>70</v>
      </c>
      <c r="P23" s="37">
        <v>23</v>
      </c>
      <c r="Q23" s="38">
        <f t="shared" si="3"/>
        <v>32.857142857142854</v>
      </c>
      <c r="R23" s="37">
        <v>11</v>
      </c>
      <c r="S23" s="37">
        <v>30</v>
      </c>
      <c r="T23" s="37">
        <v>11</v>
      </c>
      <c r="U23" s="38">
        <f t="shared" si="4"/>
        <v>36.666666666666664</v>
      </c>
      <c r="V23" s="37">
        <v>24</v>
      </c>
      <c r="W23" s="37">
        <v>9</v>
      </c>
      <c r="X23" s="38">
        <f t="shared" si="5"/>
        <v>37.5</v>
      </c>
      <c r="Y23" s="40"/>
      <c r="Z23" s="41"/>
    </row>
    <row r="24" spans="1:26" s="42" customFormat="1" ht="16.5" customHeight="1" x14ac:dyDescent="0.25">
      <c r="A24" s="141" t="s">
        <v>59</v>
      </c>
      <c r="B24" s="37">
        <v>27</v>
      </c>
      <c r="C24" s="39">
        <v>30</v>
      </c>
      <c r="D24" s="39">
        <v>27</v>
      </c>
      <c r="E24" s="38">
        <f t="shared" si="1"/>
        <v>90</v>
      </c>
      <c r="F24" s="37">
        <v>20</v>
      </c>
      <c r="G24" s="37">
        <v>9</v>
      </c>
      <c r="H24" s="38">
        <f t="shared" si="2"/>
        <v>45</v>
      </c>
      <c r="I24" s="37">
        <v>1</v>
      </c>
      <c r="J24" s="37">
        <v>0</v>
      </c>
      <c r="K24" s="38">
        <f>J24/I24*100</f>
        <v>0</v>
      </c>
      <c r="L24" s="37">
        <v>0</v>
      </c>
      <c r="M24" s="37">
        <v>0</v>
      </c>
      <c r="N24" s="164" t="e">
        <f t="shared" si="0"/>
        <v>#DIV/0!</v>
      </c>
      <c r="O24" s="37">
        <v>30</v>
      </c>
      <c r="P24" s="37">
        <v>26</v>
      </c>
      <c r="Q24" s="38">
        <f t="shared" si="3"/>
        <v>86.666666666666671</v>
      </c>
      <c r="R24" s="37">
        <v>14</v>
      </c>
      <c r="S24" s="37">
        <v>7</v>
      </c>
      <c r="T24" s="37">
        <v>14</v>
      </c>
      <c r="U24" s="38">
        <f t="shared" si="4"/>
        <v>200</v>
      </c>
      <c r="V24" s="37">
        <v>4</v>
      </c>
      <c r="W24" s="37">
        <v>11</v>
      </c>
      <c r="X24" s="38">
        <f t="shared" si="5"/>
        <v>275</v>
      </c>
      <c r="Y24" s="40"/>
      <c r="Z24" s="41"/>
    </row>
    <row r="25" spans="1:26" s="42" customFormat="1" ht="16.5" customHeight="1" x14ac:dyDescent="0.25">
      <c r="A25" s="141" t="s">
        <v>60</v>
      </c>
      <c r="B25" s="37">
        <v>32</v>
      </c>
      <c r="C25" s="39">
        <v>41</v>
      </c>
      <c r="D25" s="39">
        <v>32</v>
      </c>
      <c r="E25" s="38">
        <f t="shared" si="1"/>
        <v>78.048780487804876</v>
      </c>
      <c r="F25" s="37">
        <v>12</v>
      </c>
      <c r="G25" s="37">
        <v>3</v>
      </c>
      <c r="H25" s="38">
        <f t="shared" si="2"/>
        <v>25</v>
      </c>
      <c r="I25" s="37">
        <v>0</v>
      </c>
      <c r="J25" s="37">
        <v>0</v>
      </c>
      <c r="K25" s="164" t="e">
        <f t="shared" si="6"/>
        <v>#DIV/0!</v>
      </c>
      <c r="L25" s="37">
        <v>3</v>
      </c>
      <c r="M25" s="37">
        <v>3</v>
      </c>
      <c r="N25" s="38">
        <f t="shared" si="0"/>
        <v>100</v>
      </c>
      <c r="O25" s="37">
        <v>41</v>
      </c>
      <c r="P25" s="37">
        <v>32</v>
      </c>
      <c r="Q25" s="38">
        <f t="shared" si="3"/>
        <v>78.048780487804876</v>
      </c>
      <c r="R25" s="37">
        <v>22</v>
      </c>
      <c r="S25" s="37">
        <v>14</v>
      </c>
      <c r="T25" s="37">
        <v>22</v>
      </c>
      <c r="U25" s="38">
        <f t="shared" si="4"/>
        <v>157.14285714285714</v>
      </c>
      <c r="V25" s="37">
        <v>12</v>
      </c>
      <c r="W25" s="37">
        <v>20</v>
      </c>
      <c r="X25" s="38">
        <f t="shared" si="5"/>
        <v>166.66666666666669</v>
      </c>
      <c r="Y25" s="40"/>
      <c r="Z25" s="41"/>
    </row>
    <row r="26" spans="1:26" s="42" customFormat="1" ht="16.5" customHeight="1" x14ac:dyDescent="0.25">
      <c r="A26" s="141" t="s">
        <v>61</v>
      </c>
      <c r="B26" s="37">
        <v>15</v>
      </c>
      <c r="C26" s="39">
        <v>22</v>
      </c>
      <c r="D26" s="39">
        <v>15</v>
      </c>
      <c r="E26" s="38">
        <f t="shared" si="1"/>
        <v>68.181818181818173</v>
      </c>
      <c r="F26" s="37">
        <v>3</v>
      </c>
      <c r="G26" s="37">
        <v>0</v>
      </c>
      <c r="H26" s="38">
        <f t="shared" si="2"/>
        <v>0</v>
      </c>
      <c r="I26" s="37">
        <v>1</v>
      </c>
      <c r="J26" s="37">
        <v>0</v>
      </c>
      <c r="K26" s="38">
        <f>J26/I26*100</f>
        <v>0</v>
      </c>
      <c r="L26" s="37">
        <v>2</v>
      </c>
      <c r="M26" s="37">
        <v>0</v>
      </c>
      <c r="N26" s="38">
        <f t="shared" si="0"/>
        <v>0</v>
      </c>
      <c r="O26" s="37">
        <v>22</v>
      </c>
      <c r="P26" s="37">
        <v>15</v>
      </c>
      <c r="Q26" s="38">
        <f t="shared" si="3"/>
        <v>68.181818181818173</v>
      </c>
      <c r="R26" s="37">
        <v>8</v>
      </c>
      <c r="S26" s="37">
        <v>9</v>
      </c>
      <c r="T26" s="37">
        <v>8</v>
      </c>
      <c r="U26" s="38">
        <f t="shared" si="4"/>
        <v>88.888888888888886</v>
      </c>
      <c r="V26" s="37">
        <v>8</v>
      </c>
      <c r="W26" s="37">
        <v>8</v>
      </c>
      <c r="X26" s="38">
        <f t="shared" si="5"/>
        <v>100</v>
      </c>
      <c r="Y26" s="40"/>
      <c r="Z26" s="41"/>
    </row>
    <row r="27" spans="1:26" s="42" customFormat="1" ht="16.5" customHeight="1" x14ac:dyDescent="0.25">
      <c r="A27" s="141" t="s">
        <v>62</v>
      </c>
      <c r="B27" s="37">
        <v>30</v>
      </c>
      <c r="C27" s="39">
        <v>41</v>
      </c>
      <c r="D27" s="39">
        <v>30</v>
      </c>
      <c r="E27" s="38">
        <f t="shared" si="1"/>
        <v>73.170731707317074</v>
      </c>
      <c r="F27" s="37">
        <v>6</v>
      </c>
      <c r="G27" s="37">
        <v>1</v>
      </c>
      <c r="H27" s="38">
        <f t="shared" si="2"/>
        <v>16.666666666666664</v>
      </c>
      <c r="I27" s="37">
        <v>0</v>
      </c>
      <c r="J27" s="37">
        <v>0</v>
      </c>
      <c r="K27" s="164" t="e">
        <f t="shared" si="6"/>
        <v>#DIV/0!</v>
      </c>
      <c r="L27" s="37">
        <v>0</v>
      </c>
      <c r="M27" s="37">
        <v>0</v>
      </c>
      <c r="N27" s="164" t="e">
        <f t="shared" si="0"/>
        <v>#DIV/0!</v>
      </c>
      <c r="O27" s="37">
        <v>40</v>
      </c>
      <c r="P27" s="37">
        <v>28</v>
      </c>
      <c r="Q27" s="38">
        <f t="shared" si="3"/>
        <v>70</v>
      </c>
      <c r="R27" s="37">
        <v>12</v>
      </c>
      <c r="S27" s="37">
        <v>19</v>
      </c>
      <c r="T27" s="37">
        <v>12</v>
      </c>
      <c r="U27" s="38">
        <f t="shared" si="4"/>
        <v>63.157894736842103</v>
      </c>
      <c r="V27" s="37">
        <v>17</v>
      </c>
      <c r="W27" s="37">
        <v>10</v>
      </c>
      <c r="X27" s="38">
        <f t="shared" si="5"/>
        <v>58.82352941176471</v>
      </c>
      <c r="Y27" s="40"/>
      <c r="Z27" s="41"/>
    </row>
    <row r="28" spans="1:26" ht="57" customHeight="1" x14ac:dyDescent="0.25">
      <c r="A28" s="44"/>
      <c r="B28" s="219" t="s">
        <v>93</v>
      </c>
      <c r="C28" s="219"/>
      <c r="D28" s="219"/>
      <c r="E28" s="219"/>
      <c r="F28" s="219"/>
      <c r="G28" s="219"/>
      <c r="H28" s="219"/>
      <c r="I28" s="219"/>
      <c r="J28" s="219"/>
      <c r="K28" s="219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8:K28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9"/>
  <sheetViews>
    <sheetView view="pageBreakPreview" topLeftCell="A16" zoomScale="80" zoomScaleNormal="70" zoomScaleSheetLayoutView="80" workbookViewId="0">
      <selection activeCell="A20" sqref="A20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206" t="s">
        <v>68</v>
      </c>
      <c r="B1" s="206"/>
      <c r="C1" s="206"/>
      <c r="D1" s="206"/>
      <c r="E1" s="206"/>
    </row>
    <row r="2" spans="1:9" ht="9.75" customHeight="1" x14ac:dyDescent="0.25">
      <c r="A2" s="234"/>
      <c r="B2" s="234"/>
      <c r="C2" s="234"/>
      <c r="D2" s="234"/>
      <c r="E2" s="234"/>
    </row>
    <row r="3" spans="1:9" s="4" customFormat="1" ht="23.25" customHeight="1" x14ac:dyDescent="0.3">
      <c r="A3" s="211" t="s">
        <v>0</v>
      </c>
      <c r="B3" s="207" t="s">
        <v>80</v>
      </c>
      <c r="C3" s="207" t="s">
        <v>81</v>
      </c>
      <c r="D3" s="235" t="s">
        <v>1</v>
      </c>
      <c r="E3" s="236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'6'!B8</f>
        <v>385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'6'!C8</f>
        <v>783</v>
      </c>
      <c r="C7" s="161">
        <f>'6'!D8</f>
        <v>382</v>
      </c>
      <c r="D7" s="11">
        <f t="shared" ref="D7:D11" si="0">C7/B7*100</f>
        <v>48.786717752234992</v>
      </c>
      <c r="E7" s="162">
        <f t="shared" ref="E7:E11" si="1">C7-B7</f>
        <v>-401</v>
      </c>
      <c r="I7" s="12"/>
    </row>
    <row r="8" spans="1:9" s="4" customFormat="1" ht="48.75" customHeight="1" x14ac:dyDescent="0.3">
      <c r="A8" s="13" t="s">
        <v>37</v>
      </c>
      <c r="B8" s="161">
        <f>'6'!F8</f>
        <v>223</v>
      </c>
      <c r="C8" s="161">
        <f>'6'!G8</f>
        <v>93</v>
      </c>
      <c r="D8" s="11">
        <f t="shared" si="0"/>
        <v>41.704035874439462</v>
      </c>
      <c r="E8" s="162">
        <f t="shared" si="1"/>
        <v>-130</v>
      </c>
      <c r="I8" s="12"/>
    </row>
    <row r="9" spans="1:9" s="4" customFormat="1" ht="34.5" customHeight="1" x14ac:dyDescent="0.3">
      <c r="A9" s="14" t="s">
        <v>38</v>
      </c>
      <c r="B9" s="161">
        <f>'6'!I8</f>
        <v>6</v>
      </c>
      <c r="C9" s="161">
        <f>'6'!J8</f>
        <v>3</v>
      </c>
      <c r="D9" s="11">
        <f t="shared" si="0"/>
        <v>50</v>
      </c>
      <c r="E9" s="162">
        <f t="shared" si="1"/>
        <v>-3</v>
      </c>
      <c r="I9" s="12"/>
    </row>
    <row r="10" spans="1:9" s="4" customFormat="1" ht="48.75" customHeight="1" x14ac:dyDescent="0.3">
      <c r="A10" s="14" t="s">
        <v>29</v>
      </c>
      <c r="B10" s="161">
        <f>'6'!L8</f>
        <v>13</v>
      </c>
      <c r="C10" s="161">
        <f>'6'!M8</f>
        <v>2</v>
      </c>
      <c r="D10" s="11">
        <f t="shared" si="0"/>
        <v>15.384615384615385</v>
      </c>
      <c r="E10" s="162">
        <f t="shared" si="1"/>
        <v>-11</v>
      </c>
      <c r="I10" s="12"/>
    </row>
    <row r="11" spans="1:9" s="4" customFormat="1" ht="54.75" customHeight="1" x14ac:dyDescent="0.3">
      <c r="A11" s="14" t="s">
        <v>39</v>
      </c>
      <c r="B11" s="161">
        <f>'6'!O8</f>
        <v>748</v>
      </c>
      <c r="C11" s="161">
        <f>'6'!P8</f>
        <v>359</v>
      </c>
      <c r="D11" s="11">
        <f t="shared" si="0"/>
        <v>47.99465240641711</v>
      </c>
      <c r="E11" s="162">
        <f t="shared" si="1"/>
        <v>-389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91</v>
      </c>
      <c r="C14" s="217" t="s">
        <v>92</v>
      </c>
      <c r="D14" s="235" t="s">
        <v>1</v>
      </c>
      <c r="E14" s="236"/>
      <c r="I14" s="12"/>
    </row>
    <row r="15" spans="1:9" ht="27.7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'6'!R8</f>
        <v>97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'6'!S8</f>
        <v>265</v>
      </c>
      <c r="C17" s="165">
        <f>'6'!T8</f>
        <v>97</v>
      </c>
      <c r="D17" s="11">
        <f t="shared" ref="D17:D18" si="2">C17/B17*100</f>
        <v>36.60377358490566</v>
      </c>
      <c r="E17" s="162">
        <f t="shared" ref="E17:E18" si="3">C17-B17</f>
        <v>-168</v>
      </c>
      <c r="I17" s="12"/>
    </row>
    <row r="18" spans="1:9" ht="27.75" customHeight="1" x14ac:dyDescent="0.25">
      <c r="A18" s="1" t="s">
        <v>41</v>
      </c>
      <c r="B18" s="165">
        <f>'6'!V8</f>
        <v>233</v>
      </c>
      <c r="C18" s="165">
        <f>'6'!W8</f>
        <v>80</v>
      </c>
      <c r="D18" s="11">
        <f t="shared" si="2"/>
        <v>34.334763948497852</v>
      </c>
      <c r="E18" s="162">
        <f t="shared" si="3"/>
        <v>-153</v>
      </c>
      <c r="I18" s="12"/>
    </row>
    <row r="19" spans="1:9" ht="64.8" customHeight="1" x14ac:dyDescent="0.25">
      <c r="A19" s="205" t="s">
        <v>93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9"/>
  <sheetViews>
    <sheetView view="pageBreakPreview" topLeftCell="A13" zoomScale="85" zoomScaleNormal="85" zoomScaleSheetLayoutView="85" workbookViewId="0">
      <selection activeCell="B30" sqref="B30"/>
    </sheetView>
  </sheetViews>
  <sheetFormatPr defaultRowHeight="15.6" x14ac:dyDescent="0.3"/>
  <cols>
    <col min="1" max="1" width="22.5546875" style="71" customWidth="1"/>
    <col min="2" max="2" width="20.6640625" style="71" customWidth="1"/>
    <col min="3" max="3" width="11" style="68" customWidth="1"/>
    <col min="4" max="4" width="11.109375" style="68" customWidth="1"/>
    <col min="5" max="5" width="7.109375" style="72" customWidth="1"/>
    <col min="6" max="6" width="10.109375" style="68" customWidth="1"/>
    <col min="7" max="7" width="8.8867187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8.6640625" style="72" customWidth="1"/>
    <col min="14" max="14" width="7.33203125" style="72" customWidth="1"/>
    <col min="15" max="15" width="8.109375" style="68" customWidth="1"/>
    <col min="16" max="16" width="8.6640625" style="68" customWidth="1"/>
    <col min="17" max="17" width="6.44140625" style="72" customWidth="1"/>
    <col min="18" max="18" width="15.88671875" style="68" customWidth="1"/>
    <col min="19" max="20" width="9.5546875" style="68" customWidth="1"/>
    <col min="21" max="21" width="6.44140625" style="72" customWidth="1"/>
    <col min="22" max="22" width="9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60" customHeight="1" x14ac:dyDescent="0.35">
      <c r="A1" s="137"/>
      <c r="B1" s="237" t="s">
        <v>83</v>
      </c>
      <c r="C1" s="237"/>
      <c r="D1" s="237"/>
      <c r="E1" s="237"/>
      <c r="F1" s="237"/>
      <c r="G1" s="237"/>
      <c r="H1" s="237"/>
      <c r="I1" s="237"/>
      <c r="J1" s="237"/>
      <c r="K1" s="237"/>
      <c r="L1" s="49"/>
      <c r="M1" s="49"/>
      <c r="N1" s="49"/>
      <c r="O1" s="50"/>
      <c r="P1" s="50"/>
      <c r="Q1" s="51"/>
      <c r="R1" s="50"/>
      <c r="S1" s="50"/>
      <c r="T1" s="50"/>
      <c r="U1" s="52"/>
      <c r="W1" s="55"/>
      <c r="X1" s="153" t="s">
        <v>22</v>
      </c>
    </row>
    <row r="2" spans="1:25" s="53" customFormat="1" ht="13.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5" t="s">
        <v>8</v>
      </c>
      <c r="X2" s="55"/>
    </row>
    <row r="3" spans="1:25" s="53" customFormat="1" ht="27.75" customHeight="1" x14ac:dyDescent="0.25">
      <c r="A3" s="179"/>
      <c r="B3" s="238" t="s">
        <v>74</v>
      </c>
      <c r="C3" s="182" t="s">
        <v>9</v>
      </c>
      <c r="D3" s="183"/>
      <c r="E3" s="184"/>
      <c r="F3" s="191" t="s">
        <v>19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14.25" customHeight="1" x14ac:dyDescent="0.25">
      <c r="A4" s="180"/>
      <c r="B4" s="239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22.5" customHeight="1" x14ac:dyDescent="0.25">
      <c r="A5" s="180"/>
      <c r="B5" s="240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56" customFormat="1" ht="21.6" customHeight="1" x14ac:dyDescent="0.25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385</v>
      </c>
      <c r="C8" s="33">
        <f>SUM(C9:C28)</f>
        <v>783</v>
      </c>
      <c r="D8" s="33">
        <f>SUM(D9:D28)</f>
        <v>382</v>
      </c>
      <c r="E8" s="34">
        <f>D8/C8*100</f>
        <v>48.786717752234992</v>
      </c>
      <c r="F8" s="33">
        <f>SUM(F9:F28)</f>
        <v>223</v>
      </c>
      <c r="G8" s="33">
        <f>SUM(G9:G28)</f>
        <v>93</v>
      </c>
      <c r="H8" s="34">
        <f>G8/F8*100</f>
        <v>41.704035874439462</v>
      </c>
      <c r="I8" s="33">
        <f>SUM(I9:I28)</f>
        <v>6</v>
      </c>
      <c r="J8" s="33">
        <f>SUM(J9:J28)</f>
        <v>3</v>
      </c>
      <c r="K8" s="34">
        <f>J8/I8*100</f>
        <v>50</v>
      </c>
      <c r="L8" s="33">
        <f>SUM(L9:L28)</f>
        <v>13</v>
      </c>
      <c r="M8" s="33">
        <f>SUM(M9:M28)</f>
        <v>2</v>
      </c>
      <c r="N8" s="34">
        <f>M8/L8*100</f>
        <v>15.384615384615385</v>
      </c>
      <c r="O8" s="33">
        <f>SUM(O9:O28)</f>
        <v>748</v>
      </c>
      <c r="P8" s="33">
        <f>SUM(P9:P28)</f>
        <v>359</v>
      </c>
      <c r="Q8" s="34">
        <f>P8/O8*100</f>
        <v>47.99465240641711</v>
      </c>
      <c r="R8" s="33">
        <f>SUM(R9:R28)</f>
        <v>97</v>
      </c>
      <c r="S8" s="33">
        <f>SUM(S9:S28)</f>
        <v>265</v>
      </c>
      <c r="T8" s="33">
        <f>SUM(T9:T28)</f>
        <v>97</v>
      </c>
      <c r="U8" s="34">
        <f>T8/S8*100</f>
        <v>36.60377358490566</v>
      </c>
      <c r="V8" s="33">
        <f>SUM(V9:V28)</f>
        <v>233</v>
      </c>
      <c r="W8" s="33">
        <f>SUM(W9:W28)</f>
        <v>80</v>
      </c>
      <c r="X8" s="34">
        <f>W8/V8*100</f>
        <v>34.334763948497852</v>
      </c>
    </row>
    <row r="9" spans="1:25" ht="16.5" customHeight="1" x14ac:dyDescent="0.3">
      <c r="A9" s="141" t="s">
        <v>43</v>
      </c>
      <c r="B9" s="62">
        <v>114</v>
      </c>
      <c r="C9" s="63">
        <v>290</v>
      </c>
      <c r="D9" s="63">
        <v>112</v>
      </c>
      <c r="E9" s="38">
        <f>D9/C9*100</f>
        <v>38.620689655172413</v>
      </c>
      <c r="F9" s="64">
        <v>55</v>
      </c>
      <c r="G9" s="64">
        <v>37</v>
      </c>
      <c r="H9" s="38">
        <f>G9/F9*100</f>
        <v>67.272727272727266</v>
      </c>
      <c r="I9" s="63">
        <v>1</v>
      </c>
      <c r="J9" s="63">
        <v>1</v>
      </c>
      <c r="K9" s="38">
        <f>J9/I9*100</f>
        <v>100</v>
      </c>
      <c r="L9" s="64">
        <v>3</v>
      </c>
      <c r="M9" s="64">
        <v>0</v>
      </c>
      <c r="N9" s="38">
        <f>M9/L9*100</f>
        <v>0</v>
      </c>
      <c r="O9" s="64">
        <v>263</v>
      </c>
      <c r="P9" s="64">
        <v>102</v>
      </c>
      <c r="Q9" s="38">
        <f>P9/O9*100</f>
        <v>38.783269961977183</v>
      </c>
      <c r="R9" s="64">
        <v>28</v>
      </c>
      <c r="S9" s="65">
        <v>92</v>
      </c>
      <c r="T9" s="65">
        <v>28</v>
      </c>
      <c r="U9" s="38">
        <f>T9/S9*100</f>
        <v>30.434782608695656</v>
      </c>
      <c r="V9" s="66">
        <v>78</v>
      </c>
      <c r="W9" s="66">
        <v>22</v>
      </c>
      <c r="X9" s="38">
        <f>W9/V9*100</f>
        <v>28.205128205128204</v>
      </c>
      <c r="Y9" s="67"/>
    </row>
    <row r="10" spans="1:25" ht="16.5" customHeight="1" x14ac:dyDescent="0.3">
      <c r="A10" s="141" t="s">
        <v>44</v>
      </c>
      <c r="B10" s="62">
        <v>16</v>
      </c>
      <c r="C10" s="63">
        <v>30</v>
      </c>
      <c r="D10" s="63">
        <v>16</v>
      </c>
      <c r="E10" s="38">
        <f t="shared" ref="E10:E28" si="0">D10/C10*100</f>
        <v>53.333333333333336</v>
      </c>
      <c r="F10" s="64">
        <v>14</v>
      </c>
      <c r="G10" s="64">
        <v>2</v>
      </c>
      <c r="H10" s="38">
        <f t="shared" ref="H10:H28" si="1">G10/F10*100</f>
        <v>14.285714285714285</v>
      </c>
      <c r="I10" s="63">
        <v>0</v>
      </c>
      <c r="J10" s="63">
        <v>0</v>
      </c>
      <c r="K10" s="164" t="e">
        <f t="shared" ref="K10:K28" si="2">J10/I10*100</f>
        <v>#DIV/0!</v>
      </c>
      <c r="L10" s="64">
        <v>0</v>
      </c>
      <c r="M10" s="64">
        <v>0</v>
      </c>
      <c r="N10" s="164" t="e">
        <f t="shared" ref="N10:N28" si="3">M10/L10*100</f>
        <v>#DIV/0!</v>
      </c>
      <c r="O10" s="64">
        <v>30</v>
      </c>
      <c r="P10" s="64">
        <v>16</v>
      </c>
      <c r="Q10" s="38">
        <f t="shared" ref="Q10:Q28" si="4">P10/O10*100</f>
        <v>53.333333333333336</v>
      </c>
      <c r="R10" s="64">
        <v>6</v>
      </c>
      <c r="S10" s="65">
        <v>13</v>
      </c>
      <c r="T10" s="65">
        <v>6</v>
      </c>
      <c r="U10" s="38">
        <f t="shared" ref="U10:U28" si="5">T10/S10*100</f>
        <v>46.153846153846153</v>
      </c>
      <c r="V10" s="66">
        <v>12</v>
      </c>
      <c r="W10" s="66">
        <v>6</v>
      </c>
      <c r="X10" s="38">
        <f t="shared" ref="X10:X28" si="6">W10/V10*100</f>
        <v>50</v>
      </c>
      <c r="Y10" s="67"/>
    </row>
    <row r="11" spans="1:25" ht="16.5" customHeight="1" x14ac:dyDescent="0.3">
      <c r="A11" s="141" t="s">
        <v>45</v>
      </c>
      <c r="B11" s="62">
        <v>4</v>
      </c>
      <c r="C11" s="63">
        <v>15</v>
      </c>
      <c r="D11" s="63">
        <v>4</v>
      </c>
      <c r="E11" s="38">
        <f t="shared" si="0"/>
        <v>26.666666666666668</v>
      </c>
      <c r="F11" s="64">
        <v>3</v>
      </c>
      <c r="G11" s="64">
        <v>0</v>
      </c>
      <c r="H11" s="38">
        <f t="shared" si="1"/>
        <v>0</v>
      </c>
      <c r="I11" s="63">
        <v>0</v>
      </c>
      <c r="J11" s="63">
        <v>0</v>
      </c>
      <c r="K11" s="164" t="e">
        <f t="shared" si="2"/>
        <v>#DIV/0!</v>
      </c>
      <c r="L11" s="64">
        <v>0</v>
      </c>
      <c r="M11" s="64">
        <v>0</v>
      </c>
      <c r="N11" s="164" t="e">
        <f t="shared" si="3"/>
        <v>#DIV/0!</v>
      </c>
      <c r="O11" s="64">
        <v>15</v>
      </c>
      <c r="P11" s="64">
        <v>4</v>
      </c>
      <c r="Q11" s="38">
        <f t="shared" si="4"/>
        <v>26.666666666666668</v>
      </c>
      <c r="R11" s="64">
        <v>2</v>
      </c>
      <c r="S11" s="65">
        <v>2</v>
      </c>
      <c r="T11" s="65">
        <v>2</v>
      </c>
      <c r="U11" s="38">
        <f t="shared" si="5"/>
        <v>100</v>
      </c>
      <c r="V11" s="66">
        <v>2</v>
      </c>
      <c r="W11" s="66">
        <v>2</v>
      </c>
      <c r="X11" s="38">
        <f t="shared" si="6"/>
        <v>100</v>
      </c>
      <c r="Y11" s="67"/>
    </row>
    <row r="12" spans="1:25" ht="16.5" customHeight="1" x14ac:dyDescent="0.3">
      <c r="A12" s="141" t="s">
        <v>46</v>
      </c>
      <c r="B12" s="62">
        <v>20</v>
      </c>
      <c r="C12" s="63">
        <v>46</v>
      </c>
      <c r="D12" s="63">
        <v>20</v>
      </c>
      <c r="E12" s="38">
        <f t="shared" si="0"/>
        <v>43.478260869565219</v>
      </c>
      <c r="F12" s="64">
        <v>5</v>
      </c>
      <c r="G12" s="64">
        <v>5</v>
      </c>
      <c r="H12" s="38">
        <f t="shared" si="1"/>
        <v>100</v>
      </c>
      <c r="I12" s="63">
        <v>0</v>
      </c>
      <c r="J12" s="63">
        <v>0</v>
      </c>
      <c r="K12" s="164" t="e">
        <f t="shared" si="2"/>
        <v>#DIV/0!</v>
      </c>
      <c r="L12" s="64">
        <v>0</v>
      </c>
      <c r="M12" s="64">
        <v>0</v>
      </c>
      <c r="N12" s="164" t="e">
        <f t="shared" si="3"/>
        <v>#DIV/0!</v>
      </c>
      <c r="O12" s="64">
        <v>43</v>
      </c>
      <c r="P12" s="64">
        <v>20</v>
      </c>
      <c r="Q12" s="38">
        <f t="shared" si="4"/>
        <v>46.511627906976742</v>
      </c>
      <c r="R12" s="64">
        <v>5</v>
      </c>
      <c r="S12" s="65">
        <v>20</v>
      </c>
      <c r="T12" s="65">
        <v>5</v>
      </c>
      <c r="U12" s="38">
        <f t="shared" si="5"/>
        <v>25</v>
      </c>
      <c r="V12" s="66">
        <v>16</v>
      </c>
      <c r="W12" s="66">
        <v>4</v>
      </c>
      <c r="X12" s="38">
        <f t="shared" si="6"/>
        <v>25</v>
      </c>
      <c r="Y12" s="67"/>
    </row>
    <row r="13" spans="1:25" ht="16.5" customHeight="1" x14ac:dyDescent="0.3">
      <c r="A13" s="141" t="s">
        <v>47</v>
      </c>
      <c r="B13" s="62">
        <v>11</v>
      </c>
      <c r="C13" s="63">
        <v>15</v>
      </c>
      <c r="D13" s="63">
        <v>11</v>
      </c>
      <c r="E13" s="38">
        <f t="shared" si="0"/>
        <v>73.333333333333329</v>
      </c>
      <c r="F13" s="64">
        <v>7</v>
      </c>
      <c r="G13" s="64">
        <v>2</v>
      </c>
      <c r="H13" s="38">
        <f t="shared" si="1"/>
        <v>28.571428571428569</v>
      </c>
      <c r="I13" s="63">
        <v>0</v>
      </c>
      <c r="J13" s="63">
        <v>0</v>
      </c>
      <c r="K13" s="164" t="e">
        <f t="shared" si="2"/>
        <v>#DIV/0!</v>
      </c>
      <c r="L13" s="64">
        <v>0</v>
      </c>
      <c r="M13" s="64">
        <v>0</v>
      </c>
      <c r="N13" s="164" t="e">
        <f t="shared" si="3"/>
        <v>#DIV/0!</v>
      </c>
      <c r="O13" s="64">
        <v>15</v>
      </c>
      <c r="P13" s="64">
        <v>11</v>
      </c>
      <c r="Q13" s="38">
        <f t="shared" si="4"/>
        <v>73.333333333333329</v>
      </c>
      <c r="R13" s="64">
        <v>4</v>
      </c>
      <c r="S13" s="65">
        <v>5</v>
      </c>
      <c r="T13" s="65">
        <v>4</v>
      </c>
      <c r="U13" s="38">
        <f t="shared" si="5"/>
        <v>80</v>
      </c>
      <c r="V13" s="66">
        <v>5</v>
      </c>
      <c r="W13" s="66">
        <v>4</v>
      </c>
      <c r="X13" s="38">
        <f t="shared" si="6"/>
        <v>80</v>
      </c>
      <c r="Y13" s="67"/>
    </row>
    <row r="14" spans="1:25" ht="16.5" customHeight="1" x14ac:dyDescent="0.3">
      <c r="A14" s="141" t="s">
        <v>48</v>
      </c>
      <c r="B14" s="62">
        <v>25</v>
      </c>
      <c r="C14" s="63">
        <v>42</v>
      </c>
      <c r="D14" s="63">
        <v>25</v>
      </c>
      <c r="E14" s="38">
        <f t="shared" si="0"/>
        <v>59.523809523809526</v>
      </c>
      <c r="F14" s="64">
        <v>14</v>
      </c>
      <c r="G14" s="64">
        <v>4</v>
      </c>
      <c r="H14" s="38">
        <f t="shared" si="1"/>
        <v>28.571428571428569</v>
      </c>
      <c r="I14" s="63">
        <v>1</v>
      </c>
      <c r="J14" s="63">
        <v>0</v>
      </c>
      <c r="K14" s="38">
        <f t="shared" si="2"/>
        <v>0</v>
      </c>
      <c r="L14" s="64">
        <v>0</v>
      </c>
      <c r="M14" s="64">
        <v>0</v>
      </c>
      <c r="N14" s="164" t="e">
        <f t="shared" si="3"/>
        <v>#DIV/0!</v>
      </c>
      <c r="O14" s="64">
        <v>41</v>
      </c>
      <c r="P14" s="64">
        <v>24</v>
      </c>
      <c r="Q14" s="38">
        <f t="shared" si="4"/>
        <v>58.536585365853654</v>
      </c>
      <c r="R14" s="64">
        <v>12</v>
      </c>
      <c r="S14" s="65">
        <v>16</v>
      </c>
      <c r="T14" s="65">
        <v>12</v>
      </c>
      <c r="U14" s="38">
        <f t="shared" si="5"/>
        <v>75</v>
      </c>
      <c r="V14" s="66">
        <v>16</v>
      </c>
      <c r="W14" s="66">
        <v>8</v>
      </c>
      <c r="X14" s="38">
        <f t="shared" si="6"/>
        <v>50</v>
      </c>
      <c r="Y14" s="67"/>
    </row>
    <row r="15" spans="1:25" ht="16.5" customHeight="1" x14ac:dyDescent="0.3">
      <c r="A15" s="141" t="s">
        <v>49</v>
      </c>
      <c r="B15" s="62">
        <v>0</v>
      </c>
      <c r="C15" s="63">
        <v>0</v>
      </c>
      <c r="D15" s="63">
        <v>0</v>
      </c>
      <c r="E15" s="164" t="e">
        <f t="shared" si="0"/>
        <v>#DIV/0!</v>
      </c>
      <c r="F15" s="64">
        <v>0</v>
      </c>
      <c r="G15" s="64">
        <v>0</v>
      </c>
      <c r="H15" s="164" t="e">
        <f t="shared" si="1"/>
        <v>#DIV/0!</v>
      </c>
      <c r="I15" s="63">
        <v>0</v>
      </c>
      <c r="J15" s="63">
        <v>0</v>
      </c>
      <c r="K15" s="164" t="e">
        <f t="shared" si="2"/>
        <v>#DIV/0!</v>
      </c>
      <c r="L15" s="64">
        <v>0</v>
      </c>
      <c r="M15" s="64">
        <v>0</v>
      </c>
      <c r="N15" s="164" t="e">
        <f t="shared" si="3"/>
        <v>#DIV/0!</v>
      </c>
      <c r="O15" s="64">
        <v>0</v>
      </c>
      <c r="P15" s="64">
        <v>0</v>
      </c>
      <c r="Q15" s="164" t="e">
        <f t="shared" si="4"/>
        <v>#DIV/0!</v>
      </c>
      <c r="R15" s="64">
        <v>0</v>
      </c>
      <c r="S15" s="65">
        <v>0</v>
      </c>
      <c r="T15" s="65">
        <v>0</v>
      </c>
      <c r="U15" s="164" t="e">
        <f t="shared" si="5"/>
        <v>#DIV/0!</v>
      </c>
      <c r="V15" s="66">
        <v>0</v>
      </c>
      <c r="W15" s="66">
        <v>0</v>
      </c>
      <c r="X15" s="164" t="e">
        <f t="shared" si="6"/>
        <v>#DIV/0!</v>
      </c>
      <c r="Y15" s="67"/>
    </row>
    <row r="16" spans="1:25" ht="16.5" customHeight="1" x14ac:dyDescent="0.3">
      <c r="A16" s="141" t="s">
        <v>50</v>
      </c>
      <c r="B16" s="62">
        <v>18</v>
      </c>
      <c r="C16" s="63">
        <v>28</v>
      </c>
      <c r="D16" s="63">
        <v>18</v>
      </c>
      <c r="E16" s="38">
        <f t="shared" si="0"/>
        <v>64.285714285714292</v>
      </c>
      <c r="F16" s="64">
        <v>10</v>
      </c>
      <c r="G16" s="64">
        <v>5</v>
      </c>
      <c r="H16" s="38">
        <f t="shared" si="1"/>
        <v>50</v>
      </c>
      <c r="I16" s="63">
        <v>0</v>
      </c>
      <c r="J16" s="63">
        <v>1</v>
      </c>
      <c r="K16" s="164" t="e">
        <f t="shared" si="2"/>
        <v>#DIV/0!</v>
      </c>
      <c r="L16" s="64">
        <v>0</v>
      </c>
      <c r="M16" s="64">
        <v>0</v>
      </c>
      <c r="N16" s="164" t="e">
        <f t="shared" si="3"/>
        <v>#DIV/0!</v>
      </c>
      <c r="O16" s="64">
        <v>28</v>
      </c>
      <c r="P16" s="64">
        <v>16</v>
      </c>
      <c r="Q16" s="38">
        <f t="shared" si="4"/>
        <v>57.142857142857139</v>
      </c>
      <c r="R16" s="64">
        <v>1</v>
      </c>
      <c r="S16" s="65">
        <v>13</v>
      </c>
      <c r="T16" s="65">
        <v>1</v>
      </c>
      <c r="U16" s="38">
        <f t="shared" si="5"/>
        <v>7.6923076923076925</v>
      </c>
      <c r="V16" s="66">
        <v>10</v>
      </c>
      <c r="W16" s="66">
        <v>1</v>
      </c>
      <c r="X16" s="38">
        <f t="shared" si="6"/>
        <v>10</v>
      </c>
      <c r="Y16" s="67"/>
    </row>
    <row r="17" spans="1:25" ht="16.5" customHeight="1" x14ac:dyDescent="0.3">
      <c r="A17" s="141" t="s">
        <v>51</v>
      </c>
      <c r="B17" s="62">
        <v>20</v>
      </c>
      <c r="C17" s="63">
        <v>27</v>
      </c>
      <c r="D17" s="63">
        <v>20</v>
      </c>
      <c r="E17" s="38">
        <f t="shared" si="0"/>
        <v>74.074074074074076</v>
      </c>
      <c r="F17" s="64">
        <v>10</v>
      </c>
      <c r="G17" s="64">
        <v>3</v>
      </c>
      <c r="H17" s="38">
        <f t="shared" si="1"/>
        <v>30</v>
      </c>
      <c r="I17" s="63">
        <v>0</v>
      </c>
      <c r="J17" s="63">
        <v>0</v>
      </c>
      <c r="K17" s="164" t="e">
        <f t="shared" si="2"/>
        <v>#DIV/0!</v>
      </c>
      <c r="L17" s="64">
        <v>0</v>
      </c>
      <c r="M17" s="64">
        <v>0</v>
      </c>
      <c r="N17" s="164" t="e">
        <f t="shared" si="3"/>
        <v>#DIV/0!</v>
      </c>
      <c r="O17" s="64">
        <v>27</v>
      </c>
      <c r="P17" s="64">
        <v>19</v>
      </c>
      <c r="Q17" s="38">
        <f t="shared" si="4"/>
        <v>70.370370370370367</v>
      </c>
      <c r="R17" s="64">
        <v>4</v>
      </c>
      <c r="S17" s="65">
        <v>10</v>
      </c>
      <c r="T17" s="65">
        <v>4</v>
      </c>
      <c r="U17" s="38">
        <f t="shared" si="5"/>
        <v>40</v>
      </c>
      <c r="V17" s="66">
        <v>9</v>
      </c>
      <c r="W17" s="66">
        <v>4</v>
      </c>
      <c r="X17" s="38">
        <f t="shared" si="6"/>
        <v>44.444444444444443</v>
      </c>
      <c r="Y17" s="67"/>
    </row>
    <row r="18" spans="1:25" ht="16.5" customHeight="1" x14ac:dyDescent="0.3">
      <c r="A18" s="141" t="s">
        <v>52</v>
      </c>
      <c r="B18" s="62">
        <v>37</v>
      </c>
      <c r="C18" s="63">
        <v>60</v>
      </c>
      <c r="D18" s="63">
        <v>37</v>
      </c>
      <c r="E18" s="38">
        <f t="shared" si="0"/>
        <v>61.666666666666671</v>
      </c>
      <c r="F18" s="64">
        <v>18</v>
      </c>
      <c r="G18" s="64">
        <v>10</v>
      </c>
      <c r="H18" s="38">
        <f t="shared" si="1"/>
        <v>55.555555555555557</v>
      </c>
      <c r="I18" s="63">
        <v>0</v>
      </c>
      <c r="J18" s="63">
        <v>0</v>
      </c>
      <c r="K18" s="164" t="e">
        <f t="shared" si="2"/>
        <v>#DIV/0!</v>
      </c>
      <c r="L18" s="64">
        <v>1</v>
      </c>
      <c r="M18" s="64">
        <v>0</v>
      </c>
      <c r="N18" s="38">
        <f t="shared" si="3"/>
        <v>0</v>
      </c>
      <c r="O18" s="64">
        <v>59</v>
      </c>
      <c r="P18" s="64">
        <v>31</v>
      </c>
      <c r="Q18" s="38">
        <f t="shared" si="4"/>
        <v>52.542372881355938</v>
      </c>
      <c r="R18" s="64">
        <v>6</v>
      </c>
      <c r="S18" s="65">
        <v>20</v>
      </c>
      <c r="T18" s="65">
        <v>6</v>
      </c>
      <c r="U18" s="38">
        <f t="shared" si="5"/>
        <v>30</v>
      </c>
      <c r="V18" s="66">
        <v>18</v>
      </c>
      <c r="W18" s="66">
        <v>5</v>
      </c>
      <c r="X18" s="38">
        <f t="shared" si="6"/>
        <v>27.777777777777779</v>
      </c>
      <c r="Y18" s="67"/>
    </row>
    <row r="19" spans="1:25" ht="16.5" customHeight="1" x14ac:dyDescent="0.3">
      <c r="A19" s="141" t="s">
        <v>53</v>
      </c>
      <c r="B19" s="62">
        <v>11</v>
      </c>
      <c r="C19" s="63">
        <v>16</v>
      </c>
      <c r="D19" s="63">
        <v>10</v>
      </c>
      <c r="E19" s="38">
        <f t="shared" si="0"/>
        <v>62.5</v>
      </c>
      <c r="F19" s="64">
        <v>3</v>
      </c>
      <c r="G19" s="64">
        <v>1</v>
      </c>
      <c r="H19" s="38">
        <f t="shared" si="1"/>
        <v>33.333333333333329</v>
      </c>
      <c r="I19" s="63">
        <v>0</v>
      </c>
      <c r="J19" s="63">
        <v>0</v>
      </c>
      <c r="K19" s="164" t="e">
        <f t="shared" si="2"/>
        <v>#DIV/0!</v>
      </c>
      <c r="L19" s="64">
        <v>0</v>
      </c>
      <c r="M19" s="64">
        <v>0</v>
      </c>
      <c r="N19" s="164" t="e">
        <f t="shared" si="3"/>
        <v>#DIV/0!</v>
      </c>
      <c r="O19" s="64">
        <v>16</v>
      </c>
      <c r="P19" s="64">
        <v>9</v>
      </c>
      <c r="Q19" s="38">
        <f t="shared" si="4"/>
        <v>56.25</v>
      </c>
      <c r="R19" s="64">
        <v>3</v>
      </c>
      <c r="S19" s="65">
        <v>8</v>
      </c>
      <c r="T19" s="65">
        <v>3</v>
      </c>
      <c r="U19" s="38">
        <f t="shared" si="5"/>
        <v>37.5</v>
      </c>
      <c r="V19" s="66">
        <v>7</v>
      </c>
      <c r="W19" s="66">
        <v>3</v>
      </c>
      <c r="X19" s="38">
        <f t="shared" si="6"/>
        <v>42.857142857142854</v>
      </c>
      <c r="Y19" s="67"/>
    </row>
    <row r="20" spans="1:25" ht="16.5" customHeight="1" x14ac:dyDescent="0.3">
      <c r="A20" s="141" t="s">
        <v>54</v>
      </c>
      <c r="B20" s="62">
        <v>23</v>
      </c>
      <c r="C20" s="63">
        <v>43</v>
      </c>
      <c r="D20" s="63">
        <v>23</v>
      </c>
      <c r="E20" s="38">
        <f t="shared" si="0"/>
        <v>53.488372093023251</v>
      </c>
      <c r="F20" s="64">
        <v>24</v>
      </c>
      <c r="G20" s="64">
        <v>6</v>
      </c>
      <c r="H20" s="38">
        <f t="shared" si="1"/>
        <v>25</v>
      </c>
      <c r="I20" s="63">
        <v>1</v>
      </c>
      <c r="J20" s="63">
        <v>0</v>
      </c>
      <c r="K20" s="38">
        <f t="shared" si="2"/>
        <v>0</v>
      </c>
      <c r="L20" s="64">
        <v>4</v>
      </c>
      <c r="M20" s="64">
        <v>1</v>
      </c>
      <c r="N20" s="38">
        <f t="shared" si="3"/>
        <v>25</v>
      </c>
      <c r="O20" s="64">
        <v>42</v>
      </c>
      <c r="P20" s="64">
        <v>23</v>
      </c>
      <c r="Q20" s="38">
        <f t="shared" si="4"/>
        <v>54.761904761904766</v>
      </c>
      <c r="R20" s="64">
        <v>3</v>
      </c>
      <c r="S20" s="65">
        <v>11</v>
      </c>
      <c r="T20" s="65">
        <v>3</v>
      </c>
      <c r="U20" s="38">
        <f t="shared" si="5"/>
        <v>27.27272727272727</v>
      </c>
      <c r="V20" s="66">
        <v>11</v>
      </c>
      <c r="W20" s="66">
        <v>3</v>
      </c>
      <c r="X20" s="38">
        <f t="shared" si="6"/>
        <v>27.27272727272727</v>
      </c>
      <c r="Y20" s="67"/>
    </row>
    <row r="21" spans="1:25" ht="16.5" customHeight="1" x14ac:dyDescent="0.3">
      <c r="A21" s="141" t="s">
        <v>55</v>
      </c>
      <c r="B21" s="62">
        <v>1</v>
      </c>
      <c r="C21" s="63">
        <v>1</v>
      </c>
      <c r="D21" s="63">
        <v>1</v>
      </c>
      <c r="E21" s="38">
        <f t="shared" si="0"/>
        <v>100</v>
      </c>
      <c r="F21" s="64">
        <v>1</v>
      </c>
      <c r="G21" s="64">
        <v>0</v>
      </c>
      <c r="H21" s="38">
        <f t="shared" si="1"/>
        <v>0</v>
      </c>
      <c r="I21" s="63">
        <v>0</v>
      </c>
      <c r="J21" s="63">
        <v>0</v>
      </c>
      <c r="K21" s="164" t="e">
        <f t="shared" si="2"/>
        <v>#DIV/0!</v>
      </c>
      <c r="L21" s="64">
        <v>1</v>
      </c>
      <c r="M21" s="64">
        <v>0</v>
      </c>
      <c r="N21" s="164">
        <f t="shared" si="3"/>
        <v>0</v>
      </c>
      <c r="O21" s="64">
        <v>1</v>
      </c>
      <c r="P21" s="64">
        <v>1</v>
      </c>
      <c r="Q21" s="38">
        <f t="shared" si="4"/>
        <v>100</v>
      </c>
      <c r="R21" s="64">
        <v>1</v>
      </c>
      <c r="S21" s="65">
        <v>0</v>
      </c>
      <c r="T21" s="65">
        <v>1</v>
      </c>
      <c r="U21" s="164" t="e">
        <f t="shared" si="5"/>
        <v>#DIV/0!</v>
      </c>
      <c r="V21" s="66">
        <v>0</v>
      </c>
      <c r="W21" s="66">
        <v>0</v>
      </c>
      <c r="X21" s="164" t="e">
        <f t="shared" si="6"/>
        <v>#DIV/0!</v>
      </c>
      <c r="Y21" s="67"/>
    </row>
    <row r="22" spans="1:25" ht="16.5" customHeight="1" x14ac:dyDescent="0.3">
      <c r="A22" s="141" t="s">
        <v>56</v>
      </c>
      <c r="B22" s="62">
        <v>12</v>
      </c>
      <c r="C22" s="63">
        <v>29</v>
      </c>
      <c r="D22" s="63">
        <v>12</v>
      </c>
      <c r="E22" s="38">
        <f t="shared" si="0"/>
        <v>41.379310344827587</v>
      </c>
      <c r="F22" s="64">
        <v>13</v>
      </c>
      <c r="G22" s="64">
        <v>4</v>
      </c>
      <c r="H22" s="38">
        <f t="shared" si="1"/>
        <v>30.76923076923077</v>
      </c>
      <c r="I22" s="63">
        <v>0</v>
      </c>
      <c r="J22" s="63">
        <v>1</v>
      </c>
      <c r="K22" s="164" t="e">
        <f t="shared" si="2"/>
        <v>#DIV/0!</v>
      </c>
      <c r="L22" s="64">
        <v>0</v>
      </c>
      <c r="M22" s="64">
        <v>0</v>
      </c>
      <c r="N22" s="164" t="e">
        <f t="shared" si="3"/>
        <v>#DIV/0!</v>
      </c>
      <c r="O22" s="64">
        <v>28</v>
      </c>
      <c r="P22" s="64">
        <v>11</v>
      </c>
      <c r="Q22" s="38">
        <f t="shared" si="4"/>
        <v>39.285714285714285</v>
      </c>
      <c r="R22" s="64">
        <v>0</v>
      </c>
      <c r="S22" s="65">
        <v>10</v>
      </c>
      <c r="T22" s="65">
        <v>0</v>
      </c>
      <c r="U22" s="38">
        <f t="shared" si="5"/>
        <v>0</v>
      </c>
      <c r="V22" s="66">
        <v>6</v>
      </c>
      <c r="W22" s="66">
        <v>0</v>
      </c>
      <c r="X22" s="38">
        <f t="shared" si="6"/>
        <v>0</v>
      </c>
      <c r="Y22" s="67"/>
    </row>
    <row r="23" spans="1:25" ht="16.5" customHeight="1" x14ac:dyDescent="0.3">
      <c r="A23" s="141" t="s">
        <v>57</v>
      </c>
      <c r="B23" s="62">
        <v>9</v>
      </c>
      <c r="C23" s="63">
        <v>22</v>
      </c>
      <c r="D23" s="63">
        <v>9</v>
      </c>
      <c r="E23" s="38">
        <f t="shared" si="0"/>
        <v>40.909090909090914</v>
      </c>
      <c r="F23" s="64">
        <v>5</v>
      </c>
      <c r="G23" s="64">
        <v>5</v>
      </c>
      <c r="H23" s="38">
        <f t="shared" si="1"/>
        <v>100</v>
      </c>
      <c r="I23" s="63">
        <v>0</v>
      </c>
      <c r="J23" s="63">
        <v>0</v>
      </c>
      <c r="K23" s="164" t="e">
        <f t="shared" si="2"/>
        <v>#DIV/0!</v>
      </c>
      <c r="L23" s="64">
        <v>0</v>
      </c>
      <c r="M23" s="64">
        <v>0</v>
      </c>
      <c r="N23" s="164" t="e">
        <f t="shared" si="3"/>
        <v>#DIV/0!</v>
      </c>
      <c r="O23" s="64">
        <v>21</v>
      </c>
      <c r="P23" s="64">
        <v>8</v>
      </c>
      <c r="Q23" s="38">
        <f t="shared" si="4"/>
        <v>38.095238095238095</v>
      </c>
      <c r="R23" s="64">
        <v>2</v>
      </c>
      <c r="S23" s="65">
        <v>5</v>
      </c>
      <c r="T23" s="65">
        <v>2</v>
      </c>
      <c r="U23" s="38">
        <f t="shared" si="5"/>
        <v>40</v>
      </c>
      <c r="V23" s="66">
        <v>4</v>
      </c>
      <c r="W23" s="66">
        <v>2</v>
      </c>
      <c r="X23" s="38">
        <f t="shared" si="6"/>
        <v>50</v>
      </c>
      <c r="Y23" s="67"/>
    </row>
    <row r="24" spans="1:25" ht="16.5" customHeight="1" x14ac:dyDescent="0.3">
      <c r="A24" s="141" t="s">
        <v>58</v>
      </c>
      <c r="B24" s="62">
        <v>30</v>
      </c>
      <c r="C24" s="63">
        <v>55</v>
      </c>
      <c r="D24" s="63">
        <v>30</v>
      </c>
      <c r="E24" s="38">
        <f t="shared" si="0"/>
        <v>54.54545454545454</v>
      </c>
      <c r="F24" s="64">
        <v>20</v>
      </c>
      <c r="G24" s="64">
        <v>5</v>
      </c>
      <c r="H24" s="38">
        <f t="shared" si="1"/>
        <v>25</v>
      </c>
      <c r="I24" s="63">
        <v>0</v>
      </c>
      <c r="J24" s="63">
        <v>0</v>
      </c>
      <c r="K24" s="164" t="e">
        <f t="shared" si="2"/>
        <v>#DIV/0!</v>
      </c>
      <c r="L24" s="64">
        <v>0</v>
      </c>
      <c r="M24" s="64">
        <v>0</v>
      </c>
      <c r="N24" s="164" t="e">
        <f t="shared" si="3"/>
        <v>#DIV/0!</v>
      </c>
      <c r="O24" s="64">
        <v>55</v>
      </c>
      <c r="P24" s="64">
        <v>30</v>
      </c>
      <c r="Q24" s="38">
        <f t="shared" si="4"/>
        <v>54.54545454545454</v>
      </c>
      <c r="R24" s="64">
        <v>5</v>
      </c>
      <c r="S24" s="65">
        <v>19</v>
      </c>
      <c r="T24" s="65">
        <v>5</v>
      </c>
      <c r="U24" s="38">
        <f t="shared" si="5"/>
        <v>26.315789473684209</v>
      </c>
      <c r="V24" s="66">
        <v>19</v>
      </c>
      <c r="W24" s="66">
        <v>2</v>
      </c>
      <c r="X24" s="38">
        <f t="shared" si="6"/>
        <v>10.526315789473683</v>
      </c>
      <c r="Y24" s="67"/>
    </row>
    <row r="25" spans="1:25" ht="16.5" customHeight="1" x14ac:dyDescent="0.3">
      <c r="A25" s="141" t="s">
        <v>59</v>
      </c>
      <c r="B25" s="62">
        <v>4</v>
      </c>
      <c r="C25" s="63">
        <v>20</v>
      </c>
      <c r="D25" s="63">
        <v>4</v>
      </c>
      <c r="E25" s="38">
        <f t="shared" si="0"/>
        <v>20</v>
      </c>
      <c r="F25" s="64">
        <v>8</v>
      </c>
      <c r="G25" s="64">
        <v>0</v>
      </c>
      <c r="H25" s="38">
        <f t="shared" si="1"/>
        <v>0</v>
      </c>
      <c r="I25" s="63">
        <v>1</v>
      </c>
      <c r="J25" s="63">
        <v>0</v>
      </c>
      <c r="K25" s="38">
        <f t="shared" si="2"/>
        <v>0</v>
      </c>
      <c r="L25" s="64">
        <v>1</v>
      </c>
      <c r="M25" s="64">
        <v>0</v>
      </c>
      <c r="N25" s="38">
        <f t="shared" si="3"/>
        <v>0</v>
      </c>
      <c r="O25" s="64">
        <v>20</v>
      </c>
      <c r="P25" s="64">
        <v>4</v>
      </c>
      <c r="Q25" s="38">
        <f t="shared" si="4"/>
        <v>20</v>
      </c>
      <c r="R25" s="64">
        <v>2</v>
      </c>
      <c r="S25" s="65">
        <v>6</v>
      </c>
      <c r="T25" s="65">
        <v>2</v>
      </c>
      <c r="U25" s="38">
        <f t="shared" si="5"/>
        <v>33.333333333333329</v>
      </c>
      <c r="V25" s="66">
        <v>6</v>
      </c>
      <c r="W25" s="66">
        <v>1</v>
      </c>
      <c r="X25" s="38">
        <f t="shared" si="6"/>
        <v>16.666666666666664</v>
      </c>
      <c r="Y25" s="67"/>
    </row>
    <row r="26" spans="1:25" ht="16.5" customHeight="1" x14ac:dyDescent="0.3">
      <c r="A26" s="141" t="s">
        <v>60</v>
      </c>
      <c r="B26" s="62">
        <v>0</v>
      </c>
      <c r="C26" s="63">
        <v>0</v>
      </c>
      <c r="D26" s="63">
        <v>0</v>
      </c>
      <c r="E26" s="164" t="e">
        <f t="shared" si="0"/>
        <v>#DIV/0!</v>
      </c>
      <c r="F26" s="64">
        <v>0</v>
      </c>
      <c r="G26" s="64">
        <v>0</v>
      </c>
      <c r="H26" s="164" t="e">
        <f t="shared" si="1"/>
        <v>#DIV/0!</v>
      </c>
      <c r="I26" s="63">
        <v>0</v>
      </c>
      <c r="J26" s="63">
        <v>0</v>
      </c>
      <c r="K26" s="164" t="e">
        <f t="shared" si="2"/>
        <v>#DIV/0!</v>
      </c>
      <c r="L26" s="64">
        <v>0</v>
      </c>
      <c r="M26" s="64">
        <v>0</v>
      </c>
      <c r="N26" s="164" t="e">
        <f t="shared" si="3"/>
        <v>#DIV/0!</v>
      </c>
      <c r="O26" s="64">
        <v>0</v>
      </c>
      <c r="P26" s="64">
        <v>0</v>
      </c>
      <c r="Q26" s="164" t="e">
        <f t="shared" si="4"/>
        <v>#DIV/0!</v>
      </c>
      <c r="R26" s="64">
        <v>0</v>
      </c>
      <c r="S26" s="65">
        <v>0</v>
      </c>
      <c r="T26" s="65">
        <v>0</v>
      </c>
      <c r="U26" s="164" t="e">
        <f t="shared" si="5"/>
        <v>#DIV/0!</v>
      </c>
      <c r="V26" s="66">
        <v>0</v>
      </c>
      <c r="W26" s="66">
        <v>0</v>
      </c>
      <c r="X26" s="164" t="e">
        <f t="shared" si="6"/>
        <v>#DIV/0!</v>
      </c>
      <c r="Y26" s="67"/>
    </row>
    <row r="27" spans="1:25" ht="16.5" customHeight="1" x14ac:dyDescent="0.3">
      <c r="A27" s="141" t="s">
        <v>61</v>
      </c>
      <c r="B27" s="62">
        <v>15</v>
      </c>
      <c r="C27" s="63">
        <v>20</v>
      </c>
      <c r="D27" s="63">
        <v>15</v>
      </c>
      <c r="E27" s="38">
        <f t="shared" si="0"/>
        <v>75</v>
      </c>
      <c r="F27" s="64">
        <v>9</v>
      </c>
      <c r="G27" s="64">
        <v>4</v>
      </c>
      <c r="H27" s="38">
        <f t="shared" si="1"/>
        <v>44.444444444444443</v>
      </c>
      <c r="I27" s="63">
        <v>2</v>
      </c>
      <c r="J27" s="63">
        <v>0</v>
      </c>
      <c r="K27" s="38">
        <f t="shared" si="2"/>
        <v>0</v>
      </c>
      <c r="L27" s="64">
        <v>3</v>
      </c>
      <c r="M27" s="64">
        <v>1</v>
      </c>
      <c r="N27" s="38">
        <f t="shared" si="3"/>
        <v>33.333333333333329</v>
      </c>
      <c r="O27" s="64">
        <v>20</v>
      </c>
      <c r="P27" s="64">
        <v>15</v>
      </c>
      <c r="Q27" s="38">
        <f t="shared" si="4"/>
        <v>75</v>
      </c>
      <c r="R27" s="64">
        <v>6</v>
      </c>
      <c r="S27" s="65">
        <v>6</v>
      </c>
      <c r="T27" s="65">
        <v>6</v>
      </c>
      <c r="U27" s="38">
        <f t="shared" si="5"/>
        <v>100</v>
      </c>
      <c r="V27" s="66">
        <v>6</v>
      </c>
      <c r="W27" s="66">
        <v>6</v>
      </c>
      <c r="X27" s="38">
        <f t="shared" si="6"/>
        <v>100</v>
      </c>
      <c r="Y27" s="67"/>
    </row>
    <row r="28" spans="1:25" ht="16.5" customHeight="1" x14ac:dyDescent="0.3">
      <c r="A28" s="141" t="s">
        <v>62</v>
      </c>
      <c r="B28" s="62">
        <v>15</v>
      </c>
      <c r="C28" s="63">
        <v>24</v>
      </c>
      <c r="D28" s="63">
        <v>15</v>
      </c>
      <c r="E28" s="38">
        <f t="shared" si="0"/>
        <v>62.5</v>
      </c>
      <c r="F28" s="64">
        <v>4</v>
      </c>
      <c r="G28" s="64">
        <v>0</v>
      </c>
      <c r="H28" s="38">
        <f t="shared" si="1"/>
        <v>0</v>
      </c>
      <c r="I28" s="63">
        <v>0</v>
      </c>
      <c r="J28" s="63">
        <v>0</v>
      </c>
      <c r="K28" s="164" t="e">
        <f t="shared" si="2"/>
        <v>#DIV/0!</v>
      </c>
      <c r="L28" s="64">
        <v>0</v>
      </c>
      <c r="M28" s="64">
        <v>0</v>
      </c>
      <c r="N28" s="164" t="e">
        <f t="shared" si="3"/>
        <v>#DIV/0!</v>
      </c>
      <c r="O28" s="64">
        <v>24</v>
      </c>
      <c r="P28" s="64">
        <v>15</v>
      </c>
      <c r="Q28" s="38">
        <f t="shared" si="4"/>
        <v>62.5</v>
      </c>
      <c r="R28" s="64">
        <v>7</v>
      </c>
      <c r="S28" s="65">
        <v>9</v>
      </c>
      <c r="T28" s="65">
        <v>7</v>
      </c>
      <c r="U28" s="38">
        <f t="shared" si="5"/>
        <v>77.777777777777786</v>
      </c>
      <c r="V28" s="66">
        <v>8</v>
      </c>
      <c r="W28" s="66">
        <v>7</v>
      </c>
      <c r="X28" s="38">
        <f t="shared" si="6"/>
        <v>87.5</v>
      </c>
      <c r="Y28" s="67"/>
    </row>
    <row r="29" spans="1:25" ht="54" customHeight="1" x14ac:dyDescent="0.3">
      <c r="B29" s="178" t="s">
        <v>93</v>
      </c>
      <c r="C29" s="178"/>
      <c r="D29" s="178"/>
      <c r="E29" s="178"/>
      <c r="F29" s="178"/>
      <c r="G29" s="178"/>
      <c r="H29" s="178"/>
      <c r="I29" s="178"/>
      <c r="J29" s="178"/>
      <c r="K29" s="178"/>
      <c r="V29" s="70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9:K29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9"/>
  <sheetViews>
    <sheetView view="pageBreakPreview" topLeftCell="A7" zoomScale="80" zoomScaleNormal="70" zoomScaleSheetLayoutView="80" workbookViewId="0">
      <selection activeCell="A20" sqref="A20"/>
    </sheetView>
  </sheetViews>
  <sheetFormatPr defaultColWidth="8" defaultRowHeight="13.2" x14ac:dyDescent="0.25"/>
  <cols>
    <col min="1" max="1" width="60.33203125" style="3" customWidth="1"/>
    <col min="2" max="2" width="20.88671875" style="3" customWidth="1"/>
    <col min="3" max="3" width="21.66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06" t="s">
        <v>69</v>
      </c>
      <c r="B1" s="206"/>
      <c r="C1" s="206"/>
      <c r="D1" s="206"/>
      <c r="E1" s="206"/>
    </row>
    <row r="2" spans="1:9" ht="29.25" customHeight="1" x14ac:dyDescent="0.25">
      <c r="A2" s="241" t="s">
        <v>32</v>
      </c>
      <c r="B2" s="241"/>
      <c r="C2" s="241"/>
      <c r="D2" s="241"/>
      <c r="E2" s="241"/>
    </row>
    <row r="3" spans="1:9" s="4" customFormat="1" ht="23.25" customHeight="1" x14ac:dyDescent="0.3">
      <c r="A3" s="211" t="s">
        <v>0</v>
      </c>
      <c r="B3" s="207" t="s">
        <v>80</v>
      </c>
      <c r="C3" s="207" t="s">
        <v>81</v>
      </c>
      <c r="D3" s="235" t="s">
        <v>1</v>
      </c>
      <c r="E3" s="236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'8'!B6</f>
        <v>1635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'8'!C6</f>
        <v>430</v>
      </c>
      <c r="C7" s="161">
        <f>'8'!D6</f>
        <v>1464</v>
      </c>
      <c r="D7" s="11">
        <f t="shared" ref="D7:D11" si="0">C7/B7*100</f>
        <v>340.46511627906978</v>
      </c>
      <c r="E7" s="162">
        <f t="shared" ref="E7:E11" si="1">C7-B7</f>
        <v>1034</v>
      </c>
      <c r="I7" s="12"/>
    </row>
    <row r="8" spans="1:9" s="4" customFormat="1" ht="48.75" customHeight="1" x14ac:dyDescent="0.3">
      <c r="A8" s="13" t="s">
        <v>37</v>
      </c>
      <c r="B8" s="161">
        <f>'8'!F6</f>
        <v>103</v>
      </c>
      <c r="C8" s="161">
        <f>'8'!G6</f>
        <v>222</v>
      </c>
      <c r="D8" s="11">
        <f t="shared" si="0"/>
        <v>215.53398058252426</v>
      </c>
      <c r="E8" s="162">
        <f t="shared" si="1"/>
        <v>119</v>
      </c>
      <c r="I8" s="12"/>
    </row>
    <row r="9" spans="1:9" s="4" customFormat="1" ht="34.5" customHeight="1" x14ac:dyDescent="0.3">
      <c r="A9" s="14" t="s">
        <v>38</v>
      </c>
      <c r="B9" s="161">
        <f>'8'!I6</f>
        <v>9</v>
      </c>
      <c r="C9" s="161">
        <f>'8'!J6</f>
        <v>7</v>
      </c>
      <c r="D9" s="11">
        <f t="shared" si="0"/>
        <v>77.777777777777786</v>
      </c>
      <c r="E9" s="162">
        <f t="shared" si="1"/>
        <v>-2</v>
      </c>
      <c r="I9" s="12"/>
    </row>
    <row r="10" spans="1:9" s="4" customFormat="1" ht="48.75" customHeight="1" x14ac:dyDescent="0.3">
      <c r="A10" s="14" t="s">
        <v>29</v>
      </c>
      <c r="B10" s="161">
        <f>'8'!L6</f>
        <v>6</v>
      </c>
      <c r="C10" s="161">
        <f>'8'!M6</f>
        <v>4</v>
      </c>
      <c r="D10" s="11">
        <f t="shared" si="0"/>
        <v>66.666666666666657</v>
      </c>
      <c r="E10" s="162">
        <f t="shared" si="1"/>
        <v>-2</v>
      </c>
      <c r="I10" s="12"/>
    </row>
    <row r="11" spans="1:9" s="4" customFormat="1" ht="54.75" customHeight="1" x14ac:dyDescent="0.3">
      <c r="A11" s="14" t="s">
        <v>39</v>
      </c>
      <c r="B11" s="161">
        <f>'8'!O6</f>
        <v>415</v>
      </c>
      <c r="C11" s="161">
        <f>'8'!P6</f>
        <v>1112</v>
      </c>
      <c r="D11" s="11">
        <f t="shared" si="0"/>
        <v>267.9518072289157</v>
      </c>
      <c r="E11" s="162">
        <f t="shared" si="1"/>
        <v>697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91</v>
      </c>
      <c r="C14" s="217" t="s">
        <v>92</v>
      </c>
      <c r="D14" s="235" t="s">
        <v>1</v>
      </c>
      <c r="E14" s="236"/>
      <c r="I14" s="12"/>
    </row>
    <row r="15" spans="1:9" ht="35.2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'8'!R6</f>
        <v>1196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'8'!S6</f>
        <v>139</v>
      </c>
      <c r="C17" s="165">
        <f>'8'!T6</f>
        <v>1096</v>
      </c>
      <c r="D17" s="11">
        <f t="shared" ref="D17:D18" si="2">C17/B17*100</f>
        <v>788.48920863309354</v>
      </c>
      <c r="E17" s="162">
        <f t="shared" ref="E17:E18" si="3">C17-B17</f>
        <v>957</v>
      </c>
      <c r="I17" s="12"/>
    </row>
    <row r="18" spans="1:9" ht="30" customHeight="1" x14ac:dyDescent="0.25">
      <c r="A18" s="1" t="s">
        <v>41</v>
      </c>
      <c r="B18" s="165">
        <f>'8'!V6</f>
        <v>104</v>
      </c>
      <c r="C18" s="165">
        <f>'8'!W6</f>
        <v>915</v>
      </c>
      <c r="D18" s="11">
        <f t="shared" si="2"/>
        <v>879.80769230769238</v>
      </c>
      <c r="E18" s="162">
        <f t="shared" si="3"/>
        <v>811</v>
      </c>
      <c r="I18" s="12"/>
    </row>
    <row r="19" spans="1:9" ht="69" customHeight="1" x14ac:dyDescent="0.25">
      <c r="A19" s="205" t="s">
        <v>93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82"/>
  <sheetViews>
    <sheetView view="pageBreakPreview" topLeftCell="A7" zoomScale="90" zoomScaleNormal="90" zoomScaleSheetLayoutView="90" workbookViewId="0">
      <selection activeCell="B28" sqref="B28"/>
    </sheetView>
  </sheetViews>
  <sheetFormatPr defaultColWidth="9.109375" defaultRowHeight="13.8" x14ac:dyDescent="0.25"/>
  <cols>
    <col min="1" max="1" width="22.44140625" style="45" customWidth="1"/>
    <col min="2" max="2" width="15.77734375" style="45" customWidth="1"/>
    <col min="3" max="11" width="9.6640625" style="45" customWidth="1"/>
    <col min="12" max="13" width="8" style="45" customWidth="1"/>
    <col min="14" max="14" width="9.88671875" style="45" customWidth="1"/>
    <col min="15" max="15" width="8.33203125" style="45" customWidth="1"/>
    <col min="16" max="16" width="8.109375" style="45" customWidth="1"/>
    <col min="17" max="17" width="10" style="45" customWidth="1"/>
    <col min="18" max="18" width="15.44140625" style="45" customWidth="1"/>
    <col min="19" max="20" width="8.88671875" style="45" customWidth="1"/>
    <col min="21" max="21" width="8.6640625" style="45" customWidth="1"/>
    <col min="22" max="22" width="8.109375" style="45" customWidth="1"/>
    <col min="23" max="16384" width="9.109375" style="45"/>
  </cols>
  <sheetData>
    <row r="1" spans="1:24" s="22" customFormat="1" ht="57.75" customHeight="1" x14ac:dyDescent="0.3">
      <c r="A1" s="21"/>
      <c r="B1" s="242" t="s">
        <v>84</v>
      </c>
      <c r="C1" s="242"/>
      <c r="D1" s="242"/>
      <c r="E1" s="242"/>
      <c r="F1" s="242"/>
      <c r="G1" s="242"/>
      <c r="H1" s="242"/>
      <c r="I1" s="242"/>
      <c r="J1" s="242"/>
      <c r="K1" s="242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4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26" t="s">
        <v>8</v>
      </c>
    </row>
    <row r="3" spans="1:24" s="27" customFormat="1" ht="60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4" s="28" customFormat="1" ht="26.25" customHeight="1" x14ac:dyDescent="0.3">
      <c r="A4" s="232"/>
      <c r="B4" s="57">
        <v>2022</v>
      </c>
      <c r="C4" s="57">
        <v>2021</v>
      </c>
      <c r="D4" s="57">
        <v>2022</v>
      </c>
      <c r="E4" s="58" t="s">
        <v>2</v>
      </c>
      <c r="F4" s="57">
        <v>2021</v>
      </c>
      <c r="G4" s="57">
        <v>2022</v>
      </c>
      <c r="H4" s="58" t="s">
        <v>2</v>
      </c>
      <c r="I4" s="57">
        <v>2021</v>
      </c>
      <c r="J4" s="57">
        <v>2022</v>
      </c>
      <c r="K4" s="58" t="s">
        <v>2</v>
      </c>
      <c r="L4" s="57">
        <v>2021</v>
      </c>
      <c r="M4" s="57">
        <v>2022</v>
      </c>
      <c r="N4" s="58" t="s">
        <v>2</v>
      </c>
      <c r="O4" s="57">
        <v>2021</v>
      </c>
      <c r="P4" s="57">
        <v>2022</v>
      </c>
      <c r="Q4" s="58" t="s">
        <v>2</v>
      </c>
      <c r="R4" s="57">
        <v>2022</v>
      </c>
      <c r="S4" s="57">
        <v>2021</v>
      </c>
      <c r="T4" s="57">
        <v>2022</v>
      </c>
      <c r="U4" s="58" t="s">
        <v>2</v>
      </c>
      <c r="V4" s="57">
        <v>2021</v>
      </c>
      <c r="W4" s="57">
        <v>2022</v>
      </c>
      <c r="X4" s="58" t="s">
        <v>2</v>
      </c>
    </row>
    <row r="5" spans="1:24" s="31" customFormat="1" ht="11.25" customHeight="1" x14ac:dyDescent="0.3">
      <c r="A5" s="29" t="s">
        <v>4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</row>
    <row r="6" spans="1:24" s="36" customFormat="1" ht="16.5" customHeight="1" x14ac:dyDescent="0.3">
      <c r="A6" s="32" t="s">
        <v>42</v>
      </c>
      <c r="B6" s="33">
        <f>SUM(B7:B26)</f>
        <v>1635</v>
      </c>
      <c r="C6" s="33">
        <f>SUM(C7:C26)</f>
        <v>430</v>
      </c>
      <c r="D6" s="33">
        <f>SUM(D7:D26)</f>
        <v>1464</v>
      </c>
      <c r="E6" s="34">
        <f>D6/C6*100</f>
        <v>340.46511627906978</v>
      </c>
      <c r="F6" s="33">
        <f>SUM(F7:F26)</f>
        <v>103</v>
      </c>
      <c r="G6" s="33">
        <f>SUM(G7:G26)</f>
        <v>222</v>
      </c>
      <c r="H6" s="34">
        <f>G6/F6*100</f>
        <v>215.53398058252426</v>
      </c>
      <c r="I6" s="33">
        <f>SUM(I7:I26)</f>
        <v>9</v>
      </c>
      <c r="J6" s="33">
        <f>SUM(J7:J26)</f>
        <v>7</v>
      </c>
      <c r="K6" s="34">
        <f>J6/I6*100</f>
        <v>77.777777777777786</v>
      </c>
      <c r="L6" s="33">
        <f>SUM(L7:L26)</f>
        <v>6</v>
      </c>
      <c r="M6" s="33">
        <f>SUM(M7:M26)</f>
        <v>4</v>
      </c>
      <c r="N6" s="174">
        <f>M6/L6*100</f>
        <v>66.666666666666657</v>
      </c>
      <c r="O6" s="33">
        <f>SUM(O7:O26)</f>
        <v>415</v>
      </c>
      <c r="P6" s="33">
        <f>SUM(P7:P26)</f>
        <v>1112</v>
      </c>
      <c r="Q6" s="34">
        <f>P6/O6*100</f>
        <v>267.9518072289157</v>
      </c>
      <c r="R6" s="33">
        <f>SUM(R7:R26)</f>
        <v>1196</v>
      </c>
      <c r="S6" s="33">
        <f>SUM(S7:S26)</f>
        <v>139</v>
      </c>
      <c r="T6" s="33">
        <f>SUM(T7:T26)</f>
        <v>1096</v>
      </c>
      <c r="U6" s="34">
        <f>T6/S6*100</f>
        <v>788.48920863309354</v>
      </c>
      <c r="V6" s="33">
        <f>SUM(V7:V26)</f>
        <v>104</v>
      </c>
      <c r="W6" s="33">
        <f>SUM(W7:W26)</f>
        <v>915</v>
      </c>
      <c r="X6" s="34">
        <f>W6/V6*100</f>
        <v>879.80769230769238</v>
      </c>
    </row>
    <row r="7" spans="1:24" s="42" customFormat="1" ht="16.5" customHeight="1" x14ac:dyDescent="0.25">
      <c r="A7" s="141" t="s">
        <v>43</v>
      </c>
      <c r="B7" s="73">
        <v>1073</v>
      </c>
      <c r="C7" s="39">
        <v>139</v>
      </c>
      <c r="D7" s="39">
        <v>944</v>
      </c>
      <c r="E7" s="38">
        <f>D7/C7*100</f>
        <v>679.13669064748206</v>
      </c>
      <c r="F7" s="37">
        <v>22</v>
      </c>
      <c r="G7" s="37">
        <v>149</v>
      </c>
      <c r="H7" s="38">
        <f>G7/F7*100</f>
        <v>677.27272727272725</v>
      </c>
      <c r="I7" s="37">
        <v>2</v>
      </c>
      <c r="J7" s="37">
        <v>1</v>
      </c>
      <c r="K7" s="38">
        <f>J7/I7*100</f>
        <v>50</v>
      </c>
      <c r="L7" s="37">
        <v>3</v>
      </c>
      <c r="M7" s="37">
        <v>0</v>
      </c>
      <c r="N7" s="38">
        <f>M7/L7*100</f>
        <v>0</v>
      </c>
      <c r="O7" s="37">
        <v>130</v>
      </c>
      <c r="P7" s="37">
        <v>653</v>
      </c>
      <c r="Q7" s="38">
        <f>P7/O7*100</f>
        <v>502.30769230769232</v>
      </c>
      <c r="R7" s="37">
        <v>796</v>
      </c>
      <c r="S7" s="73">
        <v>49</v>
      </c>
      <c r="T7" s="73">
        <v>726</v>
      </c>
      <c r="U7" s="38">
        <f>T7/S7*100</f>
        <v>1481.6326530612243</v>
      </c>
      <c r="V7" s="37">
        <v>36</v>
      </c>
      <c r="W7" s="37">
        <v>607</v>
      </c>
      <c r="X7" s="38">
        <f>W7/V7*100</f>
        <v>1686.1111111111111</v>
      </c>
    </row>
    <row r="8" spans="1:24" s="43" customFormat="1" ht="16.5" customHeight="1" x14ac:dyDescent="0.25">
      <c r="A8" s="141" t="s">
        <v>44</v>
      </c>
      <c r="B8" s="73">
        <v>47</v>
      </c>
      <c r="C8" s="39">
        <v>99</v>
      </c>
      <c r="D8" s="39">
        <v>41</v>
      </c>
      <c r="E8" s="38">
        <f t="shared" ref="E8:E26" si="0">D8/C8*100</f>
        <v>41.414141414141412</v>
      </c>
      <c r="F8" s="37">
        <v>25</v>
      </c>
      <c r="G8" s="37">
        <v>3</v>
      </c>
      <c r="H8" s="38">
        <f t="shared" ref="H8:H26" si="1">G8/F8*100</f>
        <v>12</v>
      </c>
      <c r="I8" s="37">
        <v>1</v>
      </c>
      <c r="J8" s="37">
        <v>1</v>
      </c>
      <c r="K8" s="38">
        <f>J8/I8*100</f>
        <v>100</v>
      </c>
      <c r="L8" s="37">
        <v>0</v>
      </c>
      <c r="M8" s="37">
        <v>0</v>
      </c>
      <c r="N8" s="164" t="e">
        <f t="shared" ref="N8:N26" si="2">M8/L8*100</f>
        <v>#DIV/0!</v>
      </c>
      <c r="O8" s="37">
        <v>96</v>
      </c>
      <c r="P8" s="37">
        <v>41</v>
      </c>
      <c r="Q8" s="38">
        <f t="shared" ref="Q8:Q26" si="3">P8/O8*100</f>
        <v>42.708333333333329</v>
      </c>
      <c r="R8" s="37">
        <v>32</v>
      </c>
      <c r="S8" s="73">
        <v>29</v>
      </c>
      <c r="T8" s="73">
        <v>27</v>
      </c>
      <c r="U8" s="38">
        <f t="shared" ref="U8:U26" si="4">T8/S8*100</f>
        <v>93.103448275862064</v>
      </c>
      <c r="V8" s="37">
        <v>25</v>
      </c>
      <c r="W8" s="37">
        <v>15</v>
      </c>
      <c r="X8" s="38">
        <f t="shared" ref="X8:X26" si="5">W8/V8*100</f>
        <v>60</v>
      </c>
    </row>
    <row r="9" spans="1:24" s="42" customFormat="1" ht="16.5" customHeight="1" x14ac:dyDescent="0.25">
      <c r="A9" s="141" t="s">
        <v>45</v>
      </c>
      <c r="B9" s="73">
        <v>20</v>
      </c>
      <c r="C9" s="39">
        <v>27</v>
      </c>
      <c r="D9" s="39">
        <v>14</v>
      </c>
      <c r="E9" s="38">
        <f t="shared" si="0"/>
        <v>51.851851851851848</v>
      </c>
      <c r="F9" s="37">
        <v>5</v>
      </c>
      <c r="G9" s="37">
        <v>3</v>
      </c>
      <c r="H9" s="38">
        <f t="shared" si="1"/>
        <v>60</v>
      </c>
      <c r="I9" s="37">
        <v>0</v>
      </c>
      <c r="J9" s="37">
        <v>1</v>
      </c>
      <c r="K9" s="164" t="e">
        <f t="shared" ref="K9:K26" si="6">J9/I9*100</f>
        <v>#DIV/0!</v>
      </c>
      <c r="L9" s="37">
        <v>1</v>
      </c>
      <c r="M9" s="37">
        <v>0</v>
      </c>
      <c r="N9" s="38">
        <f t="shared" si="2"/>
        <v>0</v>
      </c>
      <c r="O9" s="37">
        <v>26</v>
      </c>
      <c r="P9" s="37">
        <v>14</v>
      </c>
      <c r="Q9" s="38">
        <f t="shared" si="3"/>
        <v>53.846153846153847</v>
      </c>
      <c r="R9" s="37">
        <v>7</v>
      </c>
      <c r="S9" s="73">
        <v>10</v>
      </c>
      <c r="T9" s="73">
        <v>6</v>
      </c>
      <c r="U9" s="38">
        <f t="shared" si="4"/>
        <v>60</v>
      </c>
      <c r="V9" s="37">
        <v>9</v>
      </c>
      <c r="W9" s="37">
        <v>4</v>
      </c>
      <c r="X9" s="38">
        <f t="shared" si="5"/>
        <v>44.444444444444443</v>
      </c>
    </row>
    <row r="10" spans="1:24" s="42" customFormat="1" ht="16.5" customHeight="1" x14ac:dyDescent="0.25">
      <c r="A10" s="141" t="s">
        <v>46</v>
      </c>
      <c r="B10" s="73">
        <v>9</v>
      </c>
      <c r="C10" s="39">
        <v>11</v>
      </c>
      <c r="D10" s="39">
        <v>6</v>
      </c>
      <c r="E10" s="38">
        <f t="shared" si="0"/>
        <v>54.54545454545454</v>
      </c>
      <c r="F10" s="37">
        <v>1</v>
      </c>
      <c r="G10" s="37">
        <v>1</v>
      </c>
      <c r="H10" s="38">
        <f t="shared" si="1"/>
        <v>100</v>
      </c>
      <c r="I10" s="37">
        <v>0</v>
      </c>
      <c r="J10" s="37">
        <v>0</v>
      </c>
      <c r="K10" s="164" t="e">
        <f t="shared" si="6"/>
        <v>#DIV/0!</v>
      </c>
      <c r="L10" s="37">
        <v>0</v>
      </c>
      <c r="M10" s="37">
        <v>0</v>
      </c>
      <c r="N10" s="164" t="e">
        <f t="shared" si="2"/>
        <v>#DIV/0!</v>
      </c>
      <c r="O10" s="37">
        <v>9</v>
      </c>
      <c r="P10" s="37">
        <v>6</v>
      </c>
      <c r="Q10" s="38">
        <f t="shared" si="3"/>
        <v>66.666666666666657</v>
      </c>
      <c r="R10" s="37">
        <v>6</v>
      </c>
      <c r="S10" s="73">
        <v>4</v>
      </c>
      <c r="T10" s="73">
        <v>4</v>
      </c>
      <c r="U10" s="38">
        <f t="shared" si="4"/>
        <v>100</v>
      </c>
      <c r="V10" s="37">
        <v>3</v>
      </c>
      <c r="W10" s="37">
        <v>3</v>
      </c>
      <c r="X10" s="38">
        <f t="shared" si="5"/>
        <v>100</v>
      </c>
    </row>
    <row r="11" spans="1:24" s="42" customFormat="1" ht="16.5" customHeight="1" x14ac:dyDescent="0.25">
      <c r="A11" s="141" t="s">
        <v>47</v>
      </c>
      <c r="B11" s="73">
        <v>12</v>
      </c>
      <c r="C11" s="39">
        <v>14</v>
      </c>
      <c r="D11" s="39">
        <v>11</v>
      </c>
      <c r="E11" s="38">
        <f t="shared" si="0"/>
        <v>78.571428571428569</v>
      </c>
      <c r="F11" s="37">
        <v>8</v>
      </c>
      <c r="G11" s="37">
        <v>5</v>
      </c>
      <c r="H11" s="38">
        <f t="shared" si="1"/>
        <v>62.5</v>
      </c>
      <c r="I11" s="37">
        <v>0</v>
      </c>
      <c r="J11" s="37">
        <v>0</v>
      </c>
      <c r="K11" s="164" t="e">
        <f t="shared" si="6"/>
        <v>#DIV/0!</v>
      </c>
      <c r="L11" s="37">
        <v>0</v>
      </c>
      <c r="M11" s="37">
        <v>0</v>
      </c>
      <c r="N11" s="164" t="e">
        <f t="shared" si="2"/>
        <v>#DIV/0!</v>
      </c>
      <c r="O11" s="37">
        <v>14</v>
      </c>
      <c r="P11" s="37">
        <v>11</v>
      </c>
      <c r="Q11" s="38">
        <f t="shared" si="3"/>
        <v>78.571428571428569</v>
      </c>
      <c r="R11" s="37">
        <v>5</v>
      </c>
      <c r="S11" s="73">
        <v>4</v>
      </c>
      <c r="T11" s="73">
        <v>5</v>
      </c>
      <c r="U11" s="38">
        <f t="shared" si="4"/>
        <v>125</v>
      </c>
      <c r="V11" s="37">
        <v>4</v>
      </c>
      <c r="W11" s="37">
        <v>5</v>
      </c>
      <c r="X11" s="38">
        <f t="shared" si="5"/>
        <v>125</v>
      </c>
    </row>
    <row r="12" spans="1:24" s="42" customFormat="1" ht="16.5" customHeight="1" x14ac:dyDescent="0.25">
      <c r="A12" s="141" t="s">
        <v>48</v>
      </c>
      <c r="B12" s="73">
        <v>5</v>
      </c>
      <c r="C12" s="39">
        <v>13</v>
      </c>
      <c r="D12" s="39">
        <v>5</v>
      </c>
      <c r="E12" s="38">
        <f t="shared" si="0"/>
        <v>38.461538461538467</v>
      </c>
      <c r="F12" s="37">
        <v>4</v>
      </c>
      <c r="G12" s="37">
        <v>2</v>
      </c>
      <c r="H12" s="38">
        <f t="shared" si="1"/>
        <v>50</v>
      </c>
      <c r="I12" s="37">
        <v>0</v>
      </c>
      <c r="J12" s="37">
        <v>0</v>
      </c>
      <c r="K12" s="164" t="e">
        <f t="shared" si="6"/>
        <v>#DIV/0!</v>
      </c>
      <c r="L12" s="37">
        <v>0</v>
      </c>
      <c r="M12" s="37">
        <v>1</v>
      </c>
      <c r="N12" s="164" t="e">
        <f t="shared" si="2"/>
        <v>#DIV/0!</v>
      </c>
      <c r="O12" s="37">
        <v>13</v>
      </c>
      <c r="P12" s="37">
        <v>4</v>
      </c>
      <c r="Q12" s="38">
        <f t="shared" si="3"/>
        <v>30.76923076923077</v>
      </c>
      <c r="R12" s="37">
        <v>3</v>
      </c>
      <c r="S12" s="73">
        <v>3</v>
      </c>
      <c r="T12" s="73">
        <v>3</v>
      </c>
      <c r="U12" s="38">
        <f t="shared" si="4"/>
        <v>100</v>
      </c>
      <c r="V12" s="37">
        <v>2</v>
      </c>
      <c r="W12" s="37">
        <v>2</v>
      </c>
      <c r="X12" s="38">
        <f t="shared" si="5"/>
        <v>100</v>
      </c>
    </row>
    <row r="13" spans="1:24" s="42" customFormat="1" ht="16.5" customHeight="1" x14ac:dyDescent="0.25">
      <c r="A13" s="141" t="s">
        <v>49</v>
      </c>
      <c r="B13" s="73">
        <v>4</v>
      </c>
      <c r="C13" s="39">
        <v>4</v>
      </c>
      <c r="D13" s="39">
        <v>4</v>
      </c>
      <c r="E13" s="38">
        <f t="shared" si="0"/>
        <v>100</v>
      </c>
      <c r="F13" s="37">
        <v>4</v>
      </c>
      <c r="G13" s="37">
        <v>1</v>
      </c>
      <c r="H13" s="38">
        <f t="shared" si="1"/>
        <v>25</v>
      </c>
      <c r="I13" s="37">
        <v>2</v>
      </c>
      <c r="J13" s="37">
        <v>0</v>
      </c>
      <c r="K13" s="38">
        <f>J13/I13*100</f>
        <v>0</v>
      </c>
      <c r="L13" s="37">
        <v>0</v>
      </c>
      <c r="M13" s="37">
        <v>1</v>
      </c>
      <c r="N13" s="164" t="e">
        <f t="shared" si="2"/>
        <v>#DIV/0!</v>
      </c>
      <c r="O13" s="37">
        <v>4</v>
      </c>
      <c r="P13" s="37">
        <v>4</v>
      </c>
      <c r="Q13" s="38">
        <f t="shared" si="3"/>
        <v>100</v>
      </c>
      <c r="R13" s="37">
        <v>3</v>
      </c>
      <c r="S13" s="73">
        <v>0</v>
      </c>
      <c r="T13" s="73">
        <v>3</v>
      </c>
      <c r="U13" s="164" t="e">
        <f t="shared" si="4"/>
        <v>#DIV/0!</v>
      </c>
      <c r="V13" s="37">
        <v>0</v>
      </c>
      <c r="W13" s="37">
        <v>3</v>
      </c>
      <c r="X13" s="164" t="e">
        <f t="shared" si="5"/>
        <v>#DIV/0!</v>
      </c>
    </row>
    <row r="14" spans="1:24" s="42" customFormat="1" ht="16.5" customHeight="1" x14ac:dyDescent="0.25">
      <c r="A14" s="141" t="s">
        <v>50</v>
      </c>
      <c r="B14" s="73">
        <v>53</v>
      </c>
      <c r="C14" s="39">
        <v>6</v>
      </c>
      <c r="D14" s="39">
        <v>53</v>
      </c>
      <c r="E14" s="38">
        <f t="shared" si="0"/>
        <v>883.33333333333337</v>
      </c>
      <c r="F14" s="37">
        <v>3</v>
      </c>
      <c r="G14" s="37">
        <v>2</v>
      </c>
      <c r="H14" s="38">
        <f t="shared" si="1"/>
        <v>66.666666666666657</v>
      </c>
      <c r="I14" s="37">
        <v>0</v>
      </c>
      <c r="J14" s="37">
        <v>1</v>
      </c>
      <c r="K14" s="164" t="e">
        <f t="shared" si="6"/>
        <v>#DIV/0!</v>
      </c>
      <c r="L14" s="37">
        <v>0</v>
      </c>
      <c r="M14" s="37">
        <v>1</v>
      </c>
      <c r="N14" s="164" t="e">
        <f t="shared" si="2"/>
        <v>#DIV/0!</v>
      </c>
      <c r="O14" s="37">
        <v>6</v>
      </c>
      <c r="P14" s="37">
        <v>51</v>
      </c>
      <c r="Q14" s="38">
        <f t="shared" si="3"/>
        <v>850</v>
      </c>
      <c r="R14" s="37">
        <v>45</v>
      </c>
      <c r="S14" s="73">
        <v>2</v>
      </c>
      <c r="T14" s="73">
        <v>45</v>
      </c>
      <c r="U14" s="38">
        <f t="shared" si="4"/>
        <v>2250</v>
      </c>
      <c r="V14" s="37">
        <v>1</v>
      </c>
      <c r="W14" s="37">
        <v>40</v>
      </c>
      <c r="X14" s="38">
        <f t="shared" si="5"/>
        <v>4000</v>
      </c>
    </row>
    <row r="15" spans="1:24" s="42" customFormat="1" ht="16.5" customHeight="1" x14ac:dyDescent="0.25">
      <c r="A15" s="141" t="s">
        <v>51</v>
      </c>
      <c r="B15" s="73">
        <v>101</v>
      </c>
      <c r="C15" s="39">
        <v>12</v>
      </c>
      <c r="D15" s="39">
        <v>101</v>
      </c>
      <c r="E15" s="38">
        <f t="shared" si="0"/>
        <v>841.66666666666663</v>
      </c>
      <c r="F15" s="37">
        <v>5</v>
      </c>
      <c r="G15" s="37">
        <v>19</v>
      </c>
      <c r="H15" s="38">
        <f t="shared" si="1"/>
        <v>380</v>
      </c>
      <c r="I15" s="37">
        <v>0</v>
      </c>
      <c r="J15" s="37">
        <v>0</v>
      </c>
      <c r="K15" s="164" t="e">
        <f t="shared" si="6"/>
        <v>#DIV/0!</v>
      </c>
      <c r="L15" s="37">
        <v>1</v>
      </c>
      <c r="M15" s="37">
        <v>0</v>
      </c>
      <c r="N15" s="38">
        <f t="shared" si="2"/>
        <v>0</v>
      </c>
      <c r="O15" s="37">
        <v>12</v>
      </c>
      <c r="P15" s="37">
        <v>58</v>
      </c>
      <c r="Q15" s="38">
        <f t="shared" si="3"/>
        <v>483.33333333333331</v>
      </c>
      <c r="R15" s="37">
        <v>72</v>
      </c>
      <c r="S15" s="73">
        <v>5</v>
      </c>
      <c r="T15" s="73">
        <v>72</v>
      </c>
      <c r="U15" s="38">
        <f t="shared" si="4"/>
        <v>1440</v>
      </c>
      <c r="V15" s="37">
        <v>1</v>
      </c>
      <c r="W15" s="37">
        <v>70</v>
      </c>
      <c r="X15" s="38">
        <f t="shared" si="5"/>
        <v>7000</v>
      </c>
    </row>
    <row r="16" spans="1:24" s="42" customFormat="1" ht="16.5" customHeight="1" x14ac:dyDescent="0.25">
      <c r="A16" s="141" t="s">
        <v>52</v>
      </c>
      <c r="B16" s="73">
        <v>220</v>
      </c>
      <c r="C16" s="39">
        <v>31</v>
      </c>
      <c r="D16" s="39">
        <v>195</v>
      </c>
      <c r="E16" s="38">
        <f t="shared" si="0"/>
        <v>629.0322580645161</v>
      </c>
      <c r="F16" s="37">
        <v>6</v>
      </c>
      <c r="G16" s="37">
        <v>24</v>
      </c>
      <c r="H16" s="38">
        <f t="shared" si="1"/>
        <v>400</v>
      </c>
      <c r="I16" s="37">
        <v>2</v>
      </c>
      <c r="J16" s="37">
        <v>2</v>
      </c>
      <c r="K16" s="38">
        <f>J16/I16*100</f>
        <v>100</v>
      </c>
      <c r="L16" s="37">
        <v>1</v>
      </c>
      <c r="M16" s="37">
        <v>0</v>
      </c>
      <c r="N16" s="38">
        <f t="shared" si="2"/>
        <v>0</v>
      </c>
      <c r="O16" s="37">
        <v>31</v>
      </c>
      <c r="P16" s="37">
        <v>181</v>
      </c>
      <c r="Q16" s="38">
        <f t="shared" si="3"/>
        <v>583.87096774193549</v>
      </c>
      <c r="R16" s="37">
        <v>161</v>
      </c>
      <c r="S16" s="73">
        <v>10</v>
      </c>
      <c r="T16" s="73">
        <v>140</v>
      </c>
      <c r="U16" s="38">
        <f t="shared" si="4"/>
        <v>1400</v>
      </c>
      <c r="V16" s="37">
        <v>9</v>
      </c>
      <c r="W16" s="37">
        <v>120</v>
      </c>
      <c r="X16" s="38">
        <f t="shared" si="5"/>
        <v>1333.3333333333335</v>
      </c>
    </row>
    <row r="17" spans="1:24" s="42" customFormat="1" ht="16.5" customHeight="1" x14ac:dyDescent="0.25">
      <c r="A17" s="141" t="s">
        <v>53</v>
      </c>
      <c r="B17" s="73">
        <v>0</v>
      </c>
      <c r="C17" s="39">
        <v>0</v>
      </c>
      <c r="D17" s="39">
        <v>0</v>
      </c>
      <c r="E17" s="164" t="e">
        <f t="shared" si="0"/>
        <v>#DIV/0!</v>
      </c>
      <c r="F17" s="37">
        <v>0</v>
      </c>
      <c r="G17" s="37">
        <v>0</v>
      </c>
      <c r="H17" s="164" t="e">
        <f t="shared" si="1"/>
        <v>#DIV/0!</v>
      </c>
      <c r="I17" s="37">
        <v>0</v>
      </c>
      <c r="J17" s="37">
        <v>0</v>
      </c>
      <c r="K17" s="164" t="e">
        <f t="shared" si="6"/>
        <v>#DIV/0!</v>
      </c>
      <c r="L17" s="37">
        <v>0</v>
      </c>
      <c r="M17" s="37">
        <v>0</v>
      </c>
      <c r="N17" s="164" t="e">
        <f t="shared" si="2"/>
        <v>#DIV/0!</v>
      </c>
      <c r="O17" s="37">
        <v>0</v>
      </c>
      <c r="P17" s="37">
        <v>0</v>
      </c>
      <c r="Q17" s="164" t="e">
        <f t="shared" si="3"/>
        <v>#DIV/0!</v>
      </c>
      <c r="R17" s="37">
        <v>0</v>
      </c>
      <c r="S17" s="73">
        <v>0</v>
      </c>
      <c r="T17" s="73">
        <v>0</v>
      </c>
      <c r="U17" s="164" t="e">
        <f t="shared" si="4"/>
        <v>#DIV/0!</v>
      </c>
      <c r="V17" s="37">
        <v>0</v>
      </c>
      <c r="W17" s="37">
        <v>0</v>
      </c>
      <c r="X17" s="164" t="e">
        <f t="shared" si="5"/>
        <v>#DIV/0!</v>
      </c>
    </row>
    <row r="18" spans="1:24" s="42" customFormat="1" ht="16.5" customHeight="1" x14ac:dyDescent="0.25">
      <c r="A18" s="141" t="s">
        <v>54</v>
      </c>
      <c r="B18" s="73">
        <v>11</v>
      </c>
      <c r="C18" s="39">
        <v>18</v>
      </c>
      <c r="D18" s="39">
        <v>11</v>
      </c>
      <c r="E18" s="38">
        <f t="shared" si="0"/>
        <v>61.111111111111114</v>
      </c>
      <c r="F18" s="37">
        <v>5</v>
      </c>
      <c r="G18" s="37">
        <v>1</v>
      </c>
      <c r="H18" s="38">
        <f t="shared" si="1"/>
        <v>20</v>
      </c>
      <c r="I18" s="37">
        <v>2</v>
      </c>
      <c r="J18" s="37">
        <v>0</v>
      </c>
      <c r="K18" s="38">
        <f>J18/I18*100</f>
        <v>0</v>
      </c>
      <c r="L18" s="37">
        <v>0</v>
      </c>
      <c r="M18" s="37">
        <v>0</v>
      </c>
      <c r="N18" s="164" t="e">
        <f t="shared" si="2"/>
        <v>#DIV/0!</v>
      </c>
      <c r="O18" s="37">
        <v>18</v>
      </c>
      <c r="P18" s="37">
        <v>10</v>
      </c>
      <c r="Q18" s="38">
        <f t="shared" si="3"/>
        <v>55.555555555555557</v>
      </c>
      <c r="R18" s="37">
        <v>7</v>
      </c>
      <c r="S18" s="73">
        <v>7</v>
      </c>
      <c r="T18" s="73">
        <v>7</v>
      </c>
      <c r="U18" s="38">
        <f t="shared" si="4"/>
        <v>100</v>
      </c>
      <c r="V18" s="37">
        <v>4</v>
      </c>
      <c r="W18" s="37">
        <v>1</v>
      </c>
      <c r="X18" s="38">
        <f t="shared" si="5"/>
        <v>25</v>
      </c>
    </row>
    <row r="19" spans="1:24" s="42" customFormat="1" ht="16.5" customHeight="1" x14ac:dyDescent="0.25">
      <c r="A19" s="141" t="s">
        <v>55</v>
      </c>
      <c r="B19" s="73">
        <v>1</v>
      </c>
      <c r="C19" s="39">
        <v>0</v>
      </c>
      <c r="D19" s="39">
        <v>1</v>
      </c>
      <c r="E19" s="164" t="e">
        <f t="shared" si="0"/>
        <v>#DIV/0!</v>
      </c>
      <c r="F19" s="37">
        <v>0</v>
      </c>
      <c r="G19" s="37">
        <v>0</v>
      </c>
      <c r="H19" s="164" t="e">
        <f t="shared" si="1"/>
        <v>#DIV/0!</v>
      </c>
      <c r="I19" s="37">
        <v>0</v>
      </c>
      <c r="J19" s="37">
        <v>0</v>
      </c>
      <c r="K19" s="164" t="e">
        <f t="shared" si="6"/>
        <v>#DIV/0!</v>
      </c>
      <c r="L19" s="37">
        <v>0</v>
      </c>
      <c r="M19" s="37">
        <v>1</v>
      </c>
      <c r="N19" s="164" t="e">
        <f t="shared" si="2"/>
        <v>#DIV/0!</v>
      </c>
      <c r="O19" s="37">
        <v>0</v>
      </c>
      <c r="P19" s="37">
        <v>1</v>
      </c>
      <c r="Q19" s="164" t="e">
        <f t="shared" si="3"/>
        <v>#DIV/0!</v>
      </c>
      <c r="R19" s="37">
        <v>0</v>
      </c>
      <c r="S19" s="73">
        <v>0</v>
      </c>
      <c r="T19" s="73">
        <v>0</v>
      </c>
      <c r="U19" s="164" t="e">
        <f t="shared" si="4"/>
        <v>#DIV/0!</v>
      </c>
      <c r="V19" s="37">
        <v>0</v>
      </c>
      <c r="W19" s="37">
        <v>0</v>
      </c>
      <c r="X19" s="164" t="e">
        <f t="shared" si="5"/>
        <v>#DIV/0!</v>
      </c>
    </row>
    <row r="20" spans="1:24" s="42" customFormat="1" ht="16.5" customHeight="1" x14ac:dyDescent="0.25">
      <c r="A20" s="141" t="s">
        <v>56</v>
      </c>
      <c r="B20" s="73">
        <v>32</v>
      </c>
      <c r="C20" s="39">
        <v>7</v>
      </c>
      <c r="D20" s="39">
        <v>31</v>
      </c>
      <c r="E20" s="38">
        <f t="shared" si="0"/>
        <v>442.85714285714289</v>
      </c>
      <c r="F20" s="37">
        <v>3</v>
      </c>
      <c r="G20" s="37">
        <v>4</v>
      </c>
      <c r="H20" s="38">
        <f t="shared" si="1"/>
        <v>133.33333333333331</v>
      </c>
      <c r="I20" s="37">
        <v>0</v>
      </c>
      <c r="J20" s="37">
        <v>1</v>
      </c>
      <c r="K20" s="164" t="e">
        <f t="shared" si="6"/>
        <v>#DIV/0!</v>
      </c>
      <c r="L20" s="37">
        <v>0</v>
      </c>
      <c r="M20" s="37">
        <v>0</v>
      </c>
      <c r="N20" s="164" t="e">
        <f t="shared" si="2"/>
        <v>#DIV/0!</v>
      </c>
      <c r="O20" s="37">
        <v>7</v>
      </c>
      <c r="P20" s="37">
        <v>31</v>
      </c>
      <c r="Q20" s="38">
        <f t="shared" si="3"/>
        <v>442.85714285714289</v>
      </c>
      <c r="R20" s="37">
        <v>27</v>
      </c>
      <c r="S20" s="73">
        <v>1</v>
      </c>
      <c r="T20" s="73">
        <v>26</v>
      </c>
      <c r="U20" s="38">
        <f t="shared" si="4"/>
        <v>2600</v>
      </c>
      <c r="V20" s="37">
        <v>1</v>
      </c>
      <c r="W20" s="37">
        <v>22</v>
      </c>
      <c r="X20" s="38">
        <f t="shared" si="5"/>
        <v>2200</v>
      </c>
    </row>
    <row r="21" spans="1:24" s="42" customFormat="1" ht="16.5" customHeight="1" x14ac:dyDescent="0.25">
      <c r="A21" s="141" t="s">
        <v>57</v>
      </c>
      <c r="B21" s="158">
        <v>18</v>
      </c>
      <c r="C21" s="39">
        <v>2</v>
      </c>
      <c r="D21" s="39">
        <v>18</v>
      </c>
      <c r="E21" s="38">
        <f t="shared" si="0"/>
        <v>900</v>
      </c>
      <c r="F21" s="37">
        <v>1</v>
      </c>
      <c r="G21" s="37">
        <v>4</v>
      </c>
      <c r="H21" s="38">
        <f t="shared" si="1"/>
        <v>400</v>
      </c>
      <c r="I21" s="37">
        <v>0</v>
      </c>
      <c r="J21" s="37">
        <v>0</v>
      </c>
      <c r="K21" s="164" t="e">
        <f t="shared" si="6"/>
        <v>#DIV/0!</v>
      </c>
      <c r="L21" s="37">
        <v>0</v>
      </c>
      <c r="M21" s="37">
        <v>0</v>
      </c>
      <c r="N21" s="164" t="e">
        <f t="shared" si="2"/>
        <v>#DIV/0!</v>
      </c>
      <c r="O21" s="37">
        <v>2</v>
      </c>
      <c r="P21" s="37">
        <v>18</v>
      </c>
      <c r="Q21" s="38">
        <f t="shared" si="3"/>
        <v>900</v>
      </c>
      <c r="R21" s="37">
        <v>13</v>
      </c>
      <c r="S21" s="73">
        <v>0</v>
      </c>
      <c r="T21" s="73">
        <v>13</v>
      </c>
      <c r="U21" s="164" t="e">
        <f t="shared" si="4"/>
        <v>#DIV/0!</v>
      </c>
      <c r="V21" s="37">
        <v>0</v>
      </c>
      <c r="W21" s="37">
        <v>12</v>
      </c>
      <c r="X21" s="164" t="e">
        <f t="shared" si="5"/>
        <v>#DIV/0!</v>
      </c>
    </row>
    <row r="22" spans="1:24" s="42" customFormat="1" ht="16.5" customHeight="1" x14ac:dyDescent="0.25">
      <c r="A22" s="141" t="s">
        <v>58</v>
      </c>
      <c r="B22" s="73">
        <v>12</v>
      </c>
      <c r="C22" s="39">
        <v>22</v>
      </c>
      <c r="D22" s="39">
        <v>12</v>
      </c>
      <c r="E22" s="38">
        <f t="shared" si="0"/>
        <v>54.54545454545454</v>
      </c>
      <c r="F22" s="37">
        <v>3</v>
      </c>
      <c r="G22" s="37">
        <v>2</v>
      </c>
      <c r="H22" s="38">
        <f t="shared" si="1"/>
        <v>66.666666666666657</v>
      </c>
      <c r="I22" s="37">
        <v>0</v>
      </c>
      <c r="J22" s="37">
        <v>0</v>
      </c>
      <c r="K22" s="164" t="e">
        <f t="shared" si="6"/>
        <v>#DIV/0!</v>
      </c>
      <c r="L22" s="37">
        <v>0</v>
      </c>
      <c r="M22" s="37">
        <v>0</v>
      </c>
      <c r="N22" s="164" t="e">
        <f t="shared" si="2"/>
        <v>#DIV/0!</v>
      </c>
      <c r="O22" s="37">
        <v>22</v>
      </c>
      <c r="P22" s="37">
        <v>12</v>
      </c>
      <c r="Q22" s="38">
        <f t="shared" si="3"/>
        <v>54.54545454545454</v>
      </c>
      <c r="R22" s="37">
        <v>6</v>
      </c>
      <c r="S22" s="73">
        <v>10</v>
      </c>
      <c r="T22" s="73">
        <v>6</v>
      </c>
      <c r="U22" s="38">
        <f t="shared" si="4"/>
        <v>60</v>
      </c>
      <c r="V22" s="37">
        <v>6</v>
      </c>
      <c r="W22" s="37">
        <v>1</v>
      </c>
      <c r="X22" s="38">
        <f t="shared" si="5"/>
        <v>16.666666666666664</v>
      </c>
    </row>
    <row r="23" spans="1:24" s="42" customFormat="1" ht="16.5" customHeight="1" x14ac:dyDescent="0.25">
      <c r="A23" s="141" t="s">
        <v>59</v>
      </c>
      <c r="B23" s="73">
        <v>0</v>
      </c>
      <c r="C23" s="39">
        <v>0</v>
      </c>
      <c r="D23" s="39">
        <v>0</v>
      </c>
      <c r="E23" s="164" t="e">
        <f t="shared" si="0"/>
        <v>#DIV/0!</v>
      </c>
      <c r="F23" s="37">
        <v>0</v>
      </c>
      <c r="G23" s="37">
        <v>0</v>
      </c>
      <c r="H23" s="164" t="e">
        <f t="shared" si="1"/>
        <v>#DIV/0!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2"/>
        <v>#DIV/0!</v>
      </c>
      <c r="O23" s="37">
        <v>0</v>
      </c>
      <c r="P23" s="37">
        <v>0</v>
      </c>
      <c r="Q23" s="164" t="e">
        <f t="shared" si="3"/>
        <v>#DIV/0!</v>
      </c>
      <c r="R23" s="37">
        <v>0</v>
      </c>
      <c r="S23" s="73">
        <v>0</v>
      </c>
      <c r="T23" s="73">
        <v>0</v>
      </c>
      <c r="U23" s="164" t="e">
        <f t="shared" si="4"/>
        <v>#DIV/0!</v>
      </c>
      <c r="V23" s="37">
        <v>0</v>
      </c>
      <c r="W23" s="37">
        <v>0</v>
      </c>
      <c r="X23" s="164" t="e">
        <f t="shared" si="5"/>
        <v>#DIV/0!</v>
      </c>
    </row>
    <row r="24" spans="1:24" s="42" customFormat="1" ht="16.5" customHeight="1" x14ac:dyDescent="0.25">
      <c r="A24" s="141" t="s">
        <v>60</v>
      </c>
      <c r="B24" s="73">
        <v>11</v>
      </c>
      <c r="C24" s="39">
        <v>19</v>
      </c>
      <c r="D24" s="39">
        <v>11</v>
      </c>
      <c r="E24" s="38">
        <f t="shared" si="0"/>
        <v>57.894736842105267</v>
      </c>
      <c r="F24" s="37">
        <v>6</v>
      </c>
      <c r="G24" s="37">
        <v>1</v>
      </c>
      <c r="H24" s="38">
        <f t="shared" si="1"/>
        <v>16.666666666666664</v>
      </c>
      <c r="I24" s="37">
        <v>0</v>
      </c>
      <c r="J24" s="37">
        <v>0</v>
      </c>
      <c r="K24" s="164" t="e">
        <f t="shared" si="6"/>
        <v>#DIV/0!</v>
      </c>
      <c r="L24" s="37">
        <v>0</v>
      </c>
      <c r="M24" s="37">
        <v>0</v>
      </c>
      <c r="N24" s="164" t="e">
        <f t="shared" si="2"/>
        <v>#DIV/0!</v>
      </c>
      <c r="O24" s="37">
        <v>19</v>
      </c>
      <c r="P24" s="37">
        <v>11</v>
      </c>
      <c r="Q24" s="38">
        <f t="shared" si="3"/>
        <v>57.894736842105267</v>
      </c>
      <c r="R24" s="37">
        <v>8</v>
      </c>
      <c r="S24" s="73">
        <v>3</v>
      </c>
      <c r="T24" s="73">
        <v>8</v>
      </c>
      <c r="U24" s="38">
        <f t="shared" si="4"/>
        <v>266.66666666666663</v>
      </c>
      <c r="V24" s="37">
        <v>2</v>
      </c>
      <c r="W24" s="37">
        <v>5</v>
      </c>
      <c r="X24" s="38">
        <f t="shared" si="5"/>
        <v>250</v>
      </c>
    </row>
    <row r="25" spans="1:24" s="42" customFormat="1" ht="16.5" customHeight="1" x14ac:dyDescent="0.25">
      <c r="A25" s="141" t="s">
        <v>61</v>
      </c>
      <c r="B25" s="73">
        <v>1</v>
      </c>
      <c r="C25" s="39">
        <v>1</v>
      </c>
      <c r="D25" s="39">
        <v>1</v>
      </c>
      <c r="E25" s="38">
        <f t="shared" si="0"/>
        <v>100</v>
      </c>
      <c r="F25" s="37">
        <v>0</v>
      </c>
      <c r="G25" s="37">
        <v>1</v>
      </c>
      <c r="H25" s="164" t="e">
        <f t="shared" si="1"/>
        <v>#DIV/0!</v>
      </c>
      <c r="I25" s="37">
        <v>0</v>
      </c>
      <c r="J25" s="37">
        <v>0</v>
      </c>
      <c r="K25" s="164" t="e">
        <f t="shared" si="6"/>
        <v>#DIV/0!</v>
      </c>
      <c r="L25" s="37">
        <v>0</v>
      </c>
      <c r="M25" s="37">
        <v>0</v>
      </c>
      <c r="N25" s="164" t="e">
        <f t="shared" si="2"/>
        <v>#DIV/0!</v>
      </c>
      <c r="O25" s="37">
        <v>1</v>
      </c>
      <c r="P25" s="37">
        <v>1</v>
      </c>
      <c r="Q25" s="38">
        <f t="shared" si="3"/>
        <v>100</v>
      </c>
      <c r="R25" s="37">
        <v>0</v>
      </c>
      <c r="S25" s="73">
        <v>0</v>
      </c>
      <c r="T25" s="73">
        <v>0</v>
      </c>
      <c r="U25" s="164" t="e">
        <f t="shared" si="4"/>
        <v>#DIV/0!</v>
      </c>
      <c r="V25" s="37">
        <v>0</v>
      </c>
      <c r="W25" s="37">
        <v>0</v>
      </c>
      <c r="X25" s="164" t="e">
        <f t="shared" si="5"/>
        <v>#DIV/0!</v>
      </c>
    </row>
    <row r="26" spans="1:24" s="42" customFormat="1" ht="16.5" customHeight="1" x14ac:dyDescent="0.25">
      <c r="A26" s="141" t="s">
        <v>62</v>
      </c>
      <c r="B26" s="73">
        <v>5</v>
      </c>
      <c r="C26" s="39">
        <v>5</v>
      </c>
      <c r="D26" s="39">
        <v>5</v>
      </c>
      <c r="E26" s="38">
        <f t="shared" si="0"/>
        <v>100</v>
      </c>
      <c r="F26" s="37">
        <v>2</v>
      </c>
      <c r="G26" s="37">
        <v>0</v>
      </c>
      <c r="H26" s="38">
        <f t="shared" si="1"/>
        <v>0</v>
      </c>
      <c r="I26" s="37">
        <v>0</v>
      </c>
      <c r="J26" s="37">
        <v>0</v>
      </c>
      <c r="K26" s="164" t="e">
        <f t="shared" si="6"/>
        <v>#DIV/0!</v>
      </c>
      <c r="L26" s="37">
        <v>0</v>
      </c>
      <c r="M26" s="37">
        <v>0</v>
      </c>
      <c r="N26" s="164" t="e">
        <f t="shared" si="2"/>
        <v>#DIV/0!</v>
      </c>
      <c r="O26" s="37">
        <v>5</v>
      </c>
      <c r="P26" s="37">
        <v>5</v>
      </c>
      <c r="Q26" s="38">
        <f t="shared" si="3"/>
        <v>100</v>
      </c>
      <c r="R26" s="37">
        <v>5</v>
      </c>
      <c r="S26" s="73">
        <v>2</v>
      </c>
      <c r="T26" s="73">
        <v>5</v>
      </c>
      <c r="U26" s="38">
        <f t="shared" si="4"/>
        <v>250</v>
      </c>
      <c r="V26" s="37">
        <v>1</v>
      </c>
      <c r="W26" s="37">
        <v>5</v>
      </c>
      <c r="X26" s="38">
        <f t="shared" si="5"/>
        <v>500</v>
      </c>
    </row>
    <row r="27" spans="1:24" ht="60.6" customHeight="1" x14ac:dyDescent="0.25">
      <c r="A27" s="44"/>
      <c r="B27" s="178" t="s">
        <v>93</v>
      </c>
      <c r="C27" s="178"/>
      <c r="D27" s="178"/>
      <c r="E27" s="178"/>
      <c r="F27" s="178"/>
      <c r="G27" s="178"/>
      <c r="H27" s="178"/>
      <c r="I27" s="178"/>
      <c r="J27" s="178"/>
      <c r="K27" s="178"/>
      <c r="L27" s="46"/>
      <c r="M27" s="46"/>
      <c r="N27" s="46"/>
      <c r="O27" s="46"/>
      <c r="P27" s="46"/>
      <c r="Q27" s="46"/>
      <c r="R27" s="46"/>
      <c r="S27" s="46"/>
      <c r="T27" s="74"/>
      <c r="U27" s="46"/>
    </row>
    <row r="28" spans="1:24" x14ac:dyDescent="0.2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5"/>
      <c r="U28" s="48"/>
    </row>
    <row r="29" spans="1:24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5"/>
      <c r="U29" s="48"/>
    </row>
    <row r="30" spans="1:24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4" x14ac:dyDescent="0.25"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4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</sheetData>
  <mergeCells count="10">
    <mergeCell ref="V3:X3"/>
    <mergeCell ref="L3:N3"/>
    <mergeCell ref="O3:Q3"/>
    <mergeCell ref="S3:U3"/>
    <mergeCell ref="B1:K1"/>
    <mergeCell ref="B27:K27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2022-07-12T11:31:37Z</cp:lastPrinted>
  <dcterms:created xsi:type="dcterms:W3CDTF">2020-12-10T10:35:03Z</dcterms:created>
  <dcterms:modified xsi:type="dcterms:W3CDTF">2022-07-13T11:25:17Z</dcterms:modified>
</cp:coreProperties>
</file>