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il2\pochta\stat_obl\Портал\Січень-липень2022\"/>
    </mc:Choice>
  </mc:AlternateContent>
  <bookViews>
    <workbookView xWindow="0" yWindow="0" windowWidth="23040" windowHeight="9084" activeTab="15"/>
  </bookViews>
  <sheets>
    <sheet name="Послуги всього" sheetId="48" r:id="rId1"/>
    <sheet name="1" sheetId="23" r:id="rId2"/>
    <sheet name="2" sheetId="39" r:id="rId3"/>
    <sheet name="3" sheetId="42" r:id="rId4"/>
    <sheet name="4" sheetId="29" r:id="rId5"/>
    <sheet name="5" sheetId="24" r:id="rId6"/>
    <sheet name="6" sheetId="34" r:id="rId7"/>
    <sheet name="7" sheetId="43" r:id="rId8"/>
    <sheet name="8" sheetId="31" r:id="rId9"/>
    <sheet name="9" sheetId="40" r:id="rId10"/>
    <sheet name="10" sheetId="30" r:id="rId11"/>
    <sheet name="11" sheetId="25" r:id="rId12"/>
    <sheet name="12" sheetId="37" r:id="rId13"/>
    <sheet name="13" sheetId="44" r:id="rId14"/>
    <sheet name="14" sheetId="45" r:id="rId15"/>
    <sheet name="15" sheetId="46" r:id="rId16"/>
    <sheet name="16" sheetId="4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3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9">#REF!</definedName>
    <definedName name="_firstRow" localSheetId="0">#REF!</definedName>
    <definedName name="_firstRow">#REF!</definedName>
    <definedName name="_lastColumn" localSheetId="10">#REF!</definedName>
    <definedName name="_lastColumn" localSheetId="11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3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9">#REF!</definedName>
    <definedName name="_lastColumn" localSheetId="0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16">'[1]Sheet1 (3)'!#REF!</definedName>
    <definedName name="date.e" localSheetId="3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9">'[1]Sheet1 (3)'!#REF!</definedName>
    <definedName name="date.e" localSheetId="0">'[1]Sheet1 (3)'!#REF!</definedName>
    <definedName name="date.e">'[1]Sheet1 (3)'!#REF!</definedName>
    <definedName name="date_b" localSheetId="1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3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9">#REF!</definedName>
    <definedName name="date_b" localSheetId="0">#REF!</definedName>
    <definedName name="date_b">#REF!</definedName>
    <definedName name="date_e" localSheetId="1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16">'[1]Sheet1 (2)'!#REF!</definedName>
    <definedName name="date_e" localSheetId="3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9">'[1]Sheet1 (2)'!#REF!</definedName>
    <definedName name="date_e" localSheetId="0">'[1]Sheet1 (2)'!#REF!</definedName>
    <definedName name="date_e">'[1]Sheet1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9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[2]Sheet3!$A$3</definedName>
    <definedName name="hjj" localSheetId="13">[2]Sheet3!$A$3</definedName>
    <definedName name="hjj" localSheetId="15">[2]Sheet3!$A$3</definedName>
    <definedName name="hjj" localSheetId="16">[2]Sheet3!$A$3</definedName>
    <definedName name="hjj" localSheetId="6">[2]Sheet3!$A$3</definedName>
    <definedName name="hjj">[3]Sheet3!$A$3</definedName>
    <definedName name="hl_0" localSheetId="10">#REF!</definedName>
    <definedName name="hl_0" localSheetId="11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3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9">#REF!</definedName>
    <definedName name="hl_0" localSheetId="0">#REF!</definedName>
    <definedName name="hl_0">#REF!</definedName>
    <definedName name="hn_0" localSheetId="10">#REF!</definedName>
    <definedName name="hn_0" localSheetId="11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3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9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16">'[1]Sheet1 (2)'!#REF!</definedName>
    <definedName name="lcz" localSheetId="3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9">'[1]Sheet1 (2)'!#REF!</definedName>
    <definedName name="lcz" localSheetId="0">'[1]Sheet1 (2)'!#REF!</definedName>
    <definedName name="lcz">'[1]Sheet1 (2)'!#REF!</definedName>
    <definedName name="name_cz" localSheetId="1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3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9">#REF!</definedName>
    <definedName name="name_cz" localSheetId="0">#REF!</definedName>
    <definedName name="name_cz">#REF!</definedName>
    <definedName name="name_period" localSheetId="1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3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9">#REF!</definedName>
    <definedName name="name_period" localSheetId="0">#REF!</definedName>
    <definedName name="name_period">#REF!</definedName>
    <definedName name="pyear" localSheetId="1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3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9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5">#REF!</definedName>
    <definedName name="апр" localSheetId="16">#REF!</definedName>
    <definedName name="апр" localSheetId="3">#REF!</definedName>
    <definedName name="апр" localSheetId="7">#REF!</definedName>
    <definedName name="апр" localSheetId="8">#REF!</definedName>
    <definedName name="апр" localSheetId="9">#REF!</definedName>
    <definedName name="апр" localSheetId="0">#REF!</definedName>
    <definedName name="апр">#REF!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5">#REF!</definedName>
    <definedName name="дфтф" localSheetId="16">#REF!</definedName>
    <definedName name="дфтф" localSheetId="3">#REF!</definedName>
    <definedName name="дфтф" localSheetId="7">#REF!</definedName>
    <definedName name="дфтф" localSheetId="8">#REF!</definedName>
    <definedName name="дфтф" localSheetId="9">#REF!</definedName>
    <definedName name="дфтф" localSheetId="0">#REF!</definedName>
    <definedName name="дфтф">#REF!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'10'!$A:$A</definedName>
    <definedName name="_xlnm.Print_Titles" localSheetId="12">'12'!$A:$A</definedName>
    <definedName name="_xlnm.Print_Titles" localSheetId="13">'13'!$A:$A</definedName>
    <definedName name="_xlnm.Print_Titles" localSheetId="15">'15'!$A:$A</definedName>
    <definedName name="_xlnm.Print_Titles" localSheetId="16">'16'!$A:$A</definedName>
    <definedName name="_xlnm.Print_Titles" localSheetId="2">'2'!$A:$A</definedName>
    <definedName name="_xlnm.Print_Titles" localSheetId="4">'4'!$A:$A</definedName>
    <definedName name="_xlnm.Print_Titles" localSheetId="6">'6'!$A:$A</definedName>
    <definedName name="_xlnm.Print_Titles" localSheetId="8">'8'!$A:$A</definedName>
    <definedName name="_xlnm.Print_Titles" localSheetId="0">'Послуги всього'!$A:$A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5">#REF!</definedName>
    <definedName name="лпдаж" localSheetId="16">#REF!</definedName>
    <definedName name="лпдаж" localSheetId="3">#REF!</definedName>
    <definedName name="лпдаж" localSheetId="7">#REF!</definedName>
    <definedName name="лпдаж" localSheetId="8">#REF!</definedName>
    <definedName name="лпдаж" localSheetId="9">#REF!</definedName>
    <definedName name="лпдаж" localSheetId="0">#REF!</definedName>
    <definedName name="лпдаж">#REF!</definedName>
    <definedName name="_xlnm.Print_Area" localSheetId="1">'1'!$A$1:$E$19</definedName>
    <definedName name="_xlnm.Print_Area" localSheetId="10">'10'!$A$1:$X$29</definedName>
    <definedName name="_xlnm.Print_Area" localSheetId="11">'11'!$A$1:$I$21</definedName>
    <definedName name="_xlnm.Print_Area" localSheetId="12">'12'!$A$1:$X$30</definedName>
    <definedName name="_xlnm.Print_Area" localSheetId="13">'13'!$A$1:$X$30</definedName>
    <definedName name="_xlnm.Print_Area" localSheetId="14">'14'!$A$1:$I$21</definedName>
    <definedName name="_xlnm.Print_Area" localSheetId="15">'15'!$A$1:$X$29</definedName>
    <definedName name="_xlnm.Print_Area" localSheetId="16">'16'!$A$1:$X$29</definedName>
    <definedName name="_xlnm.Print_Area" localSheetId="2">'2'!$A$1:$X$28</definedName>
    <definedName name="_xlnm.Print_Area" localSheetId="3">'3'!$A$1:$E$18</definedName>
    <definedName name="_xlnm.Print_Area" localSheetId="4">'4'!$A$1:$X$28</definedName>
    <definedName name="_xlnm.Print_Area" localSheetId="5">'5'!$A$1:$E$19</definedName>
    <definedName name="_xlnm.Print_Area" localSheetId="6">'6'!$A$1:$X$29</definedName>
    <definedName name="_xlnm.Print_Area" localSheetId="7">'7'!$A$1:$E$19</definedName>
    <definedName name="_xlnm.Print_Area" localSheetId="8">'8'!$A$1:$X$27</definedName>
    <definedName name="_xlnm.Print_Area" localSheetId="9">'9'!$A$1:$E$20</definedName>
    <definedName name="_xlnm.Print_Area" localSheetId="0">'Послуги всього'!$A$1:$X$30</definedName>
    <definedName name="олд" localSheetId="11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3">'[1]Sheet1 (3)'!#REF!</definedName>
    <definedName name="олд" localSheetId="5">'[1]Sheet1 (3)'!#REF!</definedName>
    <definedName name="олд" localSheetId="7">'[1]Sheet1 (3)'!#REF!</definedName>
    <definedName name="олд" localSheetId="8">'[1]Sheet1 (3)'!#REF!</definedName>
    <definedName name="олд" localSheetId="9">'[1]Sheet1 (3)'!#REF!</definedName>
    <definedName name="олд" localSheetId="0">'[1]Sheet1 (3)'!#REF!</definedName>
    <definedName name="олд">'[1]Sheet1 (3)'!#REF!</definedName>
    <definedName name="оплад" localSheetId="15">'[4]Sheet1 (2)'!#REF!</definedName>
    <definedName name="оплад" localSheetId="16">'[4]Sheet1 (2)'!#REF!</definedName>
    <definedName name="оплад" localSheetId="3">'[4]Sheet1 (2)'!#REF!</definedName>
    <definedName name="оплад" localSheetId="7">'[4]Sheet1 (2)'!#REF!</definedName>
    <definedName name="оплад" localSheetId="8">'[4]Sheet1 (2)'!#REF!</definedName>
    <definedName name="оплад" localSheetId="9">'[4]Sheet1 (2)'!#REF!</definedName>
    <definedName name="оплад" localSheetId="0">'[4]Sheet1 (2)'!#REF!</definedName>
    <definedName name="оплад">'[4]Sheet1 (2)'!#REF!</definedName>
    <definedName name="паовжф" localSheetId="15">#REF!</definedName>
    <definedName name="паовжф" localSheetId="16">#REF!</definedName>
    <definedName name="паовжф" localSheetId="3">#REF!</definedName>
    <definedName name="паовжф" localSheetId="7">#REF!</definedName>
    <definedName name="паовжф" localSheetId="8">#REF!</definedName>
    <definedName name="паовжф" localSheetId="9">#REF!</definedName>
    <definedName name="паовжф" localSheetId="0">#REF!</definedName>
    <definedName name="паовжф">#REF!</definedName>
    <definedName name="пар" localSheetId="15">#REF!</definedName>
    <definedName name="пар" localSheetId="16">#REF!</definedName>
    <definedName name="пар" localSheetId="3">#REF!</definedName>
    <definedName name="пар" localSheetId="7">#REF!</definedName>
    <definedName name="пар" localSheetId="8">#REF!</definedName>
    <definedName name="пар" localSheetId="9">#REF!</definedName>
    <definedName name="пар" localSheetId="0">#REF!</definedName>
    <definedName name="пар">#REF!</definedName>
    <definedName name="плдаж" localSheetId="15">#REF!</definedName>
    <definedName name="плдаж" localSheetId="16">#REF!</definedName>
    <definedName name="плдаж" localSheetId="3">#REF!</definedName>
    <definedName name="плдаж" localSheetId="7">#REF!</definedName>
    <definedName name="плдаж" localSheetId="8">#REF!</definedName>
    <definedName name="плдаж" localSheetId="9">#REF!</definedName>
    <definedName name="плдаж" localSheetId="0">#REF!</definedName>
    <definedName name="плдаж">#REF!</definedName>
    <definedName name="плдажп" localSheetId="15">#REF!</definedName>
    <definedName name="плдажп" localSheetId="16">#REF!</definedName>
    <definedName name="плдажп" localSheetId="3">#REF!</definedName>
    <definedName name="плдажп" localSheetId="7">#REF!</definedName>
    <definedName name="плдажп" localSheetId="8">#REF!</definedName>
    <definedName name="плдажп" localSheetId="9">#REF!</definedName>
    <definedName name="плдажп" localSheetId="0">#REF!</definedName>
    <definedName name="плдажп">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5">'[4]Sheet1 (3)'!#REF!</definedName>
    <definedName name="праовл" localSheetId="16">'[4]Sheet1 (3)'!#REF!</definedName>
    <definedName name="праовл" localSheetId="3">'[4]Sheet1 (3)'!#REF!</definedName>
    <definedName name="праовл" localSheetId="7">'[4]Sheet1 (3)'!#REF!</definedName>
    <definedName name="праовл" localSheetId="8">'[4]Sheet1 (3)'!#REF!</definedName>
    <definedName name="праовл" localSheetId="9">'[4]Sheet1 (3)'!#REF!</definedName>
    <definedName name="праовл" localSheetId="0">'[4]Sheet1 (3)'!#REF!</definedName>
    <definedName name="праовл">'[4]Sheet1 (3)'!#REF!</definedName>
    <definedName name="проавлф" localSheetId="15">#REF!</definedName>
    <definedName name="проавлф" localSheetId="16">#REF!</definedName>
    <definedName name="проавлф" localSheetId="3">#REF!</definedName>
    <definedName name="проавлф" localSheetId="7">#REF!</definedName>
    <definedName name="проавлф" localSheetId="8">#REF!</definedName>
    <definedName name="проавлф" localSheetId="9">#REF!</definedName>
    <definedName name="проавлф" localSheetId="0">#REF!</definedName>
    <definedName name="проавлф">#REF!</definedName>
    <definedName name="рпа" localSheetId="15">#REF!</definedName>
    <definedName name="рпа" localSheetId="16">#REF!</definedName>
    <definedName name="рпа" localSheetId="3">#REF!</definedName>
    <definedName name="рпа" localSheetId="7">#REF!</definedName>
    <definedName name="рпа" localSheetId="8">#REF!</definedName>
    <definedName name="рпа" localSheetId="9">#REF!</definedName>
    <definedName name="рпа" localSheetId="0">#REF!</definedName>
    <definedName name="рпа">#REF!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5">'[4]Sheet1 (2)'!#REF!</definedName>
    <definedName name="рррр" localSheetId="16">'[4]Sheet1 (2)'!#REF!</definedName>
    <definedName name="рррр" localSheetId="3">'[4]Sheet1 (2)'!#REF!</definedName>
    <definedName name="рррр" localSheetId="7">'[4]Sheet1 (2)'!#REF!</definedName>
    <definedName name="рррр" localSheetId="8">'[4]Sheet1 (2)'!#REF!</definedName>
    <definedName name="рррр" localSheetId="9">'[4]Sheet1 (2)'!#REF!</definedName>
    <definedName name="рррр" localSheetId="0">'[4]Sheet1 (2)'!#REF!</definedName>
    <definedName name="рррр">'[4]Sheet1 (2)'!#REF!</definedName>
    <definedName name="ррррау" localSheetId="15">'[1]Sheet1 (3)'!#REF!</definedName>
    <definedName name="ррррау" localSheetId="16">'[1]Sheet1 (3)'!#REF!</definedName>
    <definedName name="ррррау" localSheetId="3">'[1]Sheet1 (3)'!#REF!</definedName>
    <definedName name="ррррау" localSheetId="7">'[1]Sheet1 (3)'!#REF!</definedName>
    <definedName name="ррррау" localSheetId="8">'[1]Sheet1 (3)'!#REF!</definedName>
    <definedName name="ррррау" localSheetId="9">'[1]Sheet1 (3)'!#REF!</definedName>
    <definedName name="ррррау" localSheetId="0">'[1]Sheet1 (3)'!#REF!</definedName>
    <definedName name="ррррау">'[1]Sheet1 (3)'!#REF!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[5]Sheet3!$A$2</definedName>
    <definedName name="ц" localSheetId="13">[5]Sheet3!$A$2</definedName>
    <definedName name="ц" localSheetId="15">[5]Sheet3!$A$2</definedName>
    <definedName name="ц" localSheetId="16">[5]Sheet3!$A$2</definedName>
    <definedName name="ц" localSheetId="6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46" l="1"/>
  <c r="N12" i="31" l="1"/>
  <c r="K9" i="31"/>
  <c r="N15" i="29"/>
  <c r="N11" i="29"/>
  <c r="K16" i="29"/>
  <c r="K12" i="29"/>
  <c r="N15" i="39"/>
  <c r="N15" i="47" l="1"/>
  <c r="N16" i="47"/>
  <c r="N17" i="47"/>
  <c r="N18" i="47"/>
  <c r="N19" i="47"/>
  <c r="N20" i="47"/>
  <c r="N21" i="47"/>
  <c r="N22" i="47"/>
  <c r="N23" i="47"/>
  <c r="N24" i="47"/>
  <c r="N25" i="47"/>
  <c r="N26" i="47"/>
  <c r="N27" i="47"/>
  <c r="N11" i="47"/>
  <c r="N12" i="47"/>
  <c r="N9" i="47"/>
  <c r="N10" i="47"/>
  <c r="N13" i="47"/>
  <c r="N14" i="47"/>
  <c r="N28" i="47"/>
  <c r="K12" i="47"/>
  <c r="K13" i="47"/>
  <c r="K14" i="47"/>
  <c r="K15" i="47"/>
  <c r="K16" i="47"/>
  <c r="K17" i="47"/>
  <c r="K18" i="47"/>
  <c r="K19" i="47"/>
  <c r="K20" i="47"/>
  <c r="K21" i="47"/>
  <c r="K22" i="47"/>
  <c r="K23" i="47"/>
  <c r="K24" i="47"/>
  <c r="K25" i="47"/>
  <c r="K26" i="47"/>
  <c r="K27" i="47"/>
  <c r="K28" i="47"/>
  <c r="K16" i="48"/>
  <c r="K17" i="48"/>
  <c r="K22" i="48"/>
  <c r="K23" i="48"/>
  <c r="K29" i="48"/>
  <c r="N12" i="48"/>
  <c r="N13" i="48"/>
  <c r="N14" i="48"/>
  <c r="N15" i="48"/>
  <c r="N16" i="48"/>
  <c r="N17" i="48"/>
  <c r="N18" i="48"/>
  <c r="N19" i="48"/>
  <c r="N20" i="48"/>
  <c r="N21" i="48"/>
  <c r="N22" i="48"/>
  <c r="N23" i="48"/>
  <c r="N24" i="48"/>
  <c r="N25" i="48"/>
  <c r="N26" i="48"/>
  <c r="N27" i="48"/>
  <c r="N28" i="48"/>
  <c r="N29" i="48"/>
  <c r="N11" i="37"/>
  <c r="N12" i="37"/>
  <c r="N13" i="37"/>
  <c r="N14" i="37"/>
  <c r="N15" i="37"/>
  <c r="N16" i="37"/>
  <c r="N17" i="37"/>
  <c r="N18" i="37"/>
  <c r="N19" i="37"/>
  <c r="N20" i="37"/>
  <c r="N21" i="37"/>
  <c r="N22" i="37"/>
  <c r="N23" i="37"/>
  <c r="N24" i="37"/>
  <c r="N25" i="37"/>
  <c r="N26" i="37"/>
  <c r="N27" i="37"/>
  <c r="N28" i="37"/>
  <c r="N29" i="37"/>
  <c r="K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12" i="30"/>
  <c r="K13" i="30"/>
  <c r="K14" i="30"/>
  <c r="K15" i="30"/>
  <c r="K16" i="30"/>
  <c r="K17" i="30"/>
  <c r="K18" i="30"/>
  <c r="K19" i="30"/>
  <c r="K20" i="30"/>
  <c r="K21" i="30"/>
  <c r="K22" i="30"/>
  <c r="K23" i="30"/>
  <c r="K24" i="30"/>
  <c r="K25" i="30"/>
  <c r="K26" i="30"/>
  <c r="K27" i="30"/>
  <c r="K28" i="30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K18" i="31"/>
  <c r="K16" i="31"/>
  <c r="K13" i="31"/>
  <c r="K8" i="31"/>
  <c r="H24" i="31"/>
  <c r="H26" i="31"/>
  <c r="H22" i="31"/>
  <c r="H21" i="31"/>
  <c r="H20" i="31"/>
  <c r="H18" i="31"/>
  <c r="H12" i="31"/>
  <c r="H13" i="31"/>
  <c r="H14" i="31"/>
  <c r="H15" i="31"/>
  <c r="H16" i="31"/>
  <c r="H10" i="31"/>
  <c r="Q21" i="34"/>
  <c r="H25" i="34"/>
  <c r="H26" i="34"/>
  <c r="H27" i="34"/>
  <c r="H28" i="34"/>
  <c r="H16" i="34"/>
  <c r="H17" i="34"/>
  <c r="H21" i="34"/>
  <c r="H19" i="34"/>
  <c r="H14" i="34"/>
  <c r="H11" i="34"/>
  <c r="E21" i="34"/>
  <c r="N25" i="29"/>
  <c r="N20" i="29"/>
  <c r="N19" i="29"/>
  <c r="N17" i="29"/>
  <c r="N16" i="29"/>
  <c r="N14" i="29"/>
  <c r="N13" i="29"/>
  <c r="N10" i="29"/>
  <c r="N9" i="29"/>
  <c r="N8" i="29"/>
  <c r="K26" i="29"/>
  <c r="K24" i="29"/>
  <c r="K20" i="29"/>
  <c r="K17" i="29"/>
  <c r="K14" i="29"/>
  <c r="K13" i="29"/>
  <c r="K11" i="29"/>
  <c r="K9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N9" i="39"/>
  <c r="N10" i="39"/>
  <c r="N11" i="39"/>
  <c r="N12" i="39"/>
  <c r="N13" i="39"/>
  <c r="N14" i="39"/>
  <c r="N16" i="39"/>
  <c r="N17" i="39"/>
  <c r="N18" i="39"/>
  <c r="N19" i="39"/>
  <c r="N20" i="39"/>
  <c r="N21" i="39"/>
  <c r="N22" i="39"/>
  <c r="N23" i="39"/>
  <c r="N24" i="39"/>
  <c r="N25" i="39"/>
  <c r="N26" i="39"/>
  <c r="N27" i="39"/>
  <c r="H21" i="39"/>
  <c r="H22" i="39"/>
  <c r="H23" i="39"/>
  <c r="H24" i="39"/>
  <c r="H25" i="39"/>
  <c r="H26" i="39"/>
  <c r="K9" i="39"/>
  <c r="K10" i="39"/>
  <c r="K11" i="39"/>
  <c r="K12" i="39"/>
  <c r="K13" i="39"/>
  <c r="K14" i="39"/>
  <c r="K15" i="39"/>
  <c r="K16" i="39"/>
  <c r="K17" i="39"/>
  <c r="K18" i="39"/>
  <c r="K19" i="39"/>
  <c r="K20" i="39"/>
  <c r="K21" i="39"/>
  <c r="K22" i="39"/>
  <c r="K23" i="39"/>
  <c r="K24" i="39"/>
  <c r="K25" i="39"/>
  <c r="K26" i="39"/>
  <c r="K27" i="39"/>
  <c r="X28" i="47" l="1"/>
  <c r="X27" i="47"/>
  <c r="X26" i="47"/>
  <c r="X25" i="47"/>
  <c r="X24" i="47"/>
  <c r="X23" i="47"/>
  <c r="X22" i="47"/>
  <c r="X21" i="47"/>
  <c r="X20" i="47"/>
  <c r="X19" i="47"/>
  <c r="X18" i="47"/>
  <c r="X17" i="47"/>
  <c r="X16" i="47"/>
  <c r="X15" i="47"/>
  <c r="X14" i="47"/>
  <c r="X13" i="47"/>
  <c r="X12" i="47"/>
  <c r="X11" i="47"/>
  <c r="X10" i="47"/>
  <c r="X9" i="47"/>
  <c r="U28" i="47"/>
  <c r="U27" i="47"/>
  <c r="U26" i="47"/>
  <c r="U25" i="47"/>
  <c r="U24" i="47"/>
  <c r="U23" i="47"/>
  <c r="U22" i="47"/>
  <c r="U21" i="47"/>
  <c r="U20" i="47"/>
  <c r="U19" i="47"/>
  <c r="U18" i="47"/>
  <c r="U17" i="47"/>
  <c r="U16" i="47"/>
  <c r="U15" i="47"/>
  <c r="U14" i="47"/>
  <c r="U13" i="47"/>
  <c r="U12" i="47"/>
  <c r="U11" i="47"/>
  <c r="U10" i="47"/>
  <c r="U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Q9" i="47"/>
  <c r="K11" i="47"/>
  <c r="K10" i="47"/>
  <c r="K9" i="47"/>
  <c r="H28" i="47"/>
  <c r="H27" i="47"/>
  <c r="H26" i="47"/>
  <c r="H25" i="47"/>
  <c r="H24" i="47"/>
  <c r="H23" i="47"/>
  <c r="H22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X14" i="31"/>
  <c r="X26" i="31"/>
  <c r="U26" i="31"/>
  <c r="Q26" i="31"/>
  <c r="H11" i="31"/>
  <c r="H17" i="31"/>
  <c r="E26" i="31"/>
  <c r="H12" i="34"/>
  <c r="H13" i="34"/>
  <c r="H15" i="34"/>
  <c r="H18" i="34"/>
  <c r="H20" i="34"/>
  <c r="H22" i="34"/>
  <c r="H23" i="34"/>
  <c r="H24" i="34"/>
  <c r="N26" i="29"/>
  <c r="K10" i="29"/>
  <c r="K15" i="29"/>
  <c r="K18" i="29"/>
  <c r="K19" i="29"/>
  <c r="K21" i="29"/>
  <c r="K22" i="29"/>
  <c r="K23" i="29"/>
  <c r="K25" i="29"/>
  <c r="K27" i="29"/>
  <c r="W28" i="46" l="1"/>
  <c r="V28" i="46"/>
  <c r="X28" i="46" s="1"/>
  <c r="W27" i="46"/>
  <c r="V27" i="46"/>
  <c r="X27" i="46" s="1"/>
  <c r="W26" i="46"/>
  <c r="V26" i="46"/>
  <c r="W25" i="46"/>
  <c r="V25" i="46"/>
  <c r="X25" i="46" s="1"/>
  <c r="W24" i="46"/>
  <c r="V24" i="46"/>
  <c r="X24" i="46" s="1"/>
  <c r="W23" i="46"/>
  <c r="V23" i="46"/>
  <c r="W22" i="46"/>
  <c r="V22" i="46"/>
  <c r="W21" i="46"/>
  <c r="V21" i="46"/>
  <c r="W20" i="46"/>
  <c r="V20" i="46"/>
  <c r="W19" i="46"/>
  <c r="V19" i="46"/>
  <c r="W18" i="46"/>
  <c r="V18" i="46"/>
  <c r="W17" i="46"/>
  <c r="V17" i="46"/>
  <c r="W16" i="46"/>
  <c r="V16" i="46"/>
  <c r="W15" i="46"/>
  <c r="V15" i="46"/>
  <c r="W14" i="46"/>
  <c r="V14" i="46"/>
  <c r="W13" i="46"/>
  <c r="V13" i="46"/>
  <c r="W12" i="46"/>
  <c r="V12" i="46"/>
  <c r="W11" i="46"/>
  <c r="V11" i="46"/>
  <c r="W10" i="46"/>
  <c r="V10" i="46"/>
  <c r="W9" i="46"/>
  <c r="W8" i="46" s="1"/>
  <c r="C20" i="45" s="1"/>
  <c r="V9" i="46"/>
  <c r="T28" i="46"/>
  <c r="S28" i="46"/>
  <c r="T27" i="46"/>
  <c r="S27" i="46"/>
  <c r="T26" i="46"/>
  <c r="S26" i="46"/>
  <c r="T25" i="46"/>
  <c r="S25" i="46"/>
  <c r="T24" i="46"/>
  <c r="S24" i="46"/>
  <c r="T23" i="46"/>
  <c r="S23" i="46"/>
  <c r="T22" i="46"/>
  <c r="S22" i="46"/>
  <c r="T21" i="46"/>
  <c r="S21" i="46"/>
  <c r="T20" i="46"/>
  <c r="S20" i="46"/>
  <c r="T19" i="46"/>
  <c r="S19" i="46"/>
  <c r="T18" i="46"/>
  <c r="S18" i="46"/>
  <c r="T17" i="46"/>
  <c r="S17" i="46"/>
  <c r="T16" i="46"/>
  <c r="S16" i="46"/>
  <c r="T15" i="46"/>
  <c r="S15" i="46"/>
  <c r="T14" i="46"/>
  <c r="S14" i="46"/>
  <c r="T13" i="46"/>
  <c r="S13" i="46"/>
  <c r="T12" i="46"/>
  <c r="S12" i="46"/>
  <c r="T11" i="46"/>
  <c r="S11" i="46"/>
  <c r="T10" i="46"/>
  <c r="S10" i="46"/>
  <c r="T9" i="46"/>
  <c r="T8" i="46" s="1"/>
  <c r="C19" i="45" s="1"/>
  <c r="S9" i="46"/>
  <c r="P28" i="46"/>
  <c r="O28" i="46"/>
  <c r="P27" i="46"/>
  <c r="O27" i="46"/>
  <c r="P26" i="46"/>
  <c r="O26" i="46"/>
  <c r="P25" i="46"/>
  <c r="O25" i="46"/>
  <c r="P24" i="46"/>
  <c r="O24" i="46"/>
  <c r="P23" i="46"/>
  <c r="O23" i="46"/>
  <c r="P22" i="46"/>
  <c r="O22" i="46"/>
  <c r="P21" i="46"/>
  <c r="O21" i="46"/>
  <c r="P20" i="46"/>
  <c r="O20" i="46"/>
  <c r="P19" i="46"/>
  <c r="O19" i="46"/>
  <c r="P18" i="46"/>
  <c r="O18" i="46"/>
  <c r="P17" i="46"/>
  <c r="O17" i="46"/>
  <c r="P16" i="46"/>
  <c r="O16" i="46"/>
  <c r="P15" i="46"/>
  <c r="O15" i="46"/>
  <c r="P14" i="46"/>
  <c r="O14" i="46"/>
  <c r="P13" i="46"/>
  <c r="O13" i="46"/>
  <c r="P12" i="46"/>
  <c r="O12" i="46"/>
  <c r="P11" i="46"/>
  <c r="O11" i="46"/>
  <c r="P10" i="46"/>
  <c r="O10" i="46"/>
  <c r="P9" i="46"/>
  <c r="P8" i="46" s="1"/>
  <c r="C13" i="45" s="1"/>
  <c r="O9" i="46"/>
  <c r="M28" i="46"/>
  <c r="L28" i="46"/>
  <c r="M27" i="46"/>
  <c r="L27" i="46"/>
  <c r="M26" i="46"/>
  <c r="L26" i="46"/>
  <c r="M25" i="46"/>
  <c r="L25" i="46"/>
  <c r="M24" i="46"/>
  <c r="L24" i="46"/>
  <c r="M23" i="46"/>
  <c r="L23" i="46"/>
  <c r="M22" i="46"/>
  <c r="L22" i="46"/>
  <c r="M21" i="46"/>
  <c r="L21" i="46"/>
  <c r="M20" i="46"/>
  <c r="L20" i="46"/>
  <c r="M19" i="46"/>
  <c r="L19" i="46"/>
  <c r="M18" i="46"/>
  <c r="L18" i="46"/>
  <c r="M17" i="46"/>
  <c r="L17" i="46"/>
  <c r="M16" i="46"/>
  <c r="L16" i="46"/>
  <c r="M15" i="46"/>
  <c r="L15" i="46"/>
  <c r="M14" i="46"/>
  <c r="L14" i="46"/>
  <c r="M13" i="46"/>
  <c r="L13" i="46"/>
  <c r="M12" i="46"/>
  <c r="L12" i="46"/>
  <c r="M11" i="46"/>
  <c r="L11" i="46"/>
  <c r="M10" i="46"/>
  <c r="L10" i="46"/>
  <c r="M9" i="46"/>
  <c r="L9" i="46"/>
  <c r="L8" i="46" s="1"/>
  <c r="B12" i="45" s="1"/>
  <c r="J28" i="46"/>
  <c r="I28" i="46"/>
  <c r="J27" i="46"/>
  <c r="I27" i="46"/>
  <c r="J26" i="46"/>
  <c r="I26" i="46"/>
  <c r="J25" i="46"/>
  <c r="I25" i="46"/>
  <c r="J24" i="46"/>
  <c r="I24" i="46"/>
  <c r="J23" i="46"/>
  <c r="I23" i="46"/>
  <c r="J22" i="46"/>
  <c r="I22" i="46"/>
  <c r="J21" i="46"/>
  <c r="I21" i="46"/>
  <c r="J20" i="46"/>
  <c r="I20" i="46"/>
  <c r="J19" i="46"/>
  <c r="I19" i="46"/>
  <c r="J18" i="46"/>
  <c r="I18" i="46"/>
  <c r="J17" i="46"/>
  <c r="I17" i="46"/>
  <c r="J16" i="46"/>
  <c r="I16" i="46"/>
  <c r="J15" i="46"/>
  <c r="I15" i="46"/>
  <c r="J14" i="46"/>
  <c r="I14" i="46"/>
  <c r="J13" i="46"/>
  <c r="I13" i="46"/>
  <c r="J12" i="46"/>
  <c r="I12" i="46"/>
  <c r="J11" i="46"/>
  <c r="I11" i="46"/>
  <c r="J10" i="46"/>
  <c r="I10" i="46"/>
  <c r="J9" i="46"/>
  <c r="I9" i="46"/>
  <c r="I8" i="46" s="1"/>
  <c r="B11" i="45" s="1"/>
  <c r="G28" i="46"/>
  <c r="F28" i="46"/>
  <c r="G27" i="46"/>
  <c r="F27" i="46"/>
  <c r="G26" i="46"/>
  <c r="F26" i="46"/>
  <c r="G25" i="46"/>
  <c r="F25" i="46"/>
  <c r="G24" i="46"/>
  <c r="F24" i="46"/>
  <c r="G23" i="46"/>
  <c r="F23" i="46"/>
  <c r="G22" i="46"/>
  <c r="F22" i="46"/>
  <c r="G21" i="46"/>
  <c r="F21" i="46"/>
  <c r="G20" i="46"/>
  <c r="F20" i="46"/>
  <c r="G19" i="46"/>
  <c r="F19" i="46"/>
  <c r="G18" i="46"/>
  <c r="F18" i="46"/>
  <c r="G17" i="46"/>
  <c r="F17" i="46"/>
  <c r="G16" i="46"/>
  <c r="F16" i="46"/>
  <c r="G15" i="46"/>
  <c r="F15" i="46"/>
  <c r="G14" i="46"/>
  <c r="F14" i="46"/>
  <c r="G13" i="46"/>
  <c r="F13" i="46"/>
  <c r="G12" i="46"/>
  <c r="F12" i="46"/>
  <c r="G11" i="46"/>
  <c r="F11" i="46"/>
  <c r="G10" i="46"/>
  <c r="F10" i="46"/>
  <c r="G9" i="46"/>
  <c r="F9" i="46"/>
  <c r="F8" i="46" s="1"/>
  <c r="B10" i="45" s="1"/>
  <c r="D28" i="46"/>
  <c r="C28" i="46"/>
  <c r="D27" i="46"/>
  <c r="C27" i="46"/>
  <c r="D26" i="46"/>
  <c r="C26" i="46"/>
  <c r="D25" i="46"/>
  <c r="C25" i="46"/>
  <c r="D24" i="46"/>
  <c r="C24" i="46"/>
  <c r="D23" i="46"/>
  <c r="C23" i="46"/>
  <c r="D22" i="46"/>
  <c r="C22" i="46"/>
  <c r="D21" i="46"/>
  <c r="C21" i="46"/>
  <c r="D20" i="46"/>
  <c r="C20" i="46"/>
  <c r="D19" i="46"/>
  <c r="C19" i="46"/>
  <c r="D18" i="46"/>
  <c r="C18" i="46"/>
  <c r="D17" i="46"/>
  <c r="C17" i="46"/>
  <c r="D16" i="46"/>
  <c r="C16" i="46"/>
  <c r="D15" i="46"/>
  <c r="C15" i="46"/>
  <c r="D14" i="46"/>
  <c r="C14" i="46"/>
  <c r="D13" i="46"/>
  <c r="C13" i="46"/>
  <c r="D12" i="46"/>
  <c r="C12" i="46"/>
  <c r="D11" i="46"/>
  <c r="C11" i="46"/>
  <c r="D10" i="46"/>
  <c r="C10" i="46"/>
  <c r="D9" i="46"/>
  <c r="C9" i="46"/>
  <c r="C8" i="46" s="1"/>
  <c r="B9" i="45" s="1"/>
  <c r="R8" i="47"/>
  <c r="G18" i="45" s="1"/>
  <c r="B9" i="46"/>
  <c r="W29" i="44"/>
  <c r="V29" i="44"/>
  <c r="W28" i="44"/>
  <c r="V28" i="44"/>
  <c r="W27" i="44"/>
  <c r="V27" i="44"/>
  <c r="W26" i="44"/>
  <c r="V26" i="44"/>
  <c r="W25" i="44"/>
  <c r="V25" i="44"/>
  <c r="W24" i="44"/>
  <c r="V24" i="44"/>
  <c r="W23" i="44"/>
  <c r="V23" i="44"/>
  <c r="W22" i="44"/>
  <c r="V22" i="44"/>
  <c r="W21" i="44"/>
  <c r="V21" i="44"/>
  <c r="W20" i="44"/>
  <c r="V20" i="44"/>
  <c r="W19" i="44"/>
  <c r="V19" i="44"/>
  <c r="W18" i="44"/>
  <c r="V18" i="44"/>
  <c r="W17" i="44"/>
  <c r="V17" i="44"/>
  <c r="W16" i="44"/>
  <c r="V16" i="44"/>
  <c r="W15" i="44"/>
  <c r="V15" i="44"/>
  <c r="W14" i="44"/>
  <c r="V14" i="44"/>
  <c r="W13" i="44"/>
  <c r="V13" i="44"/>
  <c r="W12" i="44"/>
  <c r="V12" i="44"/>
  <c r="W11" i="44"/>
  <c r="V11" i="44"/>
  <c r="W10" i="44"/>
  <c r="V10" i="44"/>
  <c r="V9" i="44" s="1"/>
  <c r="F20" i="25" s="1"/>
  <c r="T29" i="44"/>
  <c r="S29" i="44"/>
  <c r="T28" i="44"/>
  <c r="S28" i="44"/>
  <c r="T27" i="44"/>
  <c r="S27" i="44"/>
  <c r="T26" i="44"/>
  <c r="S26" i="44"/>
  <c r="T25" i="44"/>
  <c r="S25" i="44"/>
  <c r="T24" i="44"/>
  <c r="S24" i="44"/>
  <c r="T23" i="44"/>
  <c r="S23" i="44"/>
  <c r="T22" i="44"/>
  <c r="S22" i="44"/>
  <c r="T21" i="44"/>
  <c r="S21" i="44"/>
  <c r="T20" i="44"/>
  <c r="S20" i="44"/>
  <c r="T19" i="44"/>
  <c r="S19" i="44"/>
  <c r="T18" i="44"/>
  <c r="S18" i="44"/>
  <c r="T17" i="44"/>
  <c r="S17" i="44"/>
  <c r="T16" i="44"/>
  <c r="S16" i="44"/>
  <c r="T15" i="44"/>
  <c r="S15" i="44"/>
  <c r="T14" i="44"/>
  <c r="S14" i="44"/>
  <c r="T13" i="44"/>
  <c r="S13" i="44"/>
  <c r="T12" i="44"/>
  <c r="S12" i="44"/>
  <c r="T11" i="44"/>
  <c r="S11" i="44"/>
  <c r="T10" i="44"/>
  <c r="S10" i="44"/>
  <c r="S9" i="44" s="1"/>
  <c r="F19" i="25" s="1"/>
  <c r="P29" i="44"/>
  <c r="O29" i="44"/>
  <c r="P28" i="44"/>
  <c r="O28" i="44"/>
  <c r="P27" i="44"/>
  <c r="O27" i="44"/>
  <c r="P26" i="44"/>
  <c r="O26" i="44"/>
  <c r="P25" i="44"/>
  <c r="O25" i="44"/>
  <c r="P24" i="44"/>
  <c r="O24" i="44"/>
  <c r="P23" i="44"/>
  <c r="O23" i="44"/>
  <c r="P22" i="44"/>
  <c r="O22" i="44"/>
  <c r="P21" i="44"/>
  <c r="O21" i="44"/>
  <c r="P20" i="44"/>
  <c r="O20" i="44"/>
  <c r="P19" i="44"/>
  <c r="O19" i="44"/>
  <c r="P18" i="44"/>
  <c r="O18" i="44"/>
  <c r="P17" i="44"/>
  <c r="O17" i="44"/>
  <c r="P16" i="44"/>
  <c r="O16" i="44"/>
  <c r="P15" i="44"/>
  <c r="O15" i="44"/>
  <c r="P14" i="44"/>
  <c r="O14" i="44"/>
  <c r="P13" i="44"/>
  <c r="O13" i="44"/>
  <c r="P12" i="44"/>
  <c r="O12" i="44"/>
  <c r="P11" i="44"/>
  <c r="O11" i="44"/>
  <c r="P10" i="44"/>
  <c r="O10" i="44"/>
  <c r="M29" i="44"/>
  <c r="L29" i="44"/>
  <c r="M28" i="44"/>
  <c r="L28" i="44"/>
  <c r="M27" i="44"/>
  <c r="L27" i="44"/>
  <c r="M26" i="44"/>
  <c r="L26" i="44"/>
  <c r="M25" i="44"/>
  <c r="L25" i="44"/>
  <c r="M24" i="44"/>
  <c r="L24" i="44"/>
  <c r="M23" i="44"/>
  <c r="L23" i="44"/>
  <c r="M22" i="44"/>
  <c r="L22" i="44"/>
  <c r="M21" i="44"/>
  <c r="L21" i="44"/>
  <c r="M20" i="44"/>
  <c r="L20" i="44"/>
  <c r="M19" i="44"/>
  <c r="L19" i="44"/>
  <c r="M18" i="44"/>
  <c r="L18" i="44"/>
  <c r="M17" i="44"/>
  <c r="L17" i="44"/>
  <c r="M16" i="44"/>
  <c r="L16" i="44"/>
  <c r="M15" i="44"/>
  <c r="L15" i="44"/>
  <c r="M14" i="44"/>
  <c r="L14" i="44"/>
  <c r="M13" i="44"/>
  <c r="L13" i="44"/>
  <c r="M12" i="44"/>
  <c r="L12" i="44"/>
  <c r="M11" i="44"/>
  <c r="L11" i="44"/>
  <c r="M10" i="44"/>
  <c r="L10" i="44"/>
  <c r="L9" i="44" s="1"/>
  <c r="F12" i="25" s="1"/>
  <c r="J29" i="44"/>
  <c r="I29" i="44"/>
  <c r="J28" i="44"/>
  <c r="I28" i="44"/>
  <c r="J27" i="44"/>
  <c r="I27" i="44"/>
  <c r="J26" i="44"/>
  <c r="I26" i="44"/>
  <c r="J25" i="44"/>
  <c r="I25" i="44"/>
  <c r="J24" i="44"/>
  <c r="I24" i="44"/>
  <c r="J23" i="44"/>
  <c r="I23" i="44"/>
  <c r="J22" i="44"/>
  <c r="I22" i="44"/>
  <c r="J21" i="44"/>
  <c r="I21" i="44"/>
  <c r="J20" i="44"/>
  <c r="I20" i="44"/>
  <c r="J19" i="44"/>
  <c r="I19" i="44"/>
  <c r="J18" i="44"/>
  <c r="I18" i="44"/>
  <c r="J17" i="44"/>
  <c r="I17" i="44"/>
  <c r="J16" i="44"/>
  <c r="I16" i="44"/>
  <c r="J15" i="44"/>
  <c r="I15" i="44"/>
  <c r="J14" i="44"/>
  <c r="I14" i="44"/>
  <c r="J13" i="44"/>
  <c r="I13" i="44"/>
  <c r="J12" i="44"/>
  <c r="I12" i="44"/>
  <c r="J11" i="44"/>
  <c r="I11" i="44"/>
  <c r="J10" i="44"/>
  <c r="I10" i="44"/>
  <c r="I9" i="44" s="1"/>
  <c r="F11" i="25" s="1"/>
  <c r="G29" i="44"/>
  <c r="F29" i="44"/>
  <c r="G28" i="44"/>
  <c r="F28" i="44"/>
  <c r="G27" i="44"/>
  <c r="F27" i="44"/>
  <c r="G26" i="44"/>
  <c r="F26" i="44"/>
  <c r="G25" i="44"/>
  <c r="F25" i="44"/>
  <c r="G24" i="44"/>
  <c r="F24" i="44"/>
  <c r="G23" i="44"/>
  <c r="F23" i="44"/>
  <c r="G22" i="44"/>
  <c r="F22" i="44"/>
  <c r="G21" i="44"/>
  <c r="F21" i="44"/>
  <c r="G20" i="44"/>
  <c r="F20" i="44"/>
  <c r="G19" i="44"/>
  <c r="F19" i="44"/>
  <c r="G18" i="44"/>
  <c r="F18" i="44"/>
  <c r="G17" i="44"/>
  <c r="F17" i="44"/>
  <c r="G16" i="44"/>
  <c r="F16" i="44"/>
  <c r="G15" i="44"/>
  <c r="F15" i="44"/>
  <c r="G14" i="44"/>
  <c r="F14" i="44"/>
  <c r="G13" i="44"/>
  <c r="F13" i="44"/>
  <c r="G12" i="44"/>
  <c r="F12" i="44"/>
  <c r="G11" i="44"/>
  <c r="F11" i="44"/>
  <c r="G10" i="44"/>
  <c r="F10" i="44"/>
  <c r="F9" i="44" s="1"/>
  <c r="F10" i="25" s="1"/>
  <c r="D29" i="44"/>
  <c r="C29" i="44"/>
  <c r="D28" i="44"/>
  <c r="C28" i="44"/>
  <c r="D27" i="44"/>
  <c r="C27" i="44"/>
  <c r="D26" i="44"/>
  <c r="C26" i="44"/>
  <c r="D25" i="44"/>
  <c r="C25" i="44"/>
  <c r="D24" i="44"/>
  <c r="C24" i="44"/>
  <c r="D23" i="44"/>
  <c r="C23" i="44"/>
  <c r="D22" i="44"/>
  <c r="C22" i="44"/>
  <c r="D21" i="44"/>
  <c r="C21" i="44"/>
  <c r="D20" i="44"/>
  <c r="C20" i="44"/>
  <c r="D19" i="44"/>
  <c r="C19" i="44"/>
  <c r="D18" i="44"/>
  <c r="C18" i="44"/>
  <c r="D17" i="44"/>
  <c r="C17" i="44"/>
  <c r="D16" i="44"/>
  <c r="C16" i="44"/>
  <c r="D15" i="44"/>
  <c r="C15" i="44"/>
  <c r="D14" i="44"/>
  <c r="C14" i="44"/>
  <c r="D13" i="44"/>
  <c r="C13" i="44"/>
  <c r="D12" i="44"/>
  <c r="C12" i="44"/>
  <c r="D11" i="44"/>
  <c r="C11" i="44"/>
  <c r="D10" i="44"/>
  <c r="C10" i="44"/>
  <c r="C9" i="44" s="1"/>
  <c r="F9" i="25" s="1"/>
  <c r="R9" i="37"/>
  <c r="C18" i="25" s="1"/>
  <c r="R12" i="44"/>
  <c r="R14" i="44"/>
  <c r="R16" i="44"/>
  <c r="R18" i="44"/>
  <c r="R20" i="44"/>
  <c r="R22" i="44"/>
  <c r="R24" i="44"/>
  <c r="R26" i="44"/>
  <c r="R28" i="44"/>
  <c r="R10" i="44"/>
  <c r="B10" i="46"/>
  <c r="B12" i="46"/>
  <c r="B14" i="46"/>
  <c r="B16" i="46"/>
  <c r="B18" i="46"/>
  <c r="B20" i="46"/>
  <c r="B22" i="46"/>
  <c r="B24" i="46"/>
  <c r="B26" i="46"/>
  <c r="B28" i="46"/>
  <c r="X29" i="37"/>
  <c r="X28" i="37"/>
  <c r="X27" i="37"/>
  <c r="X26" i="37"/>
  <c r="X25" i="37"/>
  <c r="X24" i="37"/>
  <c r="X23" i="37"/>
  <c r="X22" i="37"/>
  <c r="X21" i="37"/>
  <c r="X20" i="37"/>
  <c r="X19" i="37"/>
  <c r="X18" i="37"/>
  <c r="X17" i="37"/>
  <c r="X16" i="37"/>
  <c r="X15" i="37"/>
  <c r="X14" i="37"/>
  <c r="X13" i="37"/>
  <c r="X12" i="37"/>
  <c r="X11" i="37"/>
  <c r="X10" i="37"/>
  <c r="U29" i="37"/>
  <c r="U28" i="37"/>
  <c r="U27" i="37"/>
  <c r="U26" i="37"/>
  <c r="U25" i="37"/>
  <c r="U24" i="37"/>
  <c r="U23" i="37"/>
  <c r="U22" i="37"/>
  <c r="U21" i="37"/>
  <c r="U20" i="37"/>
  <c r="U19" i="37"/>
  <c r="U18" i="37"/>
  <c r="U17" i="37"/>
  <c r="U16" i="37"/>
  <c r="U15" i="37"/>
  <c r="U14" i="37"/>
  <c r="U13" i="37"/>
  <c r="U12" i="37"/>
  <c r="U11" i="37"/>
  <c r="U10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N10" i="37"/>
  <c r="K15" i="37"/>
  <c r="K14" i="37"/>
  <c r="K13" i="37"/>
  <c r="K12" i="37"/>
  <c r="K11" i="37"/>
  <c r="K10" i="37"/>
  <c r="H29" i="37"/>
  <c r="H28" i="37"/>
  <c r="H27" i="37"/>
  <c r="H26" i="37"/>
  <c r="H25" i="37"/>
  <c r="H24" i="37"/>
  <c r="H23" i="37"/>
  <c r="H22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X29" i="48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11" i="48"/>
  <c r="N10" i="48"/>
  <c r="K28" i="48"/>
  <c r="K27" i="48"/>
  <c r="K26" i="48"/>
  <c r="K25" i="48"/>
  <c r="K24" i="48"/>
  <c r="K21" i="48"/>
  <c r="K20" i="48"/>
  <c r="K19" i="48"/>
  <c r="K18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8" i="47"/>
  <c r="X8" i="47" s="1"/>
  <c r="V8" i="47"/>
  <c r="F20" i="45" s="1"/>
  <c r="T8" i="47"/>
  <c r="G19" i="45" s="1"/>
  <c r="S8" i="47"/>
  <c r="F19" i="45" s="1"/>
  <c r="P8" i="47"/>
  <c r="G13" i="45" s="1"/>
  <c r="O8" i="47"/>
  <c r="F13" i="45" s="1"/>
  <c r="M8" i="47"/>
  <c r="L8" i="47"/>
  <c r="F12" i="45" s="1"/>
  <c r="J8" i="47"/>
  <c r="G11" i="45" s="1"/>
  <c r="I8" i="47"/>
  <c r="F11" i="45" s="1"/>
  <c r="G8" i="47"/>
  <c r="F8" i="47"/>
  <c r="F10" i="45" s="1"/>
  <c r="D8" i="47"/>
  <c r="G9" i="45" s="1"/>
  <c r="C8" i="47"/>
  <c r="F9" i="45" s="1"/>
  <c r="O9" i="44"/>
  <c r="F13" i="25" s="1"/>
  <c r="W9" i="37"/>
  <c r="V9" i="37"/>
  <c r="B20" i="25" s="1"/>
  <c r="T9" i="37"/>
  <c r="C19" i="25" s="1"/>
  <c r="S9" i="37"/>
  <c r="B19" i="25" s="1"/>
  <c r="P9" i="37"/>
  <c r="C13" i="25" s="1"/>
  <c r="O9" i="37"/>
  <c r="B13" i="25" s="1"/>
  <c r="M9" i="37"/>
  <c r="C12" i="25" s="1"/>
  <c r="L9" i="37"/>
  <c r="B12" i="25" s="1"/>
  <c r="J9" i="37"/>
  <c r="C11" i="25" s="1"/>
  <c r="I9" i="37"/>
  <c r="B11" i="25" s="1"/>
  <c r="G9" i="37"/>
  <c r="C10" i="25" s="1"/>
  <c r="F9" i="37"/>
  <c r="B10" i="25" s="1"/>
  <c r="D9" i="37"/>
  <c r="C9" i="25" s="1"/>
  <c r="C9" i="37"/>
  <c r="B9" i="25" s="1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X28" i="30"/>
  <c r="X27" i="30"/>
  <c r="X26" i="30"/>
  <c r="X25" i="30"/>
  <c r="X24" i="30"/>
  <c r="X23" i="30"/>
  <c r="X22" i="30"/>
  <c r="X21" i="30"/>
  <c r="X20" i="30"/>
  <c r="X19" i="30"/>
  <c r="X18" i="30"/>
  <c r="X17" i="30"/>
  <c r="X16" i="30"/>
  <c r="X15" i="30"/>
  <c r="X14" i="30"/>
  <c r="X13" i="30"/>
  <c r="X12" i="30"/>
  <c r="X11" i="30"/>
  <c r="X10" i="30"/>
  <c r="X9" i="30"/>
  <c r="U28" i="30"/>
  <c r="U27" i="30"/>
  <c r="U26" i="30"/>
  <c r="U25" i="30"/>
  <c r="U24" i="30"/>
  <c r="U23" i="30"/>
  <c r="U22" i="30"/>
  <c r="U21" i="30"/>
  <c r="U20" i="30"/>
  <c r="U19" i="30"/>
  <c r="U18" i="30"/>
  <c r="U17" i="30"/>
  <c r="U16" i="30"/>
  <c r="U15" i="30"/>
  <c r="U14" i="30"/>
  <c r="U13" i="30"/>
  <c r="U12" i="30"/>
  <c r="U11" i="30"/>
  <c r="U10" i="30"/>
  <c r="U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Q9" i="30"/>
  <c r="N10" i="30"/>
  <c r="N9" i="30"/>
  <c r="K11" i="30"/>
  <c r="K10" i="30"/>
  <c r="K9" i="30"/>
  <c r="H28" i="30"/>
  <c r="H27" i="30"/>
  <c r="H26" i="30"/>
  <c r="H25" i="30"/>
  <c r="H24" i="30"/>
  <c r="H23" i="30"/>
  <c r="H22" i="30"/>
  <c r="H21" i="30"/>
  <c r="H20" i="30"/>
  <c r="H19" i="30"/>
  <c r="H18" i="30"/>
  <c r="H17" i="30"/>
  <c r="H16" i="30"/>
  <c r="H15" i="30"/>
  <c r="H14" i="30"/>
  <c r="H13" i="30"/>
  <c r="H12" i="30"/>
  <c r="H11" i="30"/>
  <c r="H10" i="30"/>
  <c r="H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W8" i="30"/>
  <c r="C19" i="40" s="1"/>
  <c r="V8" i="30"/>
  <c r="B19" i="40" s="1"/>
  <c r="T8" i="30"/>
  <c r="C18" i="40" s="1"/>
  <c r="S8" i="30"/>
  <c r="B18" i="40" s="1"/>
  <c r="R8" i="30"/>
  <c r="C17" i="40" s="1"/>
  <c r="P8" i="30"/>
  <c r="C12" i="40" s="1"/>
  <c r="O8" i="30"/>
  <c r="B12" i="40" s="1"/>
  <c r="M8" i="30"/>
  <c r="C11" i="40" s="1"/>
  <c r="L8" i="30"/>
  <c r="B11" i="40" s="1"/>
  <c r="J8" i="30"/>
  <c r="C10" i="40" s="1"/>
  <c r="I8" i="30"/>
  <c r="B10" i="40" s="1"/>
  <c r="G8" i="30"/>
  <c r="C9" i="40" s="1"/>
  <c r="F8" i="30"/>
  <c r="B9" i="40" s="1"/>
  <c r="D8" i="30"/>
  <c r="C8" i="40" s="1"/>
  <c r="C8" i="30"/>
  <c r="B8" i="40" s="1"/>
  <c r="B8" i="30"/>
  <c r="C7" i="40" s="1"/>
  <c r="X25" i="31"/>
  <c r="X24" i="31"/>
  <c r="X23" i="31"/>
  <c r="X22" i="31"/>
  <c r="X21" i="31"/>
  <c r="X20" i="31"/>
  <c r="X19" i="31"/>
  <c r="X18" i="31"/>
  <c r="X17" i="31"/>
  <c r="X16" i="31"/>
  <c r="X15" i="31"/>
  <c r="X13" i="31"/>
  <c r="X12" i="31"/>
  <c r="X11" i="31"/>
  <c r="X10" i="31"/>
  <c r="X9" i="31"/>
  <c r="X8" i="31"/>
  <c r="X7" i="31"/>
  <c r="U25" i="31"/>
  <c r="U24" i="31"/>
  <c r="U23" i="31"/>
  <c r="U22" i="31"/>
  <c r="U21" i="31"/>
  <c r="U20" i="31"/>
  <c r="U19" i="31"/>
  <c r="U18" i="31"/>
  <c r="U17" i="31"/>
  <c r="U16" i="31"/>
  <c r="U15" i="31"/>
  <c r="U14" i="31"/>
  <c r="U13" i="31"/>
  <c r="U12" i="31"/>
  <c r="U11" i="31"/>
  <c r="U10" i="31"/>
  <c r="U9" i="31"/>
  <c r="U8" i="31"/>
  <c r="U7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Q9" i="31"/>
  <c r="Q8" i="31"/>
  <c r="Q7" i="31"/>
  <c r="N26" i="31"/>
  <c r="N25" i="31"/>
  <c r="N24" i="31"/>
  <c r="N23" i="31"/>
  <c r="N22" i="31"/>
  <c r="N21" i="31"/>
  <c r="N20" i="31"/>
  <c r="N19" i="31"/>
  <c r="N18" i="31"/>
  <c r="N17" i="31"/>
  <c r="N16" i="31"/>
  <c r="N15" i="31"/>
  <c r="N14" i="31"/>
  <c r="N13" i="31"/>
  <c r="N11" i="31"/>
  <c r="N10" i="31"/>
  <c r="N9" i="31"/>
  <c r="N8" i="31"/>
  <c r="N7" i="31"/>
  <c r="K26" i="31"/>
  <c r="K25" i="31"/>
  <c r="K24" i="31"/>
  <c r="K23" i="31"/>
  <c r="K22" i="31"/>
  <c r="K21" i="31"/>
  <c r="K20" i="31"/>
  <c r="K19" i="31"/>
  <c r="K17" i="31"/>
  <c r="K15" i="31"/>
  <c r="K14" i="31"/>
  <c r="K12" i="31"/>
  <c r="K11" i="31"/>
  <c r="K10" i="31"/>
  <c r="K7" i="31"/>
  <c r="H25" i="31"/>
  <c r="H23" i="31"/>
  <c r="H19" i="31"/>
  <c r="H9" i="31"/>
  <c r="H8" i="31"/>
  <c r="H7" i="31"/>
  <c r="E25" i="31"/>
  <c r="E24" i="31"/>
  <c r="E23" i="31"/>
  <c r="E22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W6" i="31"/>
  <c r="C18" i="43" s="1"/>
  <c r="V6" i="31"/>
  <c r="B18" i="43" s="1"/>
  <c r="T6" i="31"/>
  <c r="C17" i="43" s="1"/>
  <c r="S6" i="31"/>
  <c r="B17" i="43" s="1"/>
  <c r="R6" i="31"/>
  <c r="C16" i="43" s="1"/>
  <c r="P6" i="31"/>
  <c r="C11" i="43" s="1"/>
  <c r="O6" i="31"/>
  <c r="M6" i="31"/>
  <c r="C10" i="43" s="1"/>
  <c r="L6" i="31"/>
  <c r="B10" i="43" s="1"/>
  <c r="J6" i="31"/>
  <c r="C9" i="43" s="1"/>
  <c r="I6" i="31"/>
  <c r="G6" i="31"/>
  <c r="C8" i="43" s="1"/>
  <c r="F6" i="31"/>
  <c r="B8" i="43" s="1"/>
  <c r="D6" i="31"/>
  <c r="C7" i="43" s="1"/>
  <c r="C6" i="31"/>
  <c r="B6" i="31"/>
  <c r="C6" i="43" s="1"/>
  <c r="X28" i="34"/>
  <c r="X27" i="34"/>
  <c r="X26" i="34"/>
  <c r="X25" i="34"/>
  <c r="X24" i="34"/>
  <c r="X23" i="34"/>
  <c r="X22" i="34"/>
  <c r="X21" i="34"/>
  <c r="X20" i="34"/>
  <c r="X19" i="34"/>
  <c r="X18" i="34"/>
  <c r="X17" i="34"/>
  <c r="X16" i="34"/>
  <c r="X15" i="34"/>
  <c r="X14" i="34"/>
  <c r="X13" i="34"/>
  <c r="X12" i="34"/>
  <c r="X11" i="34"/>
  <c r="X10" i="34"/>
  <c r="X9" i="34"/>
  <c r="U28" i="34"/>
  <c r="U27" i="34"/>
  <c r="U26" i="34"/>
  <c r="U25" i="34"/>
  <c r="U24" i="34"/>
  <c r="U23" i="34"/>
  <c r="U22" i="34"/>
  <c r="U21" i="34"/>
  <c r="U20" i="34"/>
  <c r="U19" i="34"/>
  <c r="U18" i="34"/>
  <c r="U17" i="34"/>
  <c r="U16" i="34"/>
  <c r="U15" i="34"/>
  <c r="U14" i="34"/>
  <c r="U13" i="34"/>
  <c r="U12" i="34"/>
  <c r="U11" i="34"/>
  <c r="U10" i="34"/>
  <c r="U9" i="34"/>
  <c r="Q28" i="34"/>
  <c r="Q27" i="34"/>
  <c r="Q26" i="34"/>
  <c r="Q25" i="34"/>
  <c r="Q24" i="34"/>
  <c r="Q23" i="34"/>
  <c r="Q22" i="34"/>
  <c r="Q20" i="34"/>
  <c r="Q19" i="34"/>
  <c r="Q18" i="34"/>
  <c r="Q17" i="34"/>
  <c r="Q16" i="34"/>
  <c r="Q15" i="34"/>
  <c r="Q14" i="34"/>
  <c r="Q13" i="34"/>
  <c r="Q12" i="34"/>
  <c r="Q11" i="34"/>
  <c r="Q10" i="34"/>
  <c r="Q9" i="34"/>
  <c r="N28" i="34"/>
  <c r="N27" i="34"/>
  <c r="N26" i="34"/>
  <c r="N25" i="34"/>
  <c r="N24" i="34"/>
  <c r="N23" i="34"/>
  <c r="N22" i="34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H10" i="34"/>
  <c r="H9" i="34"/>
  <c r="E28" i="34"/>
  <c r="E27" i="34"/>
  <c r="E26" i="34"/>
  <c r="E25" i="34"/>
  <c r="E24" i="34"/>
  <c r="E23" i="34"/>
  <c r="E22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W8" i="34"/>
  <c r="C18" i="24" s="1"/>
  <c r="V8" i="34"/>
  <c r="B18" i="24" s="1"/>
  <c r="T8" i="34"/>
  <c r="C17" i="24" s="1"/>
  <c r="S8" i="34"/>
  <c r="B17" i="24" s="1"/>
  <c r="R8" i="34"/>
  <c r="C16" i="24" s="1"/>
  <c r="P8" i="34"/>
  <c r="C11" i="24" s="1"/>
  <c r="O8" i="34"/>
  <c r="B11" i="24" s="1"/>
  <c r="M8" i="34"/>
  <c r="C10" i="24" s="1"/>
  <c r="L8" i="34"/>
  <c r="B10" i="24" s="1"/>
  <c r="J8" i="34"/>
  <c r="C9" i="24" s="1"/>
  <c r="I8" i="34"/>
  <c r="G8" i="34"/>
  <c r="C8" i="24" s="1"/>
  <c r="F8" i="34"/>
  <c r="B8" i="24" s="1"/>
  <c r="D8" i="34"/>
  <c r="C7" i="24" s="1"/>
  <c r="C8" i="34"/>
  <c r="B7" i="24" s="1"/>
  <c r="B8" i="34"/>
  <c r="C6" i="24" s="1"/>
  <c r="X27" i="29"/>
  <c r="X26" i="29"/>
  <c r="X25" i="29"/>
  <c r="X24" i="29"/>
  <c r="X23" i="29"/>
  <c r="X22" i="29"/>
  <c r="X21" i="29"/>
  <c r="X20" i="29"/>
  <c r="X19" i="29"/>
  <c r="X18" i="29"/>
  <c r="X17" i="29"/>
  <c r="X16" i="29"/>
  <c r="X15" i="29"/>
  <c r="X14" i="29"/>
  <c r="X13" i="29"/>
  <c r="X12" i="29"/>
  <c r="X11" i="29"/>
  <c r="X10" i="29"/>
  <c r="X9" i="29"/>
  <c r="X8" i="29"/>
  <c r="U27" i="29"/>
  <c r="U26" i="29"/>
  <c r="U25" i="29"/>
  <c r="U24" i="29"/>
  <c r="U23" i="29"/>
  <c r="U22" i="29"/>
  <c r="U21" i="29"/>
  <c r="U20" i="29"/>
  <c r="U19" i="29"/>
  <c r="U18" i="29"/>
  <c r="U17" i="29"/>
  <c r="U16" i="29"/>
  <c r="U15" i="29"/>
  <c r="U14" i="29"/>
  <c r="U13" i="29"/>
  <c r="U12" i="29"/>
  <c r="U11" i="29"/>
  <c r="U10" i="29"/>
  <c r="U9" i="29"/>
  <c r="U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Q9" i="29"/>
  <c r="Q8" i="29"/>
  <c r="N27" i="29"/>
  <c r="N24" i="29"/>
  <c r="N23" i="29"/>
  <c r="N22" i="29"/>
  <c r="N21" i="29"/>
  <c r="N18" i="29"/>
  <c r="N12" i="29"/>
  <c r="K8" i="29"/>
  <c r="H11" i="29"/>
  <c r="H10" i="29"/>
  <c r="H9" i="29"/>
  <c r="H8" i="29"/>
  <c r="E27" i="29"/>
  <c r="E26" i="29"/>
  <c r="E25" i="29"/>
  <c r="E24" i="29"/>
  <c r="E23" i="29"/>
  <c r="E22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W7" i="29"/>
  <c r="C17" i="42" s="1"/>
  <c r="V7" i="29"/>
  <c r="B17" i="42" s="1"/>
  <c r="T7" i="29"/>
  <c r="C16" i="42" s="1"/>
  <c r="S7" i="29"/>
  <c r="B16" i="42" s="1"/>
  <c r="R7" i="29"/>
  <c r="P7" i="29"/>
  <c r="C10" i="42" s="1"/>
  <c r="O7" i="29"/>
  <c r="B10" i="42" s="1"/>
  <c r="M7" i="29"/>
  <c r="L7" i="29"/>
  <c r="B9" i="42" s="1"/>
  <c r="J7" i="29"/>
  <c r="C8" i="42" s="1"/>
  <c r="I7" i="29"/>
  <c r="B8" i="42" s="1"/>
  <c r="G7" i="29"/>
  <c r="F7" i="29"/>
  <c r="B7" i="42" s="1"/>
  <c r="D7" i="29"/>
  <c r="C6" i="42" s="1"/>
  <c r="C7" i="29"/>
  <c r="B7" i="29"/>
  <c r="W7" i="39"/>
  <c r="C18" i="23" s="1"/>
  <c r="V7" i="39"/>
  <c r="B18" i="23" s="1"/>
  <c r="X27" i="39"/>
  <c r="X26" i="39"/>
  <c r="X25" i="39"/>
  <c r="X24" i="39"/>
  <c r="X23" i="39"/>
  <c r="X22" i="39"/>
  <c r="X21" i="39"/>
  <c r="X20" i="39"/>
  <c r="X19" i="39"/>
  <c r="X18" i="39"/>
  <c r="X17" i="39"/>
  <c r="X16" i="39"/>
  <c r="X15" i="39"/>
  <c r="X14" i="39"/>
  <c r="X13" i="39"/>
  <c r="X12" i="39"/>
  <c r="X11" i="39"/>
  <c r="X10" i="39"/>
  <c r="X9" i="39"/>
  <c r="X8" i="39"/>
  <c r="U9" i="39"/>
  <c r="U10" i="39"/>
  <c r="U11" i="39"/>
  <c r="U12" i="39"/>
  <c r="U13" i="39"/>
  <c r="U14" i="39"/>
  <c r="U15" i="39"/>
  <c r="U16" i="39"/>
  <c r="U17" i="39"/>
  <c r="U18" i="39"/>
  <c r="U19" i="39"/>
  <c r="U20" i="39"/>
  <c r="U21" i="39"/>
  <c r="U22" i="39"/>
  <c r="U23" i="39"/>
  <c r="U24" i="39"/>
  <c r="U25" i="39"/>
  <c r="U26" i="39"/>
  <c r="U27" i="39"/>
  <c r="U8" i="39"/>
  <c r="T7" i="39"/>
  <c r="C17" i="23" s="1"/>
  <c r="S7" i="39"/>
  <c r="B17" i="23" s="1"/>
  <c r="R7" i="39"/>
  <c r="C16" i="23" s="1"/>
  <c r="Q9" i="39"/>
  <c r="Q10" i="39"/>
  <c r="Q11" i="39"/>
  <c r="Q12" i="39"/>
  <c r="Q13" i="39"/>
  <c r="Q14" i="39"/>
  <c r="Q15" i="39"/>
  <c r="Q16" i="39"/>
  <c r="Q17" i="39"/>
  <c r="Q18" i="39"/>
  <c r="Q19" i="39"/>
  <c r="Q20" i="39"/>
  <c r="Q21" i="39"/>
  <c r="Q22" i="39"/>
  <c r="Q23" i="39"/>
  <c r="Q24" i="39"/>
  <c r="Q25" i="39"/>
  <c r="Q26" i="39"/>
  <c r="Q27" i="39"/>
  <c r="Q8" i="39"/>
  <c r="P7" i="39"/>
  <c r="O7" i="39"/>
  <c r="B11" i="23" s="1"/>
  <c r="N8" i="39"/>
  <c r="M7" i="39"/>
  <c r="C10" i="23" s="1"/>
  <c r="L7" i="39"/>
  <c r="B10" i="23" s="1"/>
  <c r="K8" i="39"/>
  <c r="J7" i="39"/>
  <c r="C9" i="23" s="1"/>
  <c r="I7" i="39"/>
  <c r="B9" i="23" s="1"/>
  <c r="H27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H8" i="39"/>
  <c r="E27" i="39"/>
  <c r="E26" i="39"/>
  <c r="E25" i="39"/>
  <c r="E24" i="39"/>
  <c r="E23" i="39"/>
  <c r="E22" i="39"/>
  <c r="E21" i="39"/>
  <c r="E20" i="39"/>
  <c r="E19" i="39"/>
  <c r="E18" i="39"/>
  <c r="E17" i="39"/>
  <c r="E16" i="39"/>
  <c r="E15" i="39"/>
  <c r="E14" i="39"/>
  <c r="E13" i="39"/>
  <c r="E12" i="39"/>
  <c r="E11" i="39"/>
  <c r="E10" i="39"/>
  <c r="E9" i="39"/>
  <c r="E8" i="39"/>
  <c r="G7" i="39"/>
  <c r="F7" i="39"/>
  <c r="B8" i="23" s="1"/>
  <c r="D7" i="39"/>
  <c r="C7" i="23" s="1"/>
  <c r="C7" i="39"/>
  <c r="B7" i="23" s="1"/>
  <c r="B7" i="39"/>
  <c r="C6" i="23" s="1"/>
  <c r="X10" i="46" l="1"/>
  <c r="X11" i="46"/>
  <c r="X12" i="46"/>
  <c r="X13" i="46"/>
  <c r="X14" i="46"/>
  <c r="X15" i="46"/>
  <c r="X16" i="46"/>
  <c r="X17" i="46"/>
  <c r="X18" i="46"/>
  <c r="X19" i="46"/>
  <c r="X20" i="46"/>
  <c r="X21" i="46"/>
  <c r="X22" i="46"/>
  <c r="X23" i="46"/>
  <c r="X26" i="46"/>
  <c r="N10" i="46"/>
  <c r="N11" i="46"/>
  <c r="N12" i="46"/>
  <c r="N13" i="46"/>
  <c r="N16" i="46"/>
  <c r="N17" i="46"/>
  <c r="N18" i="46"/>
  <c r="N22" i="46"/>
  <c r="N23" i="46"/>
  <c r="N25" i="46"/>
  <c r="N26" i="46"/>
  <c r="N28" i="46"/>
  <c r="H21" i="46"/>
  <c r="N12" i="44"/>
  <c r="N16" i="44"/>
  <c r="N17" i="44"/>
  <c r="N18" i="44"/>
  <c r="N22" i="44"/>
  <c r="N23" i="44"/>
  <c r="N24" i="44"/>
  <c r="N25" i="44"/>
  <c r="N26" i="44"/>
  <c r="N27" i="44"/>
  <c r="N28" i="44"/>
  <c r="D10" i="43"/>
  <c r="D10" i="24"/>
  <c r="K12" i="44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15" i="46"/>
  <c r="K16" i="46"/>
  <c r="K17" i="46"/>
  <c r="K18" i="46"/>
  <c r="K19" i="46"/>
  <c r="K24" i="46"/>
  <c r="K25" i="46"/>
  <c r="K26" i="46"/>
  <c r="K28" i="46"/>
  <c r="K10" i="46"/>
  <c r="K11" i="46"/>
  <c r="K12" i="46"/>
  <c r="K13" i="46"/>
  <c r="K14" i="46"/>
  <c r="K20" i="46"/>
  <c r="K21" i="46"/>
  <c r="K22" i="46"/>
  <c r="K23" i="46"/>
  <c r="K27" i="46"/>
  <c r="H10" i="46"/>
  <c r="H11" i="46"/>
  <c r="H12" i="46"/>
  <c r="H13" i="46"/>
  <c r="H14" i="46"/>
  <c r="H15" i="46"/>
  <c r="H16" i="46"/>
  <c r="H17" i="46"/>
  <c r="H18" i="46"/>
  <c r="H19" i="46"/>
  <c r="H20" i="46"/>
  <c r="H22" i="46"/>
  <c r="H23" i="46"/>
  <c r="H24" i="46"/>
  <c r="H25" i="46"/>
  <c r="H26" i="46"/>
  <c r="H27" i="46"/>
  <c r="H28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N14" i="46"/>
  <c r="N15" i="46"/>
  <c r="N19" i="46"/>
  <c r="N20" i="46"/>
  <c r="N21" i="46"/>
  <c r="N27" i="46"/>
  <c r="X10" i="44"/>
  <c r="X12" i="44"/>
  <c r="X14" i="44"/>
  <c r="X16" i="44"/>
  <c r="X18" i="44"/>
  <c r="X20" i="44"/>
  <c r="X22" i="44"/>
  <c r="X24" i="44"/>
  <c r="X26" i="44"/>
  <c r="X28" i="44"/>
  <c r="K6" i="31"/>
  <c r="M8" i="46"/>
  <c r="C12" i="45" s="1"/>
  <c r="E12" i="45" s="1"/>
  <c r="N9" i="46"/>
  <c r="J8" i="46"/>
  <c r="C11" i="45" s="1"/>
  <c r="E11" i="45" s="1"/>
  <c r="K9" i="46"/>
  <c r="G8" i="46"/>
  <c r="C10" i="45" s="1"/>
  <c r="D10" i="45" s="1"/>
  <c r="H9" i="46"/>
  <c r="D8" i="46"/>
  <c r="C9" i="45" s="1"/>
  <c r="D9" i="45" s="1"/>
  <c r="E9" i="46"/>
  <c r="V8" i="46"/>
  <c r="B20" i="45" s="1"/>
  <c r="D20" i="45" s="1"/>
  <c r="X9" i="46"/>
  <c r="U10" i="46"/>
  <c r="U11" i="46"/>
  <c r="U12" i="46"/>
  <c r="U13" i="46"/>
  <c r="U14" i="46"/>
  <c r="U15" i="46"/>
  <c r="U16" i="46"/>
  <c r="U17" i="46"/>
  <c r="U18" i="46"/>
  <c r="U19" i="46"/>
  <c r="U20" i="46"/>
  <c r="U21" i="46"/>
  <c r="U22" i="46"/>
  <c r="U23" i="46"/>
  <c r="U24" i="46"/>
  <c r="U25" i="46"/>
  <c r="U26" i="46"/>
  <c r="U27" i="46"/>
  <c r="U28" i="46"/>
  <c r="S8" i="46"/>
  <c r="B19" i="45" s="1"/>
  <c r="D19" i="45" s="1"/>
  <c r="U9" i="46"/>
  <c r="Q10" i="46"/>
  <c r="Q11" i="46"/>
  <c r="Q12" i="46"/>
  <c r="Q13" i="46"/>
  <c r="Q14" i="46"/>
  <c r="Q15" i="46"/>
  <c r="Q16" i="46"/>
  <c r="Q17" i="46"/>
  <c r="Q18" i="46"/>
  <c r="Q19" i="46"/>
  <c r="Q20" i="46"/>
  <c r="Q21" i="46"/>
  <c r="Q22" i="46"/>
  <c r="Q23" i="46"/>
  <c r="Q24" i="46"/>
  <c r="Q25" i="46"/>
  <c r="Q26" i="46"/>
  <c r="Q27" i="46"/>
  <c r="Q28" i="46"/>
  <c r="O8" i="46"/>
  <c r="B13" i="45" s="1"/>
  <c r="D13" i="45" s="1"/>
  <c r="Q9" i="46"/>
  <c r="H9" i="45"/>
  <c r="I9" i="45"/>
  <c r="H8" i="47"/>
  <c r="N8" i="47"/>
  <c r="H10" i="44"/>
  <c r="H12" i="44"/>
  <c r="H14" i="44"/>
  <c r="H16" i="44"/>
  <c r="H18" i="44"/>
  <c r="H20" i="44"/>
  <c r="H22" i="44"/>
  <c r="H24" i="44"/>
  <c r="H26" i="44"/>
  <c r="H28" i="44"/>
  <c r="U10" i="44"/>
  <c r="U11" i="44"/>
  <c r="U12" i="44"/>
  <c r="U13" i="44"/>
  <c r="U14" i="44"/>
  <c r="U15" i="44"/>
  <c r="U16" i="44"/>
  <c r="U17" i="44"/>
  <c r="U18" i="44"/>
  <c r="U19" i="44"/>
  <c r="U20" i="44"/>
  <c r="U21" i="44"/>
  <c r="U22" i="44"/>
  <c r="U23" i="44"/>
  <c r="Q10" i="44"/>
  <c r="Q11" i="44"/>
  <c r="Q12" i="44"/>
  <c r="Q13" i="44"/>
  <c r="Q14" i="44"/>
  <c r="Q15" i="44"/>
  <c r="Q16" i="44"/>
  <c r="Q17" i="44"/>
  <c r="Q18" i="44"/>
  <c r="Q19" i="44"/>
  <c r="Q20" i="44"/>
  <c r="Q21" i="44"/>
  <c r="Q22" i="44"/>
  <c r="Q23" i="44"/>
  <c r="Q24" i="44"/>
  <c r="Q25" i="44"/>
  <c r="Q26" i="44"/>
  <c r="Q27" i="44"/>
  <c r="Q28" i="44"/>
  <c r="Q29" i="44"/>
  <c r="N10" i="44"/>
  <c r="N11" i="44"/>
  <c r="N13" i="44"/>
  <c r="N14" i="44"/>
  <c r="N15" i="44"/>
  <c r="N19" i="44"/>
  <c r="N20" i="44"/>
  <c r="N21" i="44"/>
  <c r="N29" i="44"/>
  <c r="K10" i="44"/>
  <c r="K11" i="44"/>
  <c r="E10" i="44"/>
  <c r="E12" i="44"/>
  <c r="E14" i="44"/>
  <c r="E16" i="44"/>
  <c r="E18" i="44"/>
  <c r="E20" i="44"/>
  <c r="E22" i="44"/>
  <c r="E24" i="44"/>
  <c r="E26" i="44"/>
  <c r="E28" i="44"/>
  <c r="U24" i="44"/>
  <c r="X9" i="37"/>
  <c r="U25" i="44"/>
  <c r="U29" i="44"/>
  <c r="B9" i="37"/>
  <c r="C8" i="25" s="1"/>
  <c r="D12" i="25"/>
  <c r="E12" i="25"/>
  <c r="U9" i="48"/>
  <c r="G9" i="44"/>
  <c r="G10" i="25" s="1"/>
  <c r="I10" i="25" s="1"/>
  <c r="J9" i="44"/>
  <c r="G11" i="25" s="1"/>
  <c r="I11" i="25" s="1"/>
  <c r="M9" i="44"/>
  <c r="N9" i="44" s="1"/>
  <c r="P9" i="44"/>
  <c r="G13" i="25" s="1"/>
  <c r="I13" i="25" s="1"/>
  <c r="Q9" i="48"/>
  <c r="U26" i="44"/>
  <c r="U27" i="44"/>
  <c r="U28" i="44"/>
  <c r="D9" i="44"/>
  <c r="G9" i="25" s="1"/>
  <c r="H9" i="25" s="1"/>
  <c r="W9" i="44"/>
  <c r="G20" i="25" s="1"/>
  <c r="H20" i="25" s="1"/>
  <c r="H11" i="44"/>
  <c r="H13" i="44"/>
  <c r="H15" i="44"/>
  <c r="H17" i="44"/>
  <c r="H19" i="44"/>
  <c r="H21" i="44"/>
  <c r="H23" i="44"/>
  <c r="H25" i="44"/>
  <c r="H27" i="44"/>
  <c r="H29" i="44"/>
  <c r="X13" i="44"/>
  <c r="X15" i="44"/>
  <c r="X17" i="44"/>
  <c r="X19" i="44"/>
  <c r="X21" i="44"/>
  <c r="X23" i="44"/>
  <c r="X25" i="44"/>
  <c r="X27" i="44"/>
  <c r="X29" i="44"/>
  <c r="E8" i="40"/>
  <c r="E12" i="40"/>
  <c r="E6" i="31"/>
  <c r="Q6" i="31"/>
  <c r="B9" i="43"/>
  <c r="E9" i="43" s="1"/>
  <c r="B7" i="43"/>
  <c r="E7" i="43" s="1"/>
  <c r="B11" i="43"/>
  <c r="D11" i="43" s="1"/>
  <c r="D8" i="24"/>
  <c r="E17" i="24"/>
  <c r="E8" i="34"/>
  <c r="K8" i="34"/>
  <c r="Q8" i="34"/>
  <c r="B9" i="24"/>
  <c r="E9" i="24" s="1"/>
  <c r="E7" i="24"/>
  <c r="E11" i="24"/>
  <c r="D18" i="24"/>
  <c r="D17" i="42"/>
  <c r="E7" i="29"/>
  <c r="B6" i="42"/>
  <c r="E6" i="42" s="1"/>
  <c r="D16" i="42"/>
  <c r="H7" i="29"/>
  <c r="N7" i="29"/>
  <c r="X7" i="29"/>
  <c r="C5" i="42"/>
  <c r="C9" i="42"/>
  <c r="E9" i="42" s="1"/>
  <c r="E16" i="42"/>
  <c r="D6" i="42"/>
  <c r="D18" i="23"/>
  <c r="E7" i="23"/>
  <c r="H7" i="39"/>
  <c r="E10" i="23"/>
  <c r="Q7" i="39"/>
  <c r="E17" i="23"/>
  <c r="E9" i="23"/>
  <c r="E18" i="24"/>
  <c r="D17" i="24"/>
  <c r="D11" i="24"/>
  <c r="E10" i="24"/>
  <c r="E8" i="24"/>
  <c r="D7" i="24"/>
  <c r="C15" i="42"/>
  <c r="E10" i="42"/>
  <c r="D10" i="42"/>
  <c r="D8" i="42"/>
  <c r="E8" i="42"/>
  <c r="G20" i="45"/>
  <c r="H19" i="45"/>
  <c r="I19" i="45"/>
  <c r="H13" i="45"/>
  <c r="I13" i="45"/>
  <c r="G12" i="45"/>
  <c r="I11" i="45"/>
  <c r="H11" i="45"/>
  <c r="G10" i="45"/>
  <c r="B8" i="47"/>
  <c r="G8" i="45" s="1"/>
  <c r="C20" i="25"/>
  <c r="D19" i="25"/>
  <c r="E19" i="25"/>
  <c r="E13" i="25"/>
  <c r="D13" i="25"/>
  <c r="D11" i="25"/>
  <c r="E11" i="25"/>
  <c r="E10" i="25"/>
  <c r="D10" i="25"/>
  <c r="E9" i="25"/>
  <c r="D9" i="25"/>
  <c r="E9" i="37"/>
  <c r="D19" i="40"/>
  <c r="D18" i="40"/>
  <c r="E11" i="40"/>
  <c r="E10" i="40"/>
  <c r="E9" i="40"/>
  <c r="D9" i="40"/>
  <c r="E18" i="43"/>
  <c r="E17" i="43"/>
  <c r="D17" i="43"/>
  <c r="U6" i="31"/>
  <c r="E10" i="43"/>
  <c r="E8" i="43"/>
  <c r="E18" i="23"/>
  <c r="D17" i="23"/>
  <c r="C11" i="23"/>
  <c r="D11" i="23" s="1"/>
  <c r="D9" i="23"/>
  <c r="C8" i="23"/>
  <c r="E8" i="23" s="1"/>
  <c r="D7" i="23"/>
  <c r="E20" i="45"/>
  <c r="X11" i="44"/>
  <c r="T9" i="44"/>
  <c r="G19" i="25" s="1"/>
  <c r="E13" i="45"/>
  <c r="D12" i="45"/>
  <c r="H11" i="25"/>
  <c r="D11" i="45"/>
  <c r="K9" i="48"/>
  <c r="K8" i="46"/>
  <c r="E10" i="45"/>
  <c r="E9" i="45"/>
  <c r="E9" i="48"/>
  <c r="B27" i="44"/>
  <c r="B23" i="44"/>
  <c r="B19" i="44"/>
  <c r="B15" i="44"/>
  <c r="B11" i="44"/>
  <c r="E11" i="44"/>
  <c r="E13" i="44"/>
  <c r="E15" i="44"/>
  <c r="E17" i="44"/>
  <c r="E19" i="44"/>
  <c r="E21" i="44"/>
  <c r="E23" i="44"/>
  <c r="E25" i="44"/>
  <c r="E27" i="44"/>
  <c r="E29" i="44"/>
  <c r="E8" i="46"/>
  <c r="B29" i="44"/>
  <c r="B25" i="44"/>
  <c r="B21" i="44"/>
  <c r="B17" i="44"/>
  <c r="B13" i="44"/>
  <c r="R9" i="46"/>
  <c r="R10" i="46"/>
  <c r="R11" i="46"/>
  <c r="R12" i="46"/>
  <c r="R13" i="46"/>
  <c r="R14" i="46"/>
  <c r="R15" i="46"/>
  <c r="R16" i="46"/>
  <c r="R17" i="46"/>
  <c r="R18" i="46"/>
  <c r="R19" i="46"/>
  <c r="R20" i="46"/>
  <c r="R21" i="46"/>
  <c r="R22" i="46"/>
  <c r="R23" i="46"/>
  <c r="R24" i="46"/>
  <c r="R25" i="46"/>
  <c r="R26" i="46"/>
  <c r="R27" i="46"/>
  <c r="R28" i="46"/>
  <c r="R11" i="44"/>
  <c r="R13" i="44"/>
  <c r="R15" i="44"/>
  <c r="R17" i="44"/>
  <c r="R19" i="44"/>
  <c r="R21" i="44"/>
  <c r="R23" i="44"/>
  <c r="R25" i="44"/>
  <c r="R27" i="44"/>
  <c r="R29" i="44"/>
  <c r="B9" i="48"/>
  <c r="B28" i="44"/>
  <c r="B26" i="44"/>
  <c r="B24" i="44"/>
  <c r="B22" i="44"/>
  <c r="B20" i="44"/>
  <c r="B18" i="44"/>
  <c r="B16" i="44"/>
  <c r="B14" i="44"/>
  <c r="B12" i="44"/>
  <c r="B27" i="46"/>
  <c r="B25" i="46"/>
  <c r="B23" i="46"/>
  <c r="B21" i="46"/>
  <c r="B19" i="46"/>
  <c r="B17" i="46"/>
  <c r="B15" i="46"/>
  <c r="B13" i="46"/>
  <c r="B11" i="46"/>
  <c r="B10" i="44"/>
  <c r="U8" i="47"/>
  <c r="Q8" i="47"/>
  <c r="K8" i="47"/>
  <c r="E8" i="47"/>
  <c r="U9" i="37"/>
  <c r="Q9" i="37"/>
  <c r="N9" i="37"/>
  <c r="K9" i="37"/>
  <c r="H9" i="37"/>
  <c r="X9" i="48"/>
  <c r="R9" i="48"/>
  <c r="N9" i="48"/>
  <c r="H9" i="48"/>
  <c r="E18" i="40"/>
  <c r="D11" i="40"/>
  <c r="E19" i="40"/>
  <c r="D8" i="40"/>
  <c r="D10" i="40"/>
  <c r="D12" i="40"/>
  <c r="X8" i="30"/>
  <c r="U8" i="30"/>
  <c r="Q8" i="30"/>
  <c r="N8" i="30"/>
  <c r="K8" i="30"/>
  <c r="H8" i="30"/>
  <c r="E8" i="30"/>
  <c r="D8" i="43"/>
  <c r="D18" i="43"/>
  <c r="X6" i="31"/>
  <c r="N6" i="31"/>
  <c r="H6" i="31"/>
  <c r="D10" i="23"/>
  <c r="U8" i="34"/>
  <c r="H8" i="34"/>
  <c r="N8" i="34"/>
  <c r="X8" i="34"/>
  <c r="C7" i="42"/>
  <c r="E17" i="42"/>
  <c r="U7" i="29"/>
  <c r="Q7" i="29"/>
  <c r="K7" i="29"/>
  <c r="X7" i="39"/>
  <c r="U7" i="39"/>
  <c r="N7" i="39"/>
  <c r="K7" i="39"/>
  <c r="E7" i="39"/>
  <c r="E11" i="43" l="1"/>
  <c r="D9" i="24"/>
  <c r="X8" i="46"/>
  <c r="N8" i="46"/>
  <c r="Q8" i="46"/>
  <c r="U8" i="46"/>
  <c r="E19" i="45"/>
  <c r="D8" i="23"/>
  <c r="H8" i="46"/>
  <c r="I9" i="25"/>
  <c r="H10" i="25"/>
  <c r="G12" i="25"/>
  <c r="I12" i="25" s="1"/>
  <c r="H13" i="25"/>
  <c r="K9" i="44"/>
  <c r="Q9" i="44"/>
  <c r="H9" i="44"/>
  <c r="X9" i="44"/>
  <c r="I20" i="25"/>
  <c r="E9" i="44"/>
  <c r="U9" i="44"/>
  <c r="D7" i="43"/>
  <c r="D9" i="43"/>
  <c r="D9" i="42"/>
  <c r="H20" i="45"/>
  <c r="I20" i="45"/>
  <c r="H12" i="45"/>
  <c r="I12" i="45"/>
  <c r="H10" i="45"/>
  <c r="I10" i="45"/>
  <c r="B8" i="46"/>
  <c r="D20" i="25"/>
  <c r="E20" i="25"/>
  <c r="E11" i="23"/>
  <c r="I19" i="25"/>
  <c r="H19" i="25"/>
  <c r="H12" i="25"/>
  <c r="R8" i="46"/>
  <c r="R9" i="44"/>
  <c r="B9" i="44"/>
  <c r="D7" i="42"/>
  <c r="E7" i="42"/>
  <c r="C8" i="45" l="1"/>
  <c r="G18" i="25"/>
  <c r="C18" i="45"/>
  <c r="G8" i="25"/>
</calcChain>
</file>

<file path=xl/sharedStrings.xml><?xml version="1.0" encoding="utf-8"?>
<sst xmlns="http://schemas.openxmlformats.org/spreadsheetml/2006/main" count="721" uniqueCount="94">
  <si>
    <t>Показник</t>
  </si>
  <si>
    <t>зміна значення</t>
  </si>
  <si>
    <t>%</t>
  </si>
  <si>
    <t xml:space="preserve"> + (-)                       тис. осіб</t>
  </si>
  <si>
    <t>А</t>
  </si>
  <si>
    <t>Станом на:</t>
  </si>
  <si>
    <t>Жінки</t>
  </si>
  <si>
    <t>Чоловіки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</si>
  <si>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</si>
  <si>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</si>
  <si>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</si>
  <si>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</si>
  <si>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</si>
  <si>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</si>
  <si>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</si>
  <si>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</si>
  <si>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</si>
  <si>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</si>
  <si>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</si>
  <si>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</si>
  <si>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</si>
  <si>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</si>
  <si>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</si>
  <si>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</si>
  <si>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</si>
  <si>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Всього отримали роботу                                 (у т.ч. до набуття статусу безробітного)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</si>
  <si>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</si>
  <si>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</si>
  <si>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</si>
  <si>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</si>
  <si>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з них, мали статус безробітного</t>
  </si>
  <si>
    <t>Всього отримали роботу                  (у т.ч. до набуття статусу безробітного)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</si>
  <si>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</si>
  <si>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</si>
  <si>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t>Інформація про надання послуг Державною службою зайнятості</t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</si>
  <si>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</si>
  <si>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</si>
  <si>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</si>
  <si>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</si>
  <si>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</si>
  <si>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</si>
  <si>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</si>
  <si>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</si>
  <si>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</si>
  <si>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</si>
  <si>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</si>
  <si>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</si>
  <si>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</si>
  <si>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</si>
  <si>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</si>
  <si>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</si>
  <si>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</si>
  <si>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</si>
  <si>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</si>
  <si>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</si>
  <si>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</si>
  <si>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</si>
  <si>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</si>
  <si>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</si>
  <si>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</si>
  <si>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</si>
  <si>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</si>
  <si>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</si>
  <si>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>2021</t>
  </si>
  <si>
    <t xml:space="preserve"> </t>
  </si>
  <si>
    <r>
      <t>Надання послуг службою зайнятості Запорізької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</si>
  <si>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r>
      <t xml:space="preserve">Надання послуг службою зайнятості Запорізької області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</si>
  <si>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+ (-)                       осіб</t>
  </si>
  <si>
    <r>
      <t xml:space="preserve">Надання послуг службою зайнятості Запорізької області громадянам
</t>
    </r>
    <r>
      <rPr>
        <b/>
        <u/>
        <sz val="19"/>
        <rFont val="Times New Roman"/>
        <family val="1"/>
        <charset val="204"/>
      </rPr>
      <t xml:space="preserve">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</si>
  <si>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службою зайнятості Запорізької області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</si>
  <si>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>Надання послуг службою зайнятості Запорізької області</t>
  </si>
  <si>
    <t>Надання послуг службою зайнятості Запорізької області громадянам</t>
  </si>
  <si>
    <t>Х</t>
  </si>
  <si>
    <t>Отримували послуги*, осіб</t>
  </si>
  <si>
    <t>Отримували послуги*</t>
  </si>
  <si>
    <t>2022</t>
  </si>
  <si>
    <t>Отримували послуги на кінець періоду*</t>
  </si>
  <si>
    <t>Всього отримують послуги на кінець періоду*</t>
  </si>
  <si>
    <t>Всього отримували послуги*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</si>
  <si>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порівняні з відповідними даними минулого року.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</si>
  <si>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січні-липні 2021-2022 рр.</t>
  </si>
  <si>
    <t>січень-липень
2021 р.</t>
  </si>
  <si>
    <t>січень-липень
2022 р.</t>
  </si>
  <si>
    <t xml:space="preserve">  1 серпня
 2021 р.</t>
  </si>
  <si>
    <t xml:space="preserve">  1 серпня  
2022 р.</t>
  </si>
  <si>
    <r>
      <t xml:space="preserve">    Надання послуг службою зайнятості Запорізької області особам, що мають додаткові гарантії у сприянні працевлаштуванню у січні-липні 2021-2022 рр.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</si>
  <si>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службою зайнятості Запорізької області                                                                               особам з інвалідністю у січні-липні 2021-2022 рр.</t>
  </si>
  <si>
    <t>Надання послуг служби зайнятості Запорізької області особам
з числа військовослужбовців, які брали участь в антитерористичній операції  (операції об'єднаних сил) у січні-липні 2021-2022 рр.</t>
  </si>
  <si>
    <r>
      <t xml:space="preserve">    Надання послуг службою зайнятості Запорізької області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січні-липні 2021-2022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</si>
  <si>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службою зайнятості Запорізької області  молоді у віці до 35 років
у січні-липні 2021-2022 рр.</t>
  </si>
  <si>
    <t>Надання послуг службою зайнятості  Запорізької області жінкам                                                                                                                                                                    у січні-липні 2021-2022 рр.</t>
  </si>
  <si>
    <t>Надання послуг службою зайнятості Запорізької області чоловікам                                                                                                                                                                    у січні-липні 2021-2022 рр.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</si>
  <si>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січні-липні 2021-2022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</si>
  <si>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січні-липні 2021 - 2022 рр.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</si>
</sst>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b/>
      <sz val="11"/>
      <color theme="0"/>
      <name val="Times New Roman Cyr"/>
      <charset val="204"/>
    </font>
    <font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8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8" fillId="0" borderId="0"/>
    <xf numFmtId="0" fontId="60" fillId="0" borderId="0"/>
  </cellStyleXfs>
  <cellXfs count="270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7" fillId="0" borderId="6" xfId="1" applyFont="1" applyFill="1" applyBorder="1" applyAlignment="1">
      <alignment horizontal="center" vertical="center"/>
    </xf>
    <xf numFmtId="0" fontId="17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1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6" fillId="2" borderId="6" xfId="7" applyNumberFormat="1" applyFont="1" applyFill="1" applyBorder="1" applyAlignment="1">
      <alignment horizontal="center" vertical="center" wrapText="1"/>
    </xf>
    <xf numFmtId="164" fontId="11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6" fillId="0" borderId="0" xfId="7" applyFont="1" applyFill="1"/>
    <xf numFmtId="0" fontId="20" fillId="0" borderId="6" xfId="1" applyFont="1" applyFill="1" applyBorder="1" applyAlignment="1">
      <alignment horizontal="center" vertical="center"/>
    </xf>
    <xf numFmtId="0" fontId="35" fillId="0" borderId="0" xfId="8" applyFont="1" applyAlignment="1">
      <alignment vertical="center" wrapText="1"/>
    </xf>
    <xf numFmtId="0" fontId="35" fillId="0" borderId="0" xfId="7" applyFont="1"/>
    <xf numFmtId="165" fontId="35" fillId="0" borderId="0" xfId="8" applyNumberFormat="1" applyFont="1" applyAlignment="1">
      <alignment vertical="center" wrapText="1"/>
    </xf>
    <xf numFmtId="0" fontId="19" fillId="0" borderId="0" xfId="8" applyFont="1" applyFill="1" applyAlignment="1">
      <alignment horizontal="center" vertical="top" wrapText="1"/>
    </xf>
    <xf numFmtId="0" fontId="39" fillId="0" borderId="0" xfId="12" applyFont="1" applyFill="1" applyBorder="1" applyAlignment="1">
      <alignment vertical="top" wrapText="1"/>
    </xf>
    <xf numFmtId="0" fontId="28" fillId="0" borderId="0" xfId="12" applyFont="1" applyFill="1" applyBorder="1"/>
    <xf numFmtId="0" fontId="40" fillId="0" borderId="1" xfId="12" applyFont="1" applyFill="1" applyBorder="1" applyAlignment="1">
      <alignment horizontal="center" vertical="top"/>
    </xf>
    <xf numFmtId="0" fontId="40" fillId="0" borderId="0" xfId="12" applyFont="1" applyFill="1" applyBorder="1" applyAlignment="1">
      <alignment horizontal="center" vertical="top"/>
    </xf>
    <xf numFmtId="0" fontId="41" fillId="0" borderId="0" xfId="12" applyFont="1" applyFill="1" applyAlignment="1">
      <alignment vertical="top"/>
    </xf>
    <xf numFmtId="0" fontId="29" fillId="0" borderId="0" xfId="12" applyFont="1" applyFill="1" applyAlignment="1">
      <alignment vertical="top"/>
    </xf>
    <xf numFmtId="0" fontId="42" fillId="0" borderId="0" xfId="12" applyFont="1" applyFill="1" applyAlignment="1">
      <alignment horizontal="center" vertical="center" wrapText="1"/>
    </xf>
    <xf numFmtId="0" fontId="42" fillId="0" borderId="0" xfId="12" applyFont="1" applyFill="1" applyAlignment="1">
      <alignment vertical="center" wrapText="1"/>
    </xf>
    <xf numFmtId="0" fontId="44" fillId="0" borderId="6" xfId="12" applyFont="1" applyFill="1" applyBorder="1" applyAlignment="1">
      <alignment horizontal="center" vertical="center" wrapText="1"/>
    </xf>
    <xf numFmtId="1" fontId="44" fillId="0" borderId="6" xfId="12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vertical="center" wrapText="1"/>
    </xf>
    <xf numFmtId="0" fontId="36" fillId="0" borderId="3" xfId="12" applyFont="1" applyFill="1" applyBorder="1" applyAlignment="1">
      <alignment horizontal="left" vertical="center"/>
    </xf>
    <xf numFmtId="3" fontId="36" fillId="0" borderId="6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vertical="center"/>
    </xf>
    <xf numFmtId="0" fontId="36" fillId="0" borderId="0" xfId="12" applyFont="1" applyFill="1" applyAlignment="1">
      <alignment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0" fontId="17" fillId="0" borderId="6" xfId="13" applyFont="1" applyFill="1" applyBorder="1" applyAlignment="1">
      <alignment horizontal="center" vertical="center"/>
    </xf>
    <xf numFmtId="3" fontId="36" fillId="0" borderId="0" xfId="12" applyNumberFormat="1" applyFont="1" applyFill="1" applyAlignment="1">
      <alignment horizontal="center" vertical="center"/>
    </xf>
    <xf numFmtId="3" fontId="33" fillId="0" borderId="0" xfId="12" applyNumberFormat="1" applyFont="1" applyFill="1"/>
    <xf numFmtId="0" fontId="33" fillId="0" borderId="0" xfId="12" applyFont="1" applyFill="1"/>
    <xf numFmtId="0" fontId="33" fillId="0" borderId="0" xfId="12" applyFont="1" applyFill="1" applyAlignment="1">
      <alignment horizontal="center" vertical="top"/>
    </xf>
    <xf numFmtId="0" fontId="34" fillId="0" borderId="0" xfId="12" applyFont="1" applyFill="1"/>
    <xf numFmtId="0" fontId="41" fillId="0" borderId="0" xfId="12" applyFont="1" applyFill="1"/>
    <xf numFmtId="0" fontId="32" fillId="0" borderId="0" xfId="14" applyFont="1" applyFill="1"/>
    <xf numFmtId="0" fontId="45" fillId="0" borderId="0" xfId="12" applyFont="1" applyFill="1"/>
    <xf numFmtId="0" fontId="30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3" fillId="0" borderId="0" xfId="6" applyNumberFormat="1" applyFont="1" applyFill="1" applyAlignment="1" applyProtection="1">
      <alignment wrapText="1"/>
      <protection locked="0"/>
    </xf>
    <xf numFmtId="1" fontId="8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1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10" fillId="0" borderId="5" xfId="6" applyNumberFormat="1" applyFont="1" applyFill="1" applyBorder="1" applyAlignment="1" applyProtection="1">
      <alignment horizontal="center" vertical="center"/>
      <protection locked="0"/>
    </xf>
    <xf numFmtId="1" fontId="46" fillId="0" borderId="5" xfId="6" applyNumberFormat="1" applyFont="1" applyFill="1" applyBorder="1" applyAlignment="1" applyProtection="1">
      <alignment horizontal="center" vertical="center"/>
      <protection locked="0"/>
    </xf>
    <xf numFmtId="1" fontId="47" fillId="0" borderId="6" xfId="6" applyNumberFormat="1" applyFont="1" applyFill="1" applyBorder="1" applyAlignment="1" applyProtection="1">
      <alignment horizontal="center"/>
    </xf>
    <xf numFmtId="1" fontId="47" fillId="0" borderId="0" xfId="6" applyNumberFormat="1" applyFont="1" applyFill="1" applyProtection="1">
      <protection locked="0"/>
    </xf>
    <xf numFmtId="1" fontId="10" fillId="0" borderId="0" xfId="6" applyNumberFormat="1" applyFont="1" applyFill="1" applyBorder="1" applyAlignment="1" applyProtection="1">
      <alignment vertical="center"/>
      <protection locked="0"/>
    </xf>
    <xf numFmtId="3" fontId="17" fillId="0" borderId="6" xfId="15" applyNumberFormat="1" applyFont="1" applyFill="1" applyBorder="1" applyAlignment="1">
      <alignment horizontal="center" vertical="center"/>
    </xf>
    <xf numFmtId="3" fontId="17" fillId="0" borderId="6" xfId="6" applyNumberFormat="1" applyFont="1" applyFill="1" applyBorder="1" applyAlignment="1" applyProtection="1">
      <alignment horizontal="center"/>
      <protection locked="0"/>
    </xf>
    <xf numFmtId="3" fontId="17" fillId="0" borderId="6" xfId="6" applyNumberFormat="1" applyFont="1" applyFill="1" applyBorder="1" applyAlignment="1" applyProtection="1">
      <alignment horizontal="center" vertical="center"/>
    </xf>
    <xf numFmtId="3" fontId="17" fillId="0" borderId="6" xfId="6" applyNumberFormat="1" applyFont="1" applyFill="1" applyBorder="1" applyAlignment="1">
      <alignment horizontal="center" vertical="center"/>
    </xf>
    <xf numFmtId="3" fontId="17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7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3" fillId="0" borderId="0" xfId="6" applyNumberFormat="1" applyFont="1" applyFill="1" applyBorder="1" applyAlignment="1" applyProtection="1">
      <alignment horizontal="right"/>
      <protection locked="0"/>
    </xf>
    <xf numFmtId="3" fontId="17" fillId="0" borderId="6" xfId="16" applyNumberFormat="1" applyFont="1" applyFill="1" applyBorder="1" applyAlignment="1">
      <alignment horizontal="center"/>
    </xf>
    <xf numFmtId="0" fontId="33" fillId="0" borderId="0" xfId="14" applyFont="1" applyFill="1"/>
    <xf numFmtId="0" fontId="43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50" fillId="0" borderId="1" xfId="6" applyNumberFormat="1" applyFont="1" applyFill="1" applyBorder="1" applyAlignment="1" applyProtection="1">
      <protection locked="0"/>
    </xf>
    <xf numFmtId="1" fontId="50" fillId="2" borderId="1" xfId="6" applyNumberFormat="1" applyFont="1" applyFill="1" applyBorder="1" applyAlignment="1" applyProtection="1">
      <protection locked="0"/>
    </xf>
    <xf numFmtId="1" fontId="52" fillId="0" borderId="0" xfId="6" applyNumberFormat="1" applyFont="1" applyFill="1" applyProtection="1">
      <protection locked="0"/>
    </xf>
    <xf numFmtId="1" fontId="52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53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50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50" fillId="0" borderId="1" xfId="17" applyNumberFormat="1" applyFont="1" applyFill="1" applyBorder="1" applyAlignment="1" applyProtection="1">
      <protection locked="0"/>
    </xf>
    <xf numFmtId="1" fontId="10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52" fillId="0" borderId="0" xfId="17" applyNumberFormat="1" applyFont="1" applyProtection="1">
      <protection locked="0"/>
    </xf>
    <xf numFmtId="1" fontId="52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52" fillId="0" borderId="6" xfId="17" applyNumberFormat="1" applyFont="1" applyFill="1" applyBorder="1" applyAlignment="1" applyProtection="1">
      <alignment horizontal="center"/>
    </xf>
    <xf numFmtId="1" fontId="52" fillId="2" borderId="6" xfId="17" applyNumberFormat="1" applyFont="1" applyFill="1" applyBorder="1" applyAlignment="1" applyProtection="1">
      <alignment horizontal="center"/>
    </xf>
    <xf numFmtId="1" fontId="52" fillId="2" borderId="0" xfId="17" applyNumberFormat="1" applyFont="1" applyFill="1" applyBorder="1" applyAlignment="1" applyProtection="1">
      <alignment horizontal="center"/>
    </xf>
    <xf numFmtId="1" fontId="52" fillId="0" borderId="0" xfId="17" applyNumberFormat="1" applyFont="1" applyFill="1" applyBorder="1" applyAlignment="1" applyProtection="1">
      <alignment horizontal="center"/>
    </xf>
    <xf numFmtId="3" fontId="17" fillId="2" borderId="6" xfId="17" applyNumberFormat="1" applyFont="1" applyFill="1" applyBorder="1" applyAlignment="1" applyProtection="1">
      <alignment horizontal="center" vertical="center"/>
    </xf>
    <xf numFmtId="164" fontId="11" fillId="2" borderId="0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6" fillId="2" borderId="1" xfId="6" applyNumberFormat="1" applyFont="1" applyFill="1" applyBorder="1" applyAlignment="1" applyProtection="1">
      <alignment horizontal="center"/>
      <protection locked="0"/>
    </xf>
    <xf numFmtId="1" fontId="11" fillId="0" borderId="1" xfId="6" applyNumberFormat="1" applyFont="1" applyFill="1" applyBorder="1" applyAlignment="1" applyProtection="1">
      <alignment horizontal="center"/>
      <protection locked="0"/>
    </xf>
    <xf numFmtId="1" fontId="11" fillId="0" borderId="0" xfId="17" applyNumberFormat="1" applyFont="1" applyAlignment="1" applyProtection="1">
      <alignment horizontal="right"/>
      <protection locked="0"/>
    </xf>
    <xf numFmtId="1" fontId="13" fillId="0" borderId="2" xfId="17" applyNumberFormat="1" applyFont="1" applyBorder="1" applyAlignment="1" applyProtection="1">
      <protection locked="0"/>
    </xf>
    <xf numFmtId="1" fontId="13" fillId="0" borderId="7" xfId="17" applyNumberFormat="1" applyFont="1" applyBorder="1" applyAlignment="1" applyProtection="1">
      <protection locked="0"/>
    </xf>
    <xf numFmtId="1" fontId="13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8" fillId="2" borderId="0" xfId="17" applyNumberFormat="1" applyFont="1" applyFill="1" applyBorder="1" applyAlignment="1" applyProtection="1">
      <alignment horizontal="center" vertical="center"/>
    </xf>
    <xf numFmtId="164" fontId="8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3" fontId="17" fillId="0" borderId="6" xfId="17" applyNumberFormat="1" applyFont="1" applyFill="1" applyBorder="1" applyAlignment="1" applyProtection="1">
      <alignment horizontal="center" vertical="center"/>
    </xf>
    <xf numFmtId="164" fontId="11" fillId="0" borderId="0" xfId="17" applyNumberFormat="1" applyFont="1" applyFill="1" applyBorder="1" applyAlignment="1" applyProtection="1">
      <alignment horizontal="center" vertical="center"/>
    </xf>
    <xf numFmtId="0" fontId="54" fillId="0" borderId="0" xfId="12" applyFont="1" applyFill="1" applyBorder="1"/>
    <xf numFmtId="0" fontId="55" fillId="0" borderId="6" xfId="12" applyFont="1" applyFill="1" applyBorder="1" applyAlignment="1">
      <alignment horizontal="center" wrapText="1"/>
    </xf>
    <xf numFmtId="1" fontId="55" fillId="0" borderId="6" xfId="12" applyNumberFormat="1" applyFont="1" applyFill="1" applyBorder="1" applyAlignment="1">
      <alignment horizontal="center" wrapText="1"/>
    </xf>
    <xf numFmtId="0" fontId="55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1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2" fillId="0" borderId="0" xfId="8" applyFont="1" applyFill="1" applyAlignment="1">
      <alignment vertical="center" wrapText="1"/>
    </xf>
    <xf numFmtId="0" fontId="9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9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12" applyFont="1" applyFill="1" applyBorder="1" applyAlignment="1">
      <alignment vertical="top"/>
    </xf>
    <xf numFmtId="3" fontId="17" fillId="0" borderId="6" xfId="13" applyNumberFormat="1" applyFont="1" applyFill="1" applyBorder="1" applyAlignment="1">
      <alignment horizontal="center" vertical="center"/>
    </xf>
    <xf numFmtId="0" fontId="33" fillId="0" borderId="6" xfId="12" applyFont="1" applyFill="1" applyBorder="1" applyAlignment="1">
      <alignment horizontal="left" vertical="center"/>
    </xf>
    <xf numFmtId="0" fontId="19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7" fillId="0" borderId="0" xfId="7" applyNumberFormat="1" applyFont="1" applyFill="1" applyBorder="1" applyAlignment="1">
      <alignment horizontal="center" vertical="center" wrapText="1"/>
    </xf>
    <xf numFmtId="165" fontId="11" fillId="0" borderId="0" xfId="8" applyNumberFormat="1" applyFont="1" applyFill="1" applyAlignment="1">
      <alignment vertical="center" wrapText="1"/>
    </xf>
    <xf numFmtId="0" fontId="21" fillId="0" borderId="0" xfId="1" applyFont="1" applyFill="1" applyBorder="1" applyAlignment="1">
      <alignment horizontal="center" vertical="center" wrapText="1"/>
    </xf>
    <xf numFmtId="165" fontId="35" fillId="0" borderId="0" xfId="7" applyNumberFormat="1" applyFont="1"/>
    <xf numFmtId="164" fontId="7" fillId="0" borderId="0" xfId="9" applyNumberFormat="1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1" fontId="11" fillId="0" borderId="0" xfId="17" applyNumberFormat="1" applyFont="1" applyAlignment="1" applyProtection="1">
      <alignment horizontal="right" vertical="top"/>
      <protection locked="0"/>
    </xf>
    <xf numFmtId="0" fontId="29" fillId="0" borderId="0" xfId="12" applyFont="1" applyFill="1" applyAlignment="1">
      <alignment horizontal="center" vertical="top"/>
    </xf>
    <xf numFmtId="1" fontId="11" fillId="0" borderId="0" xfId="17" applyNumberFormat="1" applyFont="1" applyFill="1" applyAlignment="1" applyProtection="1">
      <alignment horizontal="right" vertical="top"/>
      <protection locked="0"/>
    </xf>
    <xf numFmtId="1" fontId="51" fillId="0" borderId="1" xfId="6" applyNumberFormat="1" applyFont="1" applyFill="1" applyBorder="1" applyAlignment="1" applyProtection="1">
      <alignment horizontal="right"/>
      <protection locked="0"/>
    </xf>
    <xf numFmtId="1" fontId="46" fillId="0" borderId="1" xfId="6" applyNumberFormat="1" applyFont="1" applyFill="1" applyBorder="1" applyAlignment="1" applyProtection="1">
      <alignment horizontal="center"/>
      <protection locked="0"/>
    </xf>
    <xf numFmtId="3" fontId="17" fillId="0" borderId="6" xfId="16" applyNumberFormat="1" applyFont="1" applyFill="1" applyBorder="1" applyAlignment="1">
      <alignment horizontal="center" vertical="center"/>
    </xf>
    <xf numFmtId="3" fontId="17" fillId="2" borderId="6" xfId="17" applyNumberFormat="1" applyFont="1" applyFill="1" applyBorder="1" applyAlignment="1" applyProtection="1">
      <alignment horizontal="center"/>
      <protection locked="0"/>
    </xf>
    <xf numFmtId="3" fontId="17" fillId="0" borderId="6" xfId="17" applyNumberFormat="1" applyFont="1" applyFill="1" applyBorder="1" applyAlignment="1" applyProtection="1">
      <alignment horizontal="center"/>
      <protection locked="0"/>
    </xf>
    <xf numFmtId="3" fontId="5" fillId="0" borderId="6" xfId="7" applyNumberFormat="1" applyFont="1" applyFill="1" applyBorder="1" applyAlignment="1">
      <alignment horizontal="center" vertical="center" wrapText="1"/>
    </xf>
    <xf numFmtId="3" fontId="6" fillId="0" borderId="6" xfId="7" applyNumberFormat="1" applyFont="1" applyFill="1" applyBorder="1" applyAlignment="1">
      <alignment horizontal="center" vertical="center" wrapText="1"/>
    </xf>
    <xf numFmtId="1" fontId="5" fillId="0" borderId="6" xfId="1" applyNumberFormat="1" applyFont="1" applyFill="1" applyBorder="1" applyAlignment="1">
      <alignment horizontal="center" vertical="center" wrapText="1"/>
    </xf>
    <xf numFmtId="164" fontId="59" fillId="0" borderId="6" xfId="12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 wrapText="1"/>
    </xf>
    <xf numFmtId="1" fontId="5" fillId="0" borderId="6" xfId="9" applyNumberFormat="1" applyFont="1" applyFill="1" applyBorder="1" applyAlignment="1">
      <alignment horizontal="center" vertical="center" wrapText="1"/>
    </xf>
    <xf numFmtId="3" fontId="5" fillId="0" borderId="6" xfId="8" applyNumberFormat="1" applyFont="1" applyFill="1" applyBorder="1" applyAlignment="1">
      <alignment horizontal="center" vertical="center" wrapText="1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3" fontId="5" fillId="0" borderId="6" xfId="9" applyNumberFormat="1" applyFont="1" applyFill="1" applyBorder="1" applyAlignment="1">
      <alignment horizontal="center" vertical="center" wrapText="1"/>
    </xf>
    <xf numFmtId="1" fontId="17" fillId="0" borderId="6" xfId="6" applyNumberFormat="1" applyFont="1" applyFill="1" applyBorder="1" applyAlignment="1" applyProtection="1">
      <alignment horizontal="center" vertical="center"/>
    </xf>
    <xf numFmtId="0" fontId="36" fillId="0" borderId="6" xfId="12" applyFont="1" applyFill="1" applyBorder="1" applyAlignment="1">
      <alignment horizontal="center" vertical="center" wrapText="1"/>
    </xf>
    <xf numFmtId="0" fontId="36" fillId="0" borderId="3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vertical="center" wrapText="1"/>
      <protection locked="0"/>
    </xf>
    <xf numFmtId="164" fontId="61" fillId="0" borderId="6" xfId="12" applyNumberFormat="1" applyFont="1" applyFill="1" applyBorder="1" applyAlignment="1">
      <alignment horizontal="center" vertical="center"/>
    </xf>
    <xf numFmtId="1" fontId="62" fillId="0" borderId="10" xfId="18" applyNumberFormat="1" applyFont="1" applyFill="1" applyBorder="1" applyAlignment="1" applyProtection="1">
      <alignment vertical="center" wrapText="1"/>
      <protection locked="0"/>
    </xf>
    <xf numFmtId="1" fontId="17" fillId="2" borderId="6" xfId="17" applyNumberFormat="1" applyFont="1" applyFill="1" applyBorder="1" applyAlignment="1" applyProtection="1">
      <alignment horizontal="center" vertical="center"/>
    </xf>
    <xf numFmtId="1" fontId="17" fillId="0" borderId="6" xfId="17" applyNumberFormat="1" applyFont="1" applyFill="1" applyBorder="1" applyAlignment="1" applyProtection="1">
      <alignment horizontal="center"/>
      <protection locked="0"/>
    </xf>
    <xf numFmtId="1" fontId="62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13" fillId="0" borderId="2" xfId="6" applyNumberFormat="1" applyFont="1" applyFill="1" applyBorder="1" applyAlignment="1" applyProtection="1">
      <alignment horizontal="center"/>
      <protection locked="0"/>
    </xf>
    <xf numFmtId="1" fontId="13" fillId="0" borderId="7" xfId="6" applyNumberFormat="1" applyFont="1" applyFill="1" applyBorder="1" applyAlignment="1" applyProtection="1">
      <alignment horizontal="center"/>
      <protection locked="0"/>
    </xf>
    <xf numFmtId="1" fontId="13" fillId="0" borderId="5" xfId="6" applyNumberFormat="1" applyFont="1" applyFill="1" applyBorder="1" applyAlignment="1" applyProtection="1">
      <alignment horizontal="center"/>
      <protection locked="0"/>
    </xf>
    <xf numFmtId="1" fontId="12" fillId="0" borderId="9" xfId="6" applyNumberFormat="1" applyFont="1" applyFill="1" applyBorder="1" applyAlignment="1" applyProtection="1">
      <alignment horizontal="center" vertical="center" wrapText="1"/>
    </xf>
    <xf numFmtId="1" fontId="12" fillId="0" borderId="10" xfId="6" applyNumberFormat="1" applyFont="1" applyFill="1" applyBorder="1" applyAlignment="1" applyProtection="1">
      <alignment horizontal="center" vertical="center" wrapText="1"/>
    </xf>
    <xf numFmtId="1" fontId="12" fillId="0" borderId="11" xfId="6" applyNumberFormat="1" applyFont="1" applyFill="1" applyBorder="1" applyAlignment="1" applyProtection="1">
      <alignment horizontal="center" vertical="center" wrapText="1"/>
    </xf>
    <xf numFmtId="1" fontId="12" fillId="0" borderId="13" xfId="6" applyNumberFormat="1" applyFont="1" applyFill="1" applyBorder="1" applyAlignment="1" applyProtection="1">
      <alignment horizontal="center" vertical="center" wrapText="1"/>
    </xf>
    <xf numFmtId="1" fontId="12" fillId="0" borderId="0" xfId="6" applyNumberFormat="1" applyFont="1" applyFill="1" applyBorder="1" applyAlignment="1" applyProtection="1">
      <alignment horizontal="center" vertical="center" wrapText="1"/>
    </xf>
    <xf numFmtId="1" fontId="12" fillId="0" borderId="14" xfId="6" applyNumberFormat="1" applyFont="1" applyFill="1" applyBorder="1" applyAlignment="1" applyProtection="1">
      <alignment horizontal="center" vertical="center" wrapText="1"/>
    </xf>
    <xf numFmtId="1" fontId="12" fillId="0" borderId="8" xfId="6" applyNumberFormat="1" applyFont="1" applyFill="1" applyBorder="1" applyAlignment="1" applyProtection="1">
      <alignment horizontal="center" vertical="center" wrapText="1"/>
    </xf>
    <xf numFmtId="1" fontId="12" fillId="0" borderId="1" xfId="6" applyNumberFormat="1" applyFont="1" applyFill="1" applyBorder="1" applyAlignment="1" applyProtection="1">
      <alignment horizontal="center" vertical="center" wrapText="1"/>
    </xf>
    <xf numFmtId="1" fontId="12" fillId="0" borderId="12" xfId="6" applyNumberFormat="1" applyFont="1" applyFill="1" applyBorder="1" applyAlignment="1" applyProtection="1">
      <alignment horizontal="center" vertical="center" wrapText="1"/>
    </xf>
    <xf numFmtId="1" fontId="12" fillId="0" borderId="6" xfId="6" applyNumberFormat="1" applyFont="1" applyFill="1" applyBorder="1" applyAlignment="1" applyProtection="1">
      <alignment horizontal="center" vertical="center" wrapText="1"/>
    </xf>
    <xf numFmtId="1" fontId="12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  <xf numFmtId="1" fontId="12" fillId="0" borderId="2" xfId="6" applyNumberFormat="1" applyFont="1" applyFill="1" applyBorder="1" applyAlignment="1" applyProtection="1">
      <alignment horizontal="center" vertical="center" wrapText="1"/>
    </xf>
    <xf numFmtId="1" fontId="12" fillId="0" borderId="7" xfId="6" applyNumberFormat="1" applyFont="1" applyFill="1" applyBorder="1" applyAlignment="1" applyProtection="1">
      <alignment horizontal="center" vertical="center" wrapText="1"/>
    </xf>
    <xf numFmtId="1" fontId="12" fillId="0" borderId="5" xfId="6" applyNumberFormat="1" applyFont="1" applyFill="1" applyBorder="1" applyAlignment="1" applyProtection="1">
      <alignment horizontal="center" vertical="center" wrapText="1"/>
    </xf>
    <xf numFmtId="1" fontId="4" fillId="0" borderId="0" xfId="18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8" fillId="0" borderId="0" xfId="12" applyFont="1" applyFill="1" applyBorder="1" applyAlignment="1">
      <alignment horizontal="center" vertical="center" wrapText="1"/>
    </xf>
    <xf numFmtId="1" fontId="17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26" fillId="0" borderId="1" xfId="12" applyFont="1" applyFill="1" applyBorder="1" applyAlignment="1">
      <alignment horizontal="center" vertical="top"/>
    </xf>
    <xf numFmtId="0" fontId="25" fillId="0" borderId="6" xfId="12" applyFont="1" applyFill="1" applyBorder="1" applyAlignment="1">
      <alignment horizontal="center" vertical="center" wrapText="1"/>
    </xf>
    <xf numFmtId="0" fontId="36" fillId="0" borderId="6" xfId="12" applyFont="1" applyFill="1" applyBorder="1" applyAlignment="1">
      <alignment horizontal="center" vertical="center" wrapText="1"/>
    </xf>
    <xf numFmtId="49" fontId="43" fillId="0" borderId="6" xfId="12" applyNumberFormat="1" applyFont="1" applyFill="1" applyBorder="1" applyAlignment="1">
      <alignment horizontal="center" vertical="center" wrapText="1"/>
    </xf>
    <xf numFmtId="0" fontId="30" fillId="0" borderId="6" xfId="12" applyFont="1" applyFill="1" applyBorder="1" applyAlignment="1">
      <alignment horizontal="center" vertical="center" wrapText="1"/>
    </xf>
    <xf numFmtId="0" fontId="26" fillId="0" borderId="0" xfId="12" applyFont="1" applyFill="1" applyBorder="1" applyAlignment="1">
      <alignment horizontal="center" vertical="top"/>
    </xf>
    <xf numFmtId="0" fontId="36" fillId="0" borderId="3" xfId="12" applyFont="1" applyFill="1" applyBorder="1" applyAlignment="1">
      <alignment horizontal="center" vertical="center" wrapText="1"/>
    </xf>
    <xf numFmtId="0" fontId="36" fillId="0" borderId="15" xfId="12" applyFont="1" applyFill="1" applyBorder="1" applyAlignment="1">
      <alignment horizontal="center" vertical="center" wrapText="1"/>
    </xf>
    <xf numFmtId="0" fontId="36" fillId="0" borderId="4" xfId="12" applyFont="1" applyFill="1" applyBorder="1" applyAlignment="1">
      <alignment horizontal="center" vertical="center" wrapText="1"/>
    </xf>
    <xf numFmtId="0" fontId="26" fillId="0" borderId="1" xfId="12" applyFont="1" applyFill="1" applyBorder="1" applyAlignment="1">
      <alignment horizontal="right" vertical="top"/>
    </xf>
    <xf numFmtId="0" fontId="48" fillId="0" borderId="0" xfId="12" applyFont="1" applyFill="1" applyBorder="1" applyAlignment="1">
      <alignment horizontal="center" vertical="top" wrapText="1"/>
    </xf>
    <xf numFmtId="0" fontId="25" fillId="0" borderId="2" xfId="12" applyFont="1" applyFill="1" applyBorder="1" applyAlignment="1">
      <alignment horizontal="center" vertical="center" wrapText="1"/>
    </xf>
    <xf numFmtId="0" fontId="25" fillId="0" borderId="7" xfId="12" applyFont="1" applyFill="1" applyBorder="1" applyAlignment="1">
      <alignment horizontal="center" vertical="center" wrapText="1"/>
    </xf>
    <xf numFmtId="0" fontId="25" fillId="0" borderId="5" xfId="12" applyFont="1" applyFill="1" applyBorder="1" applyAlignment="1">
      <alignment horizontal="center" vertical="center" wrapText="1"/>
    </xf>
    <xf numFmtId="0" fontId="19" fillId="0" borderId="0" xfId="8" applyFont="1" applyFill="1" applyAlignment="1">
      <alignment horizontal="center" vertical="top" wrapText="1"/>
    </xf>
    <xf numFmtId="0" fontId="20" fillId="0" borderId="3" xfId="1" applyFont="1" applyFill="1" applyBorder="1" applyAlignment="1">
      <alignment horizontal="center" vertical="center"/>
    </xf>
    <xf numFmtId="0" fontId="20" fillId="0" borderId="4" xfId="1" applyFont="1" applyFill="1" applyBorder="1" applyAlignment="1">
      <alignment horizontal="center" vertical="center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6" fillId="0" borderId="2" xfId="12" applyFont="1" applyFill="1" applyBorder="1" applyAlignment="1">
      <alignment horizontal="center" vertical="center" wrapText="1"/>
    </xf>
    <xf numFmtId="0" fontId="36" fillId="0" borderId="7" xfId="12" applyFont="1" applyFill="1" applyBorder="1" applyAlignment="1">
      <alignment horizontal="center" vertical="center" wrapText="1"/>
    </xf>
    <xf numFmtId="0" fontId="36" fillId="0" borderId="5" xfId="12" applyFont="1" applyFill="1" applyBorder="1" applyAlignment="1">
      <alignment horizontal="center" vertical="center" wrapText="1"/>
    </xf>
    <xf numFmtId="0" fontId="9" fillId="0" borderId="1" xfId="8" applyFont="1" applyFill="1" applyBorder="1" applyAlignment="1">
      <alignment horizontal="center" vertical="top" wrapText="1"/>
    </xf>
    <xf numFmtId="0" fontId="31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18" applyNumberFormat="1" applyFont="1" applyFill="1" applyBorder="1" applyAlignment="1" applyProtection="1">
      <alignment horizontal="left" vertical="center" wrapText="1"/>
      <protection locked="0"/>
    </xf>
    <xf numFmtId="0" fontId="5" fillId="0" borderId="7" xfId="1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0" xfId="7" applyFont="1" applyFill="1" applyAlignment="1">
      <alignment horizontal="center" vertical="top" wrapText="1"/>
    </xf>
    <xf numFmtId="0" fontId="58" fillId="0" borderId="0" xfId="7" applyFont="1" applyFill="1" applyAlignment="1">
      <alignment horizontal="center" vertical="top" wrapText="1"/>
    </xf>
    <xf numFmtId="0" fontId="19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2" fillId="2" borderId="2" xfId="17" applyNumberFormat="1" applyFont="1" applyFill="1" applyBorder="1" applyAlignment="1" applyProtection="1">
      <alignment horizontal="center" vertical="center" wrapText="1"/>
    </xf>
    <xf numFmtId="1" fontId="12" fillId="2" borderId="5" xfId="17" applyNumberFormat="1" applyFont="1" applyFill="1" applyBorder="1" applyAlignment="1" applyProtection="1">
      <alignment horizontal="center" vertical="center" wrapText="1"/>
    </xf>
    <xf numFmtId="1" fontId="12" fillId="0" borderId="9" xfId="17" applyNumberFormat="1" applyFont="1" applyFill="1" applyBorder="1" applyAlignment="1" applyProtection="1">
      <alignment horizontal="center" vertical="center" wrapText="1"/>
    </xf>
    <xf numFmtId="1" fontId="12" fillId="0" borderId="10" xfId="17" applyNumberFormat="1" applyFont="1" applyFill="1" applyBorder="1" applyAlignment="1" applyProtection="1">
      <alignment horizontal="center" vertical="center" wrapText="1"/>
    </xf>
    <xf numFmtId="1" fontId="12" fillId="0" borderId="11" xfId="17" applyNumberFormat="1" applyFont="1" applyFill="1" applyBorder="1" applyAlignment="1" applyProtection="1">
      <alignment horizontal="center" vertical="center" wrapText="1"/>
    </xf>
    <xf numFmtId="1" fontId="12" fillId="0" borderId="8" xfId="17" applyNumberFormat="1" applyFont="1" applyFill="1" applyBorder="1" applyAlignment="1" applyProtection="1">
      <alignment horizontal="center" vertical="center" wrapText="1"/>
    </xf>
    <xf numFmtId="1" fontId="12" fillId="0" borderId="1" xfId="17" applyNumberFormat="1" applyFont="1" applyFill="1" applyBorder="1" applyAlignment="1" applyProtection="1">
      <alignment horizontal="center" vertical="center" wrapText="1"/>
    </xf>
    <xf numFmtId="1" fontId="12" fillId="0" borderId="12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left"/>
      <protection locked="0"/>
    </xf>
    <xf numFmtId="1" fontId="12" fillId="2" borderId="9" xfId="17" applyNumberFormat="1" applyFont="1" applyFill="1" applyBorder="1" applyAlignment="1" applyProtection="1">
      <alignment horizontal="center" vertical="center" wrapText="1"/>
    </xf>
    <xf numFmtId="1" fontId="12" fillId="2" borderId="10" xfId="17" applyNumberFormat="1" applyFont="1" applyFill="1" applyBorder="1" applyAlignment="1" applyProtection="1">
      <alignment horizontal="center" vertical="center" wrapText="1"/>
    </xf>
    <xf numFmtId="1" fontId="12" fillId="2" borderId="11" xfId="17" applyNumberFormat="1" applyFont="1" applyFill="1" applyBorder="1" applyAlignment="1" applyProtection="1">
      <alignment horizontal="center" vertical="center" wrapText="1"/>
    </xf>
    <xf numFmtId="1" fontId="12" fillId="2" borderId="8" xfId="17" applyNumberFormat="1" applyFont="1" applyFill="1" applyBorder="1" applyAlignment="1" applyProtection="1">
      <alignment horizontal="center" vertical="center" wrapText="1"/>
    </xf>
    <xf numFmtId="1" fontId="12" fillId="2" borderId="1" xfId="17" applyNumberFormat="1" applyFont="1" applyFill="1" applyBorder="1" applyAlignment="1" applyProtection="1">
      <alignment horizontal="center" vertical="center" wrapText="1"/>
    </xf>
    <xf numFmtId="1" fontId="12" fillId="2" borderId="12" xfId="17" applyNumberFormat="1" applyFont="1" applyFill="1" applyBorder="1" applyAlignment="1" applyProtection="1">
      <alignment horizontal="center" vertical="center" wrapText="1"/>
    </xf>
    <xf numFmtId="1" fontId="12" fillId="2" borderId="6" xfId="17" applyNumberFormat="1" applyFont="1" applyFill="1" applyBorder="1" applyAlignment="1" applyProtection="1">
      <alignment horizontal="center" vertical="center" wrapText="1"/>
    </xf>
  </cellXfs>
  <cellStyles count="19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16</xdr:row>
      <xdr:rowOff>85725</xdr:rowOff>
    </xdr:from>
    <xdr:to>
      <xdr:col>3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16</xdr:row>
      <xdr:rowOff>85725</xdr:rowOff>
    </xdr:from>
    <xdr:to>
      <xdr:col>2</xdr:col>
      <xdr:colOff>600075</xdr:colOff>
      <xdr:row>16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258522" y="4446058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15</xdr:row>
      <xdr:rowOff>85725</xdr:rowOff>
    </xdr:from>
    <xdr:to>
      <xdr:col>3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600075</xdr:colOff>
      <xdr:row>15</xdr:row>
      <xdr:rowOff>85725</xdr:rowOff>
    </xdr:from>
    <xdr:to>
      <xdr:col>2</xdr:col>
      <xdr:colOff>600075</xdr:colOff>
      <xdr:row>15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885142" y="4251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R22" sqref="R22"/>
    </sheetView>
  </sheetViews>
  <sheetFormatPr defaultRowHeight="15.6" x14ac:dyDescent="0.3"/>
  <cols>
    <col min="1" max="1" width="19.33203125" style="71" customWidth="1"/>
    <col min="2" max="2" width="13.664062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6.218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8.886718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8.886718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8.886718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8.886718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8.886718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8.886718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8.886718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8.886718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8.886718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8.886718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8.886718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8.886718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8.886718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8.886718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8.886718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8.886718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8.886718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8.886718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8.886718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8.886718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8.886718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8.886718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8.886718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8.886718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8.886718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8.886718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8.886718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8.886718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8.886718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8.886718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8.886718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8.886718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8.886718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8.886718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8.886718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8.886718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8.886718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8.886718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8.886718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8.886718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8.886718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8.886718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8.886718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8.886718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8.886718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8.886718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8.886718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8.886718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8.886718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8.886718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8.886718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8.886718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8.886718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8.886718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8.886718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8.886718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8.886718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8.886718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8.886718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8.886718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8.886718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8.886718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8.886718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84" width="8.88671875" style="68"/>
  </cols>
  <sheetData>
    <row r="1" spans="1:24" ht="6" customHeight="1" x14ac:dyDescent="0.3"/>
    <row r="2" spans="1:24" s="53" customFormat="1" ht="40.5" customHeight="1" x14ac:dyDescent="0.35">
      <c r="A2" s="129"/>
      <c r="B2" s="201" t="s">
        <v>80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9"/>
      <c r="B4" s="202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183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18.75" customHeight="1" x14ac:dyDescent="0.25">
      <c r="A5" s="180"/>
      <c r="B5" s="203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186"/>
      <c r="S5" s="195"/>
      <c r="T5" s="196"/>
      <c r="U5" s="197"/>
      <c r="V5" s="185"/>
      <c r="W5" s="186"/>
      <c r="X5" s="187"/>
    </row>
    <row r="6" spans="1:24" s="81" customFormat="1" ht="17.25" customHeight="1" x14ac:dyDescent="0.25">
      <c r="A6" s="180"/>
      <c r="B6" s="204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189"/>
      <c r="S6" s="198"/>
      <c r="T6" s="199"/>
      <c r="U6" s="200"/>
      <c r="V6" s="188"/>
      <c r="W6" s="189"/>
      <c r="X6" s="190"/>
    </row>
    <row r="7" spans="1:24" s="56" customFormat="1" ht="24.7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36215</v>
      </c>
      <c r="C9" s="33">
        <f>SUM(C10:C29)</f>
        <v>41763</v>
      </c>
      <c r="D9" s="33">
        <f>SUM(D10:D29)</f>
        <v>32531</v>
      </c>
      <c r="E9" s="34">
        <f>D9/C9*100</f>
        <v>77.894308359073818</v>
      </c>
      <c r="F9" s="33">
        <f>SUM(F10:F29)</f>
        <v>14552</v>
      </c>
      <c r="G9" s="33">
        <f>SUM(G10:G29)</f>
        <v>5773</v>
      </c>
      <c r="H9" s="34">
        <f>G9/F9*100</f>
        <v>39.671522814733365</v>
      </c>
      <c r="I9" s="33">
        <f>SUM(I10:I29)</f>
        <v>923</v>
      </c>
      <c r="J9" s="33">
        <f>SUM(J10:J29)</f>
        <v>243</v>
      </c>
      <c r="K9" s="34">
        <f>J9/I9*100</f>
        <v>26.327193932827736</v>
      </c>
      <c r="L9" s="33">
        <f>SUM(L10:L29)</f>
        <v>1908</v>
      </c>
      <c r="M9" s="33">
        <f>SUM(M10:M29)</f>
        <v>709</v>
      </c>
      <c r="N9" s="34">
        <f>M9/L9*100</f>
        <v>37.159329140461217</v>
      </c>
      <c r="O9" s="33">
        <f>SUM(O10:O29)</f>
        <v>39827</v>
      </c>
      <c r="P9" s="33">
        <f>SUM(P10:P29)</f>
        <v>27146</v>
      </c>
      <c r="Q9" s="34">
        <f>P9/O9*100</f>
        <v>68.159791096492327</v>
      </c>
      <c r="R9" s="33">
        <f>SUM(R10:R29)</f>
        <v>19703</v>
      </c>
      <c r="S9" s="33">
        <f>SUM(S10:S29)</f>
        <v>12824</v>
      </c>
      <c r="T9" s="33">
        <f>SUM(T10:T29)</f>
        <v>17937</v>
      </c>
      <c r="U9" s="34">
        <f>T9/S9*100</f>
        <v>139.87055520898315</v>
      </c>
      <c r="V9" s="33">
        <f>SUM(V10:V29)</f>
        <v>10408</v>
      </c>
      <c r="W9" s="33">
        <f>SUM(W10:W29)</f>
        <v>14070</v>
      </c>
      <c r="X9" s="34">
        <f>W9/V9*100</f>
        <v>135.18447348193695</v>
      </c>
    </row>
    <row r="10" spans="1:24" ht="16.5" customHeight="1" x14ac:dyDescent="0.3">
      <c r="A10" s="141" t="s">
        <v>43</v>
      </c>
      <c r="B10" s="62">
        <v>12511</v>
      </c>
      <c r="C10" s="168">
        <v>10004</v>
      </c>
      <c r="D10" s="66">
        <v>11032</v>
      </c>
      <c r="E10" s="38">
        <f>D10/C10*100</f>
        <v>110.27588964414234</v>
      </c>
      <c r="F10" s="69">
        <v>2086</v>
      </c>
      <c r="G10" s="69">
        <v>1490</v>
      </c>
      <c r="H10" s="38">
        <f>G10/F10*100</f>
        <v>71.428571428571431</v>
      </c>
      <c r="I10" s="66">
        <v>165</v>
      </c>
      <c r="J10" s="66">
        <v>47</v>
      </c>
      <c r="K10" s="38">
        <f>J10/I10*100</f>
        <v>28.484848484848484</v>
      </c>
      <c r="L10" s="69">
        <v>88</v>
      </c>
      <c r="M10" s="69">
        <v>21</v>
      </c>
      <c r="N10" s="38">
        <f>M10/L10*100</f>
        <v>23.863636363636363</v>
      </c>
      <c r="O10" s="69">
        <v>9150</v>
      </c>
      <c r="P10" s="69">
        <v>7260</v>
      </c>
      <c r="Q10" s="38">
        <f>P10/O10*100</f>
        <v>79.344262295081975</v>
      </c>
      <c r="R10" s="69">
        <v>7358</v>
      </c>
      <c r="S10" s="66">
        <v>2805</v>
      </c>
      <c r="T10" s="66">
        <v>6622</v>
      </c>
      <c r="U10" s="38">
        <f>T10/S10*100</f>
        <v>236.07843137254903</v>
      </c>
      <c r="V10" s="66">
        <v>2341</v>
      </c>
      <c r="W10" s="66">
        <v>5740</v>
      </c>
      <c r="X10" s="38">
        <f>W10/V10*100</f>
        <v>245.19436138402392</v>
      </c>
    </row>
    <row r="11" spans="1:24" ht="16.5" customHeight="1" x14ac:dyDescent="0.3">
      <c r="A11" s="141" t="s">
        <v>44</v>
      </c>
      <c r="B11" s="62">
        <v>1806</v>
      </c>
      <c r="C11" s="168">
        <v>3842</v>
      </c>
      <c r="D11" s="66">
        <v>1608</v>
      </c>
      <c r="E11" s="38">
        <f t="shared" ref="E11:E29" si="0">D11/C11*100</f>
        <v>41.85320145757418</v>
      </c>
      <c r="F11" s="69">
        <v>1346</v>
      </c>
      <c r="G11" s="69">
        <v>275</v>
      </c>
      <c r="H11" s="38">
        <f t="shared" ref="H11:H29" si="1">G11/F11*100</f>
        <v>20.430906389301633</v>
      </c>
      <c r="I11" s="66">
        <v>51</v>
      </c>
      <c r="J11" s="66">
        <v>18</v>
      </c>
      <c r="K11" s="38">
        <f t="shared" ref="K11:K29" si="2">J11/I11*100</f>
        <v>35.294117647058826</v>
      </c>
      <c r="L11" s="69">
        <v>103</v>
      </c>
      <c r="M11" s="69">
        <v>10</v>
      </c>
      <c r="N11" s="38">
        <f t="shared" ref="N11:N29" si="3">M11/L11*100</f>
        <v>9.7087378640776691</v>
      </c>
      <c r="O11" s="69">
        <v>3699</v>
      </c>
      <c r="P11" s="69">
        <v>1514</v>
      </c>
      <c r="Q11" s="38">
        <f t="shared" ref="Q11:Q29" si="4">P11/O11*100</f>
        <v>40.929981075966474</v>
      </c>
      <c r="R11" s="69">
        <v>954</v>
      </c>
      <c r="S11" s="66">
        <v>895</v>
      </c>
      <c r="T11" s="66">
        <v>822</v>
      </c>
      <c r="U11" s="38">
        <f t="shared" ref="U11:U29" si="5">T11/S11*100</f>
        <v>91.843575418994419</v>
      </c>
      <c r="V11" s="66">
        <v>762</v>
      </c>
      <c r="W11" s="66">
        <v>526</v>
      </c>
      <c r="X11" s="38">
        <f t="shared" ref="X11:X29" si="6">W11/V11*100</f>
        <v>69.028871391076123</v>
      </c>
    </row>
    <row r="12" spans="1:24" ht="16.5" customHeight="1" x14ac:dyDescent="0.3">
      <c r="A12" s="141" t="s">
        <v>45</v>
      </c>
      <c r="B12" s="62">
        <v>1593</v>
      </c>
      <c r="C12" s="168">
        <v>2912</v>
      </c>
      <c r="D12" s="66">
        <v>1292</v>
      </c>
      <c r="E12" s="38">
        <f t="shared" si="0"/>
        <v>44.368131868131869</v>
      </c>
      <c r="F12" s="69">
        <v>864</v>
      </c>
      <c r="G12" s="69">
        <v>238</v>
      </c>
      <c r="H12" s="38">
        <f t="shared" si="1"/>
        <v>27.546296296296298</v>
      </c>
      <c r="I12" s="66">
        <v>63</v>
      </c>
      <c r="J12" s="66">
        <v>16</v>
      </c>
      <c r="K12" s="38">
        <f t="shared" si="2"/>
        <v>25.396825396825395</v>
      </c>
      <c r="L12" s="69">
        <v>85</v>
      </c>
      <c r="M12" s="69">
        <v>21</v>
      </c>
      <c r="N12" s="38">
        <f t="shared" si="3"/>
        <v>24.705882352941178</v>
      </c>
      <c r="O12" s="69">
        <v>2758</v>
      </c>
      <c r="P12" s="69">
        <v>1238</v>
      </c>
      <c r="Q12" s="38">
        <f t="shared" si="4"/>
        <v>44.887599709934733</v>
      </c>
      <c r="R12" s="69">
        <v>624</v>
      </c>
      <c r="S12" s="66">
        <v>945</v>
      </c>
      <c r="T12" s="66">
        <v>544</v>
      </c>
      <c r="U12" s="38">
        <f t="shared" si="5"/>
        <v>57.566137566137563</v>
      </c>
      <c r="V12" s="66">
        <v>837</v>
      </c>
      <c r="W12" s="66">
        <v>403</v>
      </c>
      <c r="X12" s="38">
        <f t="shared" si="6"/>
        <v>48.148148148148145</v>
      </c>
    </row>
    <row r="13" spans="1:24" ht="16.5" customHeight="1" x14ac:dyDescent="0.3">
      <c r="A13" s="141" t="s">
        <v>46</v>
      </c>
      <c r="B13" s="62">
        <v>1635</v>
      </c>
      <c r="C13" s="168">
        <v>2747</v>
      </c>
      <c r="D13" s="66">
        <v>1324</v>
      </c>
      <c r="E13" s="38">
        <f t="shared" si="0"/>
        <v>48.198034219148163</v>
      </c>
      <c r="F13" s="69">
        <v>637</v>
      </c>
      <c r="G13" s="69">
        <v>162</v>
      </c>
      <c r="H13" s="38">
        <f t="shared" si="1"/>
        <v>25.431711145996861</v>
      </c>
      <c r="I13" s="66">
        <v>40</v>
      </c>
      <c r="J13" s="66">
        <v>13</v>
      </c>
      <c r="K13" s="38">
        <f t="shared" si="2"/>
        <v>32.5</v>
      </c>
      <c r="L13" s="69">
        <v>115</v>
      </c>
      <c r="M13" s="69">
        <v>20</v>
      </c>
      <c r="N13" s="38">
        <f t="shared" si="3"/>
        <v>17.391304347826086</v>
      </c>
      <c r="O13" s="69">
        <v>2451</v>
      </c>
      <c r="P13" s="69">
        <v>1275</v>
      </c>
      <c r="Q13" s="38">
        <f t="shared" si="4"/>
        <v>52.019583843329251</v>
      </c>
      <c r="R13" s="69">
        <v>914</v>
      </c>
      <c r="S13" s="66">
        <v>1096</v>
      </c>
      <c r="T13" s="66">
        <v>724</v>
      </c>
      <c r="U13" s="38">
        <f t="shared" si="5"/>
        <v>66.058394160583944</v>
      </c>
      <c r="V13" s="66">
        <v>971</v>
      </c>
      <c r="W13" s="66">
        <v>405</v>
      </c>
      <c r="X13" s="38">
        <f t="shared" si="6"/>
        <v>41.70957775489186</v>
      </c>
    </row>
    <row r="14" spans="1:24" ht="16.5" customHeight="1" x14ac:dyDescent="0.3">
      <c r="A14" s="141" t="s">
        <v>47</v>
      </c>
      <c r="B14" s="62">
        <v>852</v>
      </c>
      <c r="C14" s="168">
        <v>1180</v>
      </c>
      <c r="D14" s="66">
        <v>730</v>
      </c>
      <c r="E14" s="38">
        <f t="shared" si="0"/>
        <v>61.864406779661017</v>
      </c>
      <c r="F14" s="69">
        <v>661</v>
      </c>
      <c r="G14" s="69">
        <v>263</v>
      </c>
      <c r="H14" s="38">
        <f t="shared" si="1"/>
        <v>39.788199697428141</v>
      </c>
      <c r="I14" s="66">
        <v>27</v>
      </c>
      <c r="J14" s="66">
        <v>8</v>
      </c>
      <c r="K14" s="38">
        <f t="shared" si="2"/>
        <v>29.629629629629626</v>
      </c>
      <c r="L14" s="69">
        <v>8</v>
      </c>
      <c r="M14" s="69">
        <v>0</v>
      </c>
      <c r="N14" s="38">
        <f t="shared" si="3"/>
        <v>0</v>
      </c>
      <c r="O14" s="69">
        <v>1153</v>
      </c>
      <c r="P14" s="69">
        <v>670</v>
      </c>
      <c r="Q14" s="38">
        <f t="shared" si="4"/>
        <v>58.109280138768426</v>
      </c>
      <c r="R14" s="69">
        <v>330</v>
      </c>
      <c r="S14" s="66">
        <v>302</v>
      </c>
      <c r="T14" s="66">
        <v>328</v>
      </c>
      <c r="U14" s="38">
        <f t="shared" si="5"/>
        <v>108.6092715231788</v>
      </c>
      <c r="V14" s="66">
        <v>249</v>
      </c>
      <c r="W14" s="66">
        <v>292</v>
      </c>
      <c r="X14" s="38">
        <f t="shared" si="6"/>
        <v>117.26907630522088</v>
      </c>
    </row>
    <row r="15" spans="1:24" ht="16.5" customHeight="1" x14ac:dyDescent="0.3">
      <c r="A15" s="141" t="s">
        <v>48</v>
      </c>
      <c r="B15" s="62">
        <v>967</v>
      </c>
      <c r="C15" s="168">
        <v>1928</v>
      </c>
      <c r="D15" s="66">
        <v>862</v>
      </c>
      <c r="E15" s="38">
        <f t="shared" si="0"/>
        <v>44.709543568464731</v>
      </c>
      <c r="F15" s="69">
        <v>824</v>
      </c>
      <c r="G15" s="69">
        <v>213</v>
      </c>
      <c r="H15" s="38">
        <f t="shared" si="1"/>
        <v>25.849514563106794</v>
      </c>
      <c r="I15" s="66">
        <v>60</v>
      </c>
      <c r="J15" s="66">
        <v>15</v>
      </c>
      <c r="K15" s="38">
        <f t="shared" si="2"/>
        <v>25</v>
      </c>
      <c r="L15" s="69">
        <v>128</v>
      </c>
      <c r="M15" s="69">
        <v>22</v>
      </c>
      <c r="N15" s="38">
        <f t="shared" si="3"/>
        <v>17.1875</v>
      </c>
      <c r="O15" s="69">
        <v>1865</v>
      </c>
      <c r="P15" s="69">
        <v>726</v>
      </c>
      <c r="Q15" s="38">
        <f t="shared" si="4"/>
        <v>38.92761394101877</v>
      </c>
      <c r="R15" s="69">
        <v>454</v>
      </c>
      <c r="S15" s="66">
        <v>625</v>
      </c>
      <c r="T15" s="66">
        <v>403</v>
      </c>
      <c r="U15" s="38">
        <f t="shared" si="5"/>
        <v>64.48</v>
      </c>
      <c r="V15" s="66">
        <v>515</v>
      </c>
      <c r="W15" s="66">
        <v>262</v>
      </c>
      <c r="X15" s="38">
        <f t="shared" si="6"/>
        <v>50.873786407766985</v>
      </c>
    </row>
    <row r="16" spans="1:24" ht="16.5" customHeight="1" x14ac:dyDescent="0.3">
      <c r="A16" s="141" t="s">
        <v>49</v>
      </c>
      <c r="B16" s="62">
        <v>492</v>
      </c>
      <c r="C16" s="168">
        <v>720</v>
      </c>
      <c r="D16" s="66">
        <v>477</v>
      </c>
      <c r="E16" s="38">
        <f t="shared" si="0"/>
        <v>66.25</v>
      </c>
      <c r="F16" s="69">
        <v>381</v>
      </c>
      <c r="G16" s="69">
        <v>117</v>
      </c>
      <c r="H16" s="38">
        <f t="shared" si="1"/>
        <v>30.708661417322837</v>
      </c>
      <c r="I16" s="66">
        <v>62</v>
      </c>
      <c r="J16" s="66">
        <v>2</v>
      </c>
      <c r="K16" s="38">
        <f t="shared" si="2"/>
        <v>3.225806451612903</v>
      </c>
      <c r="L16" s="69">
        <v>34</v>
      </c>
      <c r="M16" s="69">
        <v>7</v>
      </c>
      <c r="N16" s="38">
        <f t="shared" si="3"/>
        <v>20.588235294117645</v>
      </c>
      <c r="O16" s="69">
        <v>719</v>
      </c>
      <c r="P16" s="69">
        <v>450</v>
      </c>
      <c r="Q16" s="38">
        <f t="shared" si="4"/>
        <v>62.586926286509041</v>
      </c>
      <c r="R16" s="69">
        <v>268</v>
      </c>
      <c r="S16" s="66">
        <v>180</v>
      </c>
      <c r="T16" s="66">
        <v>267</v>
      </c>
      <c r="U16" s="38">
        <f t="shared" si="5"/>
        <v>148.33333333333334</v>
      </c>
      <c r="V16" s="66">
        <v>165</v>
      </c>
      <c r="W16" s="66">
        <v>207</v>
      </c>
      <c r="X16" s="38">
        <f t="shared" si="6"/>
        <v>125.45454545454547</v>
      </c>
    </row>
    <row r="17" spans="1:24" ht="16.5" customHeight="1" x14ac:dyDescent="0.3">
      <c r="A17" s="141" t="s">
        <v>50</v>
      </c>
      <c r="B17" s="62">
        <v>1413</v>
      </c>
      <c r="C17" s="168">
        <v>1152</v>
      </c>
      <c r="D17" s="66">
        <v>1368</v>
      </c>
      <c r="E17" s="38">
        <f t="shared" si="0"/>
        <v>118.75</v>
      </c>
      <c r="F17" s="69">
        <v>480</v>
      </c>
      <c r="G17" s="69">
        <v>247</v>
      </c>
      <c r="H17" s="38">
        <f t="shared" si="1"/>
        <v>51.458333333333329</v>
      </c>
      <c r="I17" s="66">
        <v>30</v>
      </c>
      <c r="J17" s="66">
        <v>31</v>
      </c>
      <c r="K17" s="38">
        <f t="shared" si="2"/>
        <v>103.33333333333334</v>
      </c>
      <c r="L17" s="69">
        <v>119</v>
      </c>
      <c r="M17" s="69">
        <v>136</v>
      </c>
      <c r="N17" s="38">
        <f t="shared" si="3"/>
        <v>114.28571428571428</v>
      </c>
      <c r="O17" s="69">
        <v>1127</v>
      </c>
      <c r="P17" s="69">
        <v>1327</v>
      </c>
      <c r="Q17" s="38">
        <f t="shared" si="4"/>
        <v>117.74622892635315</v>
      </c>
      <c r="R17" s="69">
        <v>848</v>
      </c>
      <c r="S17" s="66">
        <v>346</v>
      </c>
      <c r="T17" s="66">
        <v>841</v>
      </c>
      <c r="U17" s="38">
        <f t="shared" si="5"/>
        <v>243.06358381502889</v>
      </c>
      <c r="V17" s="66">
        <v>276</v>
      </c>
      <c r="W17" s="66">
        <v>703</v>
      </c>
      <c r="X17" s="38">
        <f t="shared" si="6"/>
        <v>254.71014492753622</v>
      </c>
    </row>
    <row r="18" spans="1:24" ht="16.5" customHeight="1" x14ac:dyDescent="0.3">
      <c r="A18" s="141" t="s">
        <v>51</v>
      </c>
      <c r="B18" s="62">
        <v>1119</v>
      </c>
      <c r="C18" s="168">
        <v>1558</v>
      </c>
      <c r="D18" s="66">
        <v>1105</v>
      </c>
      <c r="E18" s="38">
        <f t="shared" si="0"/>
        <v>70.924261874197697</v>
      </c>
      <c r="F18" s="69">
        <v>558</v>
      </c>
      <c r="G18" s="69">
        <v>150</v>
      </c>
      <c r="H18" s="38">
        <f t="shared" si="1"/>
        <v>26.881720430107524</v>
      </c>
      <c r="I18" s="66">
        <v>28</v>
      </c>
      <c r="J18" s="66">
        <v>7</v>
      </c>
      <c r="K18" s="38">
        <f t="shared" si="2"/>
        <v>25</v>
      </c>
      <c r="L18" s="69">
        <v>202</v>
      </c>
      <c r="M18" s="69">
        <v>32</v>
      </c>
      <c r="N18" s="38">
        <f t="shared" si="3"/>
        <v>15.841584158415841</v>
      </c>
      <c r="O18" s="69">
        <v>1524</v>
      </c>
      <c r="P18" s="69">
        <v>982</v>
      </c>
      <c r="Q18" s="38">
        <f t="shared" si="4"/>
        <v>64.435695538057743</v>
      </c>
      <c r="R18" s="69">
        <v>525</v>
      </c>
      <c r="S18" s="66">
        <v>515</v>
      </c>
      <c r="T18" s="66">
        <v>525</v>
      </c>
      <c r="U18" s="38">
        <f t="shared" si="5"/>
        <v>101.94174757281553</v>
      </c>
      <c r="V18" s="66">
        <v>329</v>
      </c>
      <c r="W18" s="66">
        <v>401</v>
      </c>
      <c r="X18" s="38">
        <f t="shared" si="6"/>
        <v>121.88449848024317</v>
      </c>
    </row>
    <row r="19" spans="1:24" ht="16.5" customHeight="1" x14ac:dyDescent="0.3">
      <c r="A19" s="141" t="s">
        <v>52</v>
      </c>
      <c r="B19" s="62">
        <v>4432</v>
      </c>
      <c r="C19" s="168">
        <v>2383</v>
      </c>
      <c r="D19" s="66">
        <v>3912</v>
      </c>
      <c r="E19" s="38">
        <f t="shared" si="0"/>
        <v>164.16281997482164</v>
      </c>
      <c r="F19" s="69">
        <v>745</v>
      </c>
      <c r="G19" s="69">
        <v>506</v>
      </c>
      <c r="H19" s="38">
        <f t="shared" si="1"/>
        <v>67.919463087248317</v>
      </c>
      <c r="I19" s="66">
        <v>101</v>
      </c>
      <c r="J19" s="66">
        <v>19</v>
      </c>
      <c r="K19" s="38">
        <f t="shared" si="2"/>
        <v>18.811881188118811</v>
      </c>
      <c r="L19" s="69">
        <v>56</v>
      </c>
      <c r="M19" s="69">
        <v>20</v>
      </c>
      <c r="N19" s="38">
        <f t="shared" si="3"/>
        <v>35.714285714285715</v>
      </c>
      <c r="O19" s="69">
        <v>2314</v>
      </c>
      <c r="P19" s="69">
        <v>3458</v>
      </c>
      <c r="Q19" s="38">
        <f t="shared" si="4"/>
        <v>149.43820224719101</v>
      </c>
      <c r="R19" s="69">
        <v>2667</v>
      </c>
      <c r="S19" s="66">
        <v>846</v>
      </c>
      <c r="T19" s="66">
        <v>2360</v>
      </c>
      <c r="U19" s="38">
        <f t="shared" si="5"/>
        <v>278.95981087470449</v>
      </c>
      <c r="V19" s="66">
        <v>733</v>
      </c>
      <c r="W19" s="66">
        <v>2080</v>
      </c>
      <c r="X19" s="38">
        <f t="shared" si="6"/>
        <v>283.76534788540243</v>
      </c>
    </row>
    <row r="20" spans="1:24" ht="16.5" customHeight="1" x14ac:dyDescent="0.3">
      <c r="A20" s="141" t="s">
        <v>53</v>
      </c>
      <c r="B20" s="62">
        <v>938</v>
      </c>
      <c r="C20" s="168">
        <v>1349</v>
      </c>
      <c r="D20" s="66">
        <v>879</v>
      </c>
      <c r="E20" s="38">
        <f t="shared" si="0"/>
        <v>65.159377316530765</v>
      </c>
      <c r="F20" s="69">
        <v>411</v>
      </c>
      <c r="G20" s="69">
        <v>174</v>
      </c>
      <c r="H20" s="38">
        <f t="shared" si="1"/>
        <v>42.335766423357661</v>
      </c>
      <c r="I20" s="66">
        <v>26</v>
      </c>
      <c r="J20" s="66">
        <v>8</v>
      </c>
      <c r="K20" s="38">
        <f t="shared" si="2"/>
        <v>30.76923076923077</v>
      </c>
      <c r="L20" s="69">
        <v>39</v>
      </c>
      <c r="M20" s="69">
        <v>34</v>
      </c>
      <c r="N20" s="38">
        <f t="shared" si="3"/>
        <v>87.179487179487182</v>
      </c>
      <c r="O20" s="69">
        <v>1293</v>
      </c>
      <c r="P20" s="69">
        <v>730</v>
      </c>
      <c r="Q20" s="38">
        <f t="shared" si="4"/>
        <v>56.45784996133024</v>
      </c>
      <c r="R20" s="69">
        <v>518</v>
      </c>
      <c r="S20" s="66">
        <v>604</v>
      </c>
      <c r="T20" s="66">
        <v>516</v>
      </c>
      <c r="U20" s="38">
        <f t="shared" si="5"/>
        <v>85.430463576158942</v>
      </c>
      <c r="V20" s="66">
        <v>430</v>
      </c>
      <c r="W20" s="66">
        <v>285</v>
      </c>
      <c r="X20" s="38">
        <f t="shared" si="6"/>
        <v>66.279069767441854</v>
      </c>
    </row>
    <row r="21" spans="1:24" ht="16.5" customHeight="1" x14ac:dyDescent="0.3">
      <c r="A21" s="141" t="s">
        <v>54</v>
      </c>
      <c r="B21" s="62">
        <v>1217</v>
      </c>
      <c r="C21" s="168">
        <v>1944</v>
      </c>
      <c r="D21" s="66">
        <v>1184</v>
      </c>
      <c r="E21" s="38">
        <f t="shared" si="0"/>
        <v>60.905349794238681</v>
      </c>
      <c r="F21" s="69">
        <v>861</v>
      </c>
      <c r="G21" s="69">
        <v>197</v>
      </c>
      <c r="H21" s="38">
        <f t="shared" si="1"/>
        <v>22.880371660859467</v>
      </c>
      <c r="I21" s="66">
        <v>35</v>
      </c>
      <c r="J21" s="66">
        <v>6</v>
      </c>
      <c r="K21" s="38">
        <f t="shared" si="2"/>
        <v>17.142857142857142</v>
      </c>
      <c r="L21" s="69">
        <v>192</v>
      </c>
      <c r="M21" s="69">
        <v>42</v>
      </c>
      <c r="N21" s="38">
        <f t="shared" si="3"/>
        <v>21.875</v>
      </c>
      <c r="O21" s="69">
        <v>1864</v>
      </c>
      <c r="P21" s="69">
        <v>1055</v>
      </c>
      <c r="Q21" s="38">
        <f t="shared" si="4"/>
        <v>56.598712446351925</v>
      </c>
      <c r="R21" s="69">
        <v>572</v>
      </c>
      <c r="S21" s="66">
        <v>652</v>
      </c>
      <c r="T21" s="66">
        <v>564</v>
      </c>
      <c r="U21" s="38">
        <f t="shared" si="5"/>
        <v>86.50306748466258</v>
      </c>
      <c r="V21" s="66">
        <v>491</v>
      </c>
      <c r="W21" s="66">
        <v>322</v>
      </c>
      <c r="X21" s="38">
        <f t="shared" si="6"/>
        <v>65.580448065173115</v>
      </c>
    </row>
    <row r="22" spans="1:24" ht="16.5" customHeight="1" x14ac:dyDescent="0.3">
      <c r="A22" s="141" t="s">
        <v>55</v>
      </c>
      <c r="B22" s="62">
        <v>681</v>
      </c>
      <c r="C22" s="168">
        <v>1021</v>
      </c>
      <c r="D22" s="66">
        <v>598</v>
      </c>
      <c r="E22" s="38">
        <f t="shared" si="0"/>
        <v>58.570029382957891</v>
      </c>
      <c r="F22" s="69">
        <v>361</v>
      </c>
      <c r="G22" s="69">
        <v>104</v>
      </c>
      <c r="H22" s="38">
        <f t="shared" si="1"/>
        <v>28.80886426592798</v>
      </c>
      <c r="I22" s="66">
        <v>27</v>
      </c>
      <c r="J22" s="66">
        <v>2</v>
      </c>
      <c r="K22" s="38">
        <f t="shared" si="2"/>
        <v>7.4074074074074066</v>
      </c>
      <c r="L22" s="69">
        <v>133</v>
      </c>
      <c r="M22" s="69">
        <v>34</v>
      </c>
      <c r="N22" s="38">
        <f t="shared" si="3"/>
        <v>25.563909774436087</v>
      </c>
      <c r="O22" s="69">
        <v>1014</v>
      </c>
      <c r="P22" s="69">
        <v>587</v>
      </c>
      <c r="Q22" s="38">
        <f t="shared" si="4"/>
        <v>57.88954635108481</v>
      </c>
      <c r="R22" s="69">
        <v>324</v>
      </c>
      <c r="S22" s="66">
        <v>345</v>
      </c>
      <c r="T22" s="66">
        <v>271</v>
      </c>
      <c r="U22" s="38">
        <f t="shared" si="5"/>
        <v>78.550724637681157</v>
      </c>
      <c r="V22" s="66">
        <v>249</v>
      </c>
      <c r="W22" s="66">
        <v>195</v>
      </c>
      <c r="X22" s="38">
        <f t="shared" si="6"/>
        <v>78.313253012048193</v>
      </c>
    </row>
    <row r="23" spans="1:24" ht="16.5" customHeight="1" x14ac:dyDescent="0.3">
      <c r="A23" s="141" t="s">
        <v>56</v>
      </c>
      <c r="B23" s="62">
        <v>1247</v>
      </c>
      <c r="C23" s="168">
        <v>1057</v>
      </c>
      <c r="D23" s="66">
        <v>1119</v>
      </c>
      <c r="E23" s="38">
        <f t="shared" si="0"/>
        <v>105.86565752128666</v>
      </c>
      <c r="F23" s="69">
        <v>407</v>
      </c>
      <c r="G23" s="69">
        <v>280</v>
      </c>
      <c r="H23" s="38">
        <f t="shared" si="1"/>
        <v>68.796068796068795</v>
      </c>
      <c r="I23" s="66">
        <v>17</v>
      </c>
      <c r="J23" s="66">
        <v>12</v>
      </c>
      <c r="K23" s="38">
        <f t="shared" si="2"/>
        <v>70.588235294117652</v>
      </c>
      <c r="L23" s="69">
        <v>110</v>
      </c>
      <c r="M23" s="69">
        <v>29</v>
      </c>
      <c r="N23" s="38">
        <f t="shared" si="3"/>
        <v>26.36363636363636</v>
      </c>
      <c r="O23" s="69">
        <v>1049</v>
      </c>
      <c r="P23" s="69">
        <v>1096</v>
      </c>
      <c r="Q23" s="38">
        <f t="shared" si="4"/>
        <v>104.48045757864632</v>
      </c>
      <c r="R23" s="69">
        <v>778</v>
      </c>
      <c r="S23" s="66">
        <v>360</v>
      </c>
      <c r="T23" s="66">
        <v>693</v>
      </c>
      <c r="U23" s="38">
        <f t="shared" si="5"/>
        <v>192.5</v>
      </c>
      <c r="V23" s="66">
        <v>210</v>
      </c>
      <c r="W23" s="66">
        <v>593</v>
      </c>
      <c r="X23" s="38">
        <f t="shared" si="6"/>
        <v>282.38095238095241</v>
      </c>
    </row>
    <row r="24" spans="1:24" ht="16.5" customHeight="1" x14ac:dyDescent="0.3">
      <c r="A24" s="141" t="s">
        <v>57</v>
      </c>
      <c r="B24" s="62">
        <v>1025</v>
      </c>
      <c r="C24" s="168">
        <v>1346</v>
      </c>
      <c r="D24" s="66">
        <v>867</v>
      </c>
      <c r="E24" s="38">
        <f t="shared" si="0"/>
        <v>64.413075780089159</v>
      </c>
      <c r="F24" s="69">
        <v>701</v>
      </c>
      <c r="G24" s="69">
        <v>272</v>
      </c>
      <c r="H24" s="38">
        <f t="shared" si="1"/>
        <v>38.801711840228251</v>
      </c>
      <c r="I24" s="66">
        <v>39</v>
      </c>
      <c r="J24" s="66">
        <v>12</v>
      </c>
      <c r="K24" s="38">
        <f t="shared" si="2"/>
        <v>30.76923076923077</v>
      </c>
      <c r="L24" s="69">
        <v>42</v>
      </c>
      <c r="M24" s="69">
        <v>9</v>
      </c>
      <c r="N24" s="38">
        <f t="shared" si="3"/>
        <v>21.428571428571427</v>
      </c>
      <c r="O24" s="69">
        <v>1308</v>
      </c>
      <c r="P24" s="69">
        <v>800</v>
      </c>
      <c r="Q24" s="38">
        <f t="shared" si="4"/>
        <v>61.162079510703357</v>
      </c>
      <c r="R24" s="69">
        <v>483</v>
      </c>
      <c r="S24" s="66">
        <v>463</v>
      </c>
      <c r="T24" s="66">
        <v>385</v>
      </c>
      <c r="U24" s="38">
        <f t="shared" si="5"/>
        <v>83.15334773218143</v>
      </c>
      <c r="V24" s="66">
        <v>402</v>
      </c>
      <c r="W24" s="66">
        <v>290</v>
      </c>
      <c r="X24" s="38">
        <f t="shared" si="6"/>
        <v>72.139303482587067</v>
      </c>
    </row>
    <row r="25" spans="1:24" ht="16.5" customHeight="1" x14ac:dyDescent="0.3">
      <c r="A25" s="141" t="s">
        <v>58</v>
      </c>
      <c r="B25" s="62">
        <v>823</v>
      </c>
      <c r="C25" s="168">
        <v>1627</v>
      </c>
      <c r="D25" s="66">
        <v>803</v>
      </c>
      <c r="E25" s="38">
        <f t="shared" si="0"/>
        <v>49.354640442532265</v>
      </c>
      <c r="F25" s="69">
        <v>671</v>
      </c>
      <c r="G25" s="69">
        <v>158</v>
      </c>
      <c r="H25" s="38">
        <f t="shared" si="1"/>
        <v>23.546944858420268</v>
      </c>
      <c r="I25" s="66">
        <v>33</v>
      </c>
      <c r="J25" s="66">
        <v>10</v>
      </c>
      <c r="K25" s="38">
        <f t="shared" si="2"/>
        <v>30.303030303030305</v>
      </c>
      <c r="L25" s="69">
        <v>69</v>
      </c>
      <c r="M25" s="69">
        <v>43</v>
      </c>
      <c r="N25" s="38">
        <f t="shared" si="3"/>
        <v>62.318840579710141</v>
      </c>
      <c r="O25" s="69">
        <v>1588</v>
      </c>
      <c r="P25" s="69">
        <v>705</v>
      </c>
      <c r="Q25" s="38">
        <f t="shared" si="4"/>
        <v>44.395465994962215</v>
      </c>
      <c r="R25" s="69">
        <v>382</v>
      </c>
      <c r="S25" s="66">
        <v>540</v>
      </c>
      <c r="T25" s="66">
        <v>382</v>
      </c>
      <c r="U25" s="38">
        <f t="shared" si="5"/>
        <v>70.740740740740733</v>
      </c>
      <c r="V25" s="66">
        <v>377</v>
      </c>
      <c r="W25" s="66">
        <v>191</v>
      </c>
      <c r="X25" s="38">
        <f t="shared" si="6"/>
        <v>50.663129973474796</v>
      </c>
    </row>
    <row r="26" spans="1:24" ht="16.5" customHeight="1" x14ac:dyDescent="0.3">
      <c r="A26" s="141" t="s">
        <v>59</v>
      </c>
      <c r="B26" s="62">
        <v>870</v>
      </c>
      <c r="C26" s="168">
        <v>1037</v>
      </c>
      <c r="D26" s="66">
        <v>855</v>
      </c>
      <c r="E26" s="38">
        <f t="shared" si="0"/>
        <v>82.44937319189971</v>
      </c>
      <c r="F26" s="69">
        <v>717</v>
      </c>
      <c r="G26" s="69">
        <v>399</v>
      </c>
      <c r="H26" s="38">
        <f t="shared" si="1"/>
        <v>55.648535564853553</v>
      </c>
      <c r="I26" s="66">
        <v>31</v>
      </c>
      <c r="J26" s="66">
        <v>3</v>
      </c>
      <c r="K26" s="38">
        <f t="shared" si="2"/>
        <v>9.67741935483871</v>
      </c>
      <c r="L26" s="69">
        <v>114</v>
      </c>
      <c r="M26" s="69">
        <v>76</v>
      </c>
      <c r="N26" s="38">
        <f t="shared" si="3"/>
        <v>66.666666666666657</v>
      </c>
      <c r="O26" s="69">
        <v>1028</v>
      </c>
      <c r="P26" s="69">
        <v>800</v>
      </c>
      <c r="Q26" s="38">
        <f t="shared" si="4"/>
        <v>77.821011673151759</v>
      </c>
      <c r="R26" s="69">
        <v>367</v>
      </c>
      <c r="S26" s="66">
        <v>174</v>
      </c>
      <c r="T26" s="66">
        <v>366</v>
      </c>
      <c r="U26" s="38">
        <f t="shared" si="5"/>
        <v>210.34482758620689</v>
      </c>
      <c r="V26" s="66">
        <v>143</v>
      </c>
      <c r="W26" s="66">
        <v>271</v>
      </c>
      <c r="X26" s="38">
        <f t="shared" si="6"/>
        <v>189.51048951048952</v>
      </c>
    </row>
    <row r="27" spans="1:24" ht="16.5" customHeight="1" x14ac:dyDescent="0.3">
      <c r="A27" s="141" t="s">
        <v>60</v>
      </c>
      <c r="B27" s="62">
        <v>1158</v>
      </c>
      <c r="C27" s="168">
        <v>1803</v>
      </c>
      <c r="D27" s="66">
        <v>1121</v>
      </c>
      <c r="E27" s="38">
        <f t="shared" si="0"/>
        <v>62.174154187465334</v>
      </c>
      <c r="F27" s="69">
        <v>780</v>
      </c>
      <c r="G27" s="69">
        <v>180</v>
      </c>
      <c r="H27" s="38">
        <f t="shared" si="1"/>
        <v>23.076923076923077</v>
      </c>
      <c r="I27" s="66">
        <v>32</v>
      </c>
      <c r="J27" s="66">
        <v>4</v>
      </c>
      <c r="K27" s="38">
        <f t="shared" si="2"/>
        <v>12.5</v>
      </c>
      <c r="L27" s="69">
        <v>143</v>
      </c>
      <c r="M27" s="69">
        <v>104</v>
      </c>
      <c r="N27" s="38">
        <f t="shared" si="3"/>
        <v>72.727272727272734</v>
      </c>
      <c r="O27" s="69">
        <v>1791</v>
      </c>
      <c r="P27" s="69">
        <v>1100</v>
      </c>
      <c r="Q27" s="38">
        <f t="shared" si="4"/>
        <v>61.418202121719709</v>
      </c>
      <c r="R27" s="69">
        <v>623</v>
      </c>
      <c r="S27" s="66">
        <v>472</v>
      </c>
      <c r="T27" s="66">
        <v>613</v>
      </c>
      <c r="U27" s="38">
        <f t="shared" si="5"/>
        <v>129.87288135593221</v>
      </c>
      <c r="V27" s="66">
        <v>384</v>
      </c>
      <c r="W27" s="66">
        <v>435</v>
      </c>
      <c r="X27" s="38">
        <f t="shared" si="6"/>
        <v>113.28125</v>
      </c>
    </row>
    <row r="28" spans="1:24" ht="16.5" customHeight="1" x14ac:dyDescent="0.3">
      <c r="A28" s="141" t="s">
        <v>61</v>
      </c>
      <c r="B28" s="62">
        <v>533</v>
      </c>
      <c r="C28" s="168">
        <v>710</v>
      </c>
      <c r="D28" s="66">
        <v>503</v>
      </c>
      <c r="E28" s="38">
        <f t="shared" si="0"/>
        <v>70.845070422535215</v>
      </c>
      <c r="F28" s="69">
        <v>388</v>
      </c>
      <c r="G28" s="69">
        <v>164</v>
      </c>
      <c r="H28" s="38">
        <f t="shared" si="1"/>
        <v>42.268041237113401</v>
      </c>
      <c r="I28" s="66">
        <v>27</v>
      </c>
      <c r="J28" s="66">
        <v>3</v>
      </c>
      <c r="K28" s="38">
        <f t="shared" si="2"/>
        <v>11.111111111111111</v>
      </c>
      <c r="L28" s="69">
        <v>66</v>
      </c>
      <c r="M28" s="69">
        <v>31</v>
      </c>
      <c r="N28" s="38">
        <f t="shared" si="3"/>
        <v>46.969696969696969</v>
      </c>
      <c r="O28" s="69">
        <v>708</v>
      </c>
      <c r="P28" s="69">
        <v>503</v>
      </c>
      <c r="Q28" s="38">
        <f t="shared" si="4"/>
        <v>71.045197740112997</v>
      </c>
      <c r="R28" s="69">
        <v>268</v>
      </c>
      <c r="S28" s="66">
        <v>189</v>
      </c>
      <c r="T28" s="66">
        <v>267</v>
      </c>
      <c r="U28" s="38">
        <f t="shared" si="5"/>
        <v>141.26984126984127</v>
      </c>
      <c r="V28" s="66">
        <v>172</v>
      </c>
      <c r="W28" s="66">
        <v>174</v>
      </c>
      <c r="X28" s="38">
        <f t="shared" si="6"/>
        <v>101.16279069767442</v>
      </c>
    </row>
    <row r="29" spans="1:24" ht="16.5" customHeight="1" x14ac:dyDescent="0.3">
      <c r="A29" s="141" t="s">
        <v>62</v>
      </c>
      <c r="B29" s="62">
        <v>903</v>
      </c>
      <c r="C29" s="168">
        <v>1443</v>
      </c>
      <c r="D29" s="66">
        <v>892</v>
      </c>
      <c r="E29" s="38">
        <f t="shared" si="0"/>
        <v>61.815661815661812</v>
      </c>
      <c r="F29" s="69">
        <v>673</v>
      </c>
      <c r="G29" s="69">
        <v>184</v>
      </c>
      <c r="H29" s="38">
        <f t="shared" si="1"/>
        <v>27.340267459138186</v>
      </c>
      <c r="I29" s="66">
        <v>29</v>
      </c>
      <c r="J29" s="66">
        <v>7</v>
      </c>
      <c r="K29" s="38">
        <f t="shared" si="2"/>
        <v>24.137931034482758</v>
      </c>
      <c r="L29" s="69">
        <v>62</v>
      </c>
      <c r="M29" s="69">
        <v>18</v>
      </c>
      <c r="N29" s="38">
        <f t="shared" si="3"/>
        <v>29.032258064516132</v>
      </c>
      <c r="O29" s="69">
        <v>1424</v>
      </c>
      <c r="P29" s="69">
        <v>870</v>
      </c>
      <c r="Q29" s="38">
        <f t="shared" si="4"/>
        <v>61.09550561797753</v>
      </c>
      <c r="R29" s="69">
        <v>446</v>
      </c>
      <c r="S29" s="66">
        <v>470</v>
      </c>
      <c r="T29" s="66">
        <v>444</v>
      </c>
      <c r="U29" s="38">
        <f t="shared" si="5"/>
        <v>94.468085106382986</v>
      </c>
      <c r="V29" s="66">
        <v>372</v>
      </c>
      <c r="W29" s="66">
        <v>295</v>
      </c>
      <c r="X29" s="38">
        <f t="shared" si="6"/>
        <v>79.3010752688172</v>
      </c>
    </row>
    <row r="30" spans="1:24" ht="50.4" customHeight="1" x14ac:dyDescent="0.3">
      <c r="B30" s="178" t="s">
        <v>79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3"/>
      <c r="Q30" s="84"/>
      <c r="R30" s="8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0"/>
  <sheetViews>
    <sheetView view="pageBreakPreview" zoomScale="80" zoomScaleNormal="70" zoomScaleSheetLayoutView="80" workbookViewId="0">
      <selection activeCell="B15" sqref="B15:C16"/>
    </sheetView>
  </sheetViews>
  <sheetFormatPr defaultColWidth="8" defaultRowHeight="13.2" x14ac:dyDescent="0.25"/>
  <cols>
    <col min="1" max="1" width="60.33203125" style="3" customWidth="1"/>
    <col min="2" max="3" width="16.33203125" style="3" customWidth="1"/>
    <col min="4" max="4" width="11" style="3" customWidth="1"/>
    <col min="5" max="5" width="11.5546875" style="3" customWidth="1"/>
    <col min="6" max="16384" width="8" style="3"/>
  </cols>
  <sheetData>
    <row r="1" spans="1:11" ht="27" customHeight="1" x14ac:dyDescent="0.25">
      <c r="A1" s="206" t="s">
        <v>70</v>
      </c>
      <c r="B1" s="206"/>
      <c r="C1" s="206"/>
      <c r="D1" s="206"/>
      <c r="E1" s="206"/>
    </row>
    <row r="2" spans="1:11" ht="23.25" customHeight="1" x14ac:dyDescent="0.25">
      <c r="A2" s="206" t="s">
        <v>33</v>
      </c>
      <c r="B2" s="206"/>
      <c r="C2" s="206"/>
      <c r="D2" s="206"/>
      <c r="E2" s="206"/>
    </row>
    <row r="3" spans="1:11" ht="6" customHeight="1" x14ac:dyDescent="0.25">
      <c r="A3" s="20"/>
    </row>
    <row r="4" spans="1:11" s="4" customFormat="1" ht="23.25" customHeight="1" x14ac:dyDescent="0.3">
      <c r="A4" s="217"/>
      <c r="B4" s="207" t="s">
        <v>81</v>
      </c>
      <c r="C4" s="207" t="s">
        <v>82</v>
      </c>
      <c r="D4" s="235" t="s">
        <v>1</v>
      </c>
      <c r="E4" s="236"/>
    </row>
    <row r="5" spans="1:11" s="4" customFormat="1" ht="32.25" customHeight="1" x14ac:dyDescent="0.3">
      <c r="A5" s="217"/>
      <c r="B5" s="208"/>
      <c r="C5" s="208"/>
      <c r="D5" s="5" t="s">
        <v>2</v>
      </c>
      <c r="E5" s="6" t="s">
        <v>40</v>
      </c>
    </row>
    <row r="6" spans="1:11" s="9" customFormat="1" ht="15.75" customHeight="1" x14ac:dyDescent="0.3">
      <c r="A6" s="7" t="s">
        <v>4</v>
      </c>
      <c r="B6" s="8">
        <v>5</v>
      </c>
      <c r="C6" s="8">
        <v>6</v>
      </c>
      <c r="D6" s="8">
        <v>7</v>
      </c>
      <c r="E6" s="8">
        <v>8</v>
      </c>
    </row>
    <row r="7" spans="1:11" s="9" customFormat="1" ht="31.5" customHeight="1" x14ac:dyDescent="0.3">
      <c r="A7" s="10" t="s">
        <v>73</v>
      </c>
      <c r="B7" s="161" t="s">
        <v>72</v>
      </c>
      <c r="C7" s="161">
        <f>'10'!B8</f>
        <v>10389</v>
      </c>
      <c r="D7" s="11" t="s">
        <v>72</v>
      </c>
      <c r="E7" s="162" t="s">
        <v>72</v>
      </c>
      <c r="K7" s="12"/>
    </row>
    <row r="8" spans="1:11" s="4" customFormat="1" ht="31.5" customHeight="1" x14ac:dyDescent="0.3">
      <c r="A8" s="10" t="s">
        <v>36</v>
      </c>
      <c r="B8" s="161">
        <f>'10'!C8</f>
        <v>12834</v>
      </c>
      <c r="C8" s="161">
        <f>'10'!D8</f>
        <v>9243</v>
      </c>
      <c r="D8" s="11">
        <f t="shared" ref="D8:D12" si="0">C8/B8*100</f>
        <v>72.019635343618518</v>
      </c>
      <c r="E8" s="162">
        <f t="shared" ref="E8:E12" si="1">C8-B8</f>
        <v>-3591</v>
      </c>
      <c r="K8" s="12"/>
    </row>
    <row r="9" spans="1:11" s="4" customFormat="1" ht="54.75" customHeight="1" x14ac:dyDescent="0.3">
      <c r="A9" s="13" t="s">
        <v>37</v>
      </c>
      <c r="B9" s="161">
        <f>'10'!F8</f>
        <v>3786</v>
      </c>
      <c r="C9" s="161">
        <f>'10'!G8</f>
        <v>1453</v>
      </c>
      <c r="D9" s="11">
        <f t="shared" si="0"/>
        <v>38.378235604860009</v>
      </c>
      <c r="E9" s="162">
        <f t="shared" si="1"/>
        <v>-2333</v>
      </c>
      <c r="K9" s="12"/>
    </row>
    <row r="10" spans="1:11" s="4" customFormat="1" ht="35.25" customHeight="1" x14ac:dyDescent="0.3">
      <c r="A10" s="14" t="s">
        <v>38</v>
      </c>
      <c r="B10" s="161">
        <f>'10'!I8</f>
        <v>287</v>
      </c>
      <c r="C10" s="161">
        <f>'10'!J8</f>
        <v>82</v>
      </c>
      <c r="D10" s="11">
        <f t="shared" si="0"/>
        <v>28.571428571428569</v>
      </c>
      <c r="E10" s="162">
        <f t="shared" si="1"/>
        <v>-205</v>
      </c>
      <c r="K10" s="12"/>
    </row>
    <row r="11" spans="1:11" s="4" customFormat="1" ht="45.75" customHeight="1" x14ac:dyDescent="0.3">
      <c r="A11" s="14" t="s">
        <v>29</v>
      </c>
      <c r="B11" s="161">
        <f>'10'!L8</f>
        <v>486</v>
      </c>
      <c r="C11" s="161">
        <f>'10'!M8</f>
        <v>178</v>
      </c>
      <c r="D11" s="11">
        <f t="shared" si="0"/>
        <v>36.625514403292179</v>
      </c>
      <c r="E11" s="162">
        <f t="shared" si="1"/>
        <v>-308</v>
      </c>
      <c r="K11" s="12"/>
    </row>
    <row r="12" spans="1:11" s="4" customFormat="1" ht="55.5" customHeight="1" x14ac:dyDescent="0.3">
      <c r="A12" s="14" t="s">
        <v>39</v>
      </c>
      <c r="B12" s="161">
        <f>'10'!O8</f>
        <v>12052</v>
      </c>
      <c r="C12" s="161">
        <f>'10'!P8</f>
        <v>7518</v>
      </c>
      <c r="D12" s="11">
        <f t="shared" si="0"/>
        <v>62.379688018586123</v>
      </c>
      <c r="E12" s="162">
        <f t="shared" si="1"/>
        <v>-4534</v>
      </c>
      <c r="K12" s="12"/>
    </row>
    <row r="13" spans="1:11" s="4" customFormat="1" ht="12.75" customHeight="1" x14ac:dyDescent="0.3">
      <c r="A13" s="213" t="s">
        <v>5</v>
      </c>
      <c r="B13" s="214"/>
      <c r="C13" s="214"/>
      <c r="D13" s="214"/>
      <c r="E13" s="214"/>
      <c r="K13" s="12"/>
    </row>
    <row r="14" spans="1:11" s="4" customFormat="1" ht="15" customHeight="1" x14ac:dyDescent="0.3">
      <c r="A14" s="215"/>
      <c r="B14" s="216"/>
      <c r="C14" s="216"/>
      <c r="D14" s="216"/>
      <c r="E14" s="216"/>
      <c r="K14" s="12"/>
    </row>
    <row r="15" spans="1:11" s="4" customFormat="1" ht="20.25" customHeight="1" x14ac:dyDescent="0.3">
      <c r="A15" s="211" t="s">
        <v>0</v>
      </c>
      <c r="B15" s="217" t="s">
        <v>83</v>
      </c>
      <c r="C15" s="217" t="s">
        <v>84</v>
      </c>
      <c r="D15" s="235" t="s">
        <v>1</v>
      </c>
      <c r="E15" s="236"/>
      <c r="K15" s="12"/>
    </row>
    <row r="16" spans="1:11" ht="35.25" customHeight="1" x14ac:dyDescent="0.25">
      <c r="A16" s="212"/>
      <c r="B16" s="217"/>
      <c r="C16" s="217"/>
      <c r="D16" s="5" t="s">
        <v>2</v>
      </c>
      <c r="E16" s="6" t="s">
        <v>67</v>
      </c>
      <c r="K16" s="12"/>
    </row>
    <row r="17" spans="1:11" ht="24" customHeight="1" x14ac:dyDescent="0.25">
      <c r="A17" s="10" t="s">
        <v>73</v>
      </c>
      <c r="B17" s="165" t="s">
        <v>72</v>
      </c>
      <c r="C17" s="165">
        <f>'10'!R8</f>
        <v>4833</v>
      </c>
      <c r="D17" s="11" t="s">
        <v>72</v>
      </c>
      <c r="E17" s="162" t="s">
        <v>72</v>
      </c>
      <c r="K17" s="12"/>
    </row>
    <row r="18" spans="1:11" ht="25.5" customHeight="1" x14ac:dyDescent="0.25">
      <c r="A18" s="1" t="s">
        <v>36</v>
      </c>
      <c r="B18" s="165">
        <f>'10'!S8</f>
        <v>3513</v>
      </c>
      <c r="C18" s="165">
        <f>'10'!T8</f>
        <v>4321</v>
      </c>
      <c r="D18" s="11">
        <f t="shared" ref="D18:D19" si="2">C18/B18*100</f>
        <v>123.00028465698833</v>
      </c>
      <c r="E18" s="162">
        <f t="shared" ref="E18:E19" si="3">C18-B18</f>
        <v>808</v>
      </c>
      <c r="K18" s="12"/>
    </row>
    <row r="19" spans="1:11" ht="37.200000000000003" customHeight="1" x14ac:dyDescent="0.25">
      <c r="A19" s="1" t="s">
        <v>41</v>
      </c>
      <c r="B19" s="165">
        <f>'10'!V8</f>
        <v>2685</v>
      </c>
      <c r="C19" s="165">
        <f>'10'!W8</f>
        <v>3330</v>
      </c>
      <c r="D19" s="11">
        <f t="shared" si="2"/>
        <v>124.02234636871508</v>
      </c>
      <c r="E19" s="162">
        <f t="shared" si="3"/>
        <v>645</v>
      </c>
      <c r="K19" s="12"/>
    </row>
    <row r="20" spans="1:11" ht="66.599999999999994" customHeight="1" x14ac:dyDescent="0.25">
      <c r="A20" s="205" t="s">
        <v>79</v>
      </c>
      <c r="B20" s="205"/>
      <c r="C20" s="205"/>
      <c r="D20" s="205"/>
      <c r="E20" s="205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90" zoomScaleNormal="85" zoomScaleSheetLayoutView="90" workbookViewId="0">
      <selection activeCell="F13" sqref="F13"/>
    </sheetView>
  </sheetViews>
  <sheetFormatPr defaultRowHeight="15.6" x14ac:dyDescent="0.3"/>
  <cols>
    <col min="1" max="1" width="22" style="71" customWidth="1"/>
    <col min="2" max="2" width="19.6640625" style="71" customWidth="1"/>
    <col min="3" max="4" width="10.109375" style="68" customWidth="1"/>
    <col min="5" max="5" width="7.109375" style="72" customWidth="1"/>
    <col min="6" max="7" width="10.664062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9.5546875" style="72" customWidth="1"/>
    <col min="14" max="14" width="6.33203125" style="72" customWidth="1"/>
    <col min="15" max="16" width="9.33203125" style="68" customWidth="1"/>
    <col min="17" max="17" width="6.44140625" style="72" customWidth="1"/>
    <col min="18" max="18" width="18.109375" style="68" customWidth="1"/>
    <col min="19" max="19" width="9.109375" style="68" customWidth="1"/>
    <col min="20" max="20" width="9.5546875" style="68" customWidth="1"/>
    <col min="21" max="21" width="6.44140625" style="72" customWidth="1"/>
    <col min="22" max="22" width="8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43.2" customHeight="1" x14ac:dyDescent="0.35">
      <c r="A1" s="137"/>
      <c r="B1" s="243" t="s">
        <v>89</v>
      </c>
      <c r="C1" s="243"/>
      <c r="D1" s="243"/>
      <c r="E1" s="243"/>
      <c r="F1" s="243"/>
      <c r="G1" s="243"/>
      <c r="H1" s="243"/>
      <c r="I1" s="243"/>
      <c r="J1" s="243"/>
      <c r="K1" s="243"/>
      <c r="L1" s="49"/>
      <c r="M1" s="49"/>
      <c r="N1" s="49"/>
      <c r="O1" s="50"/>
      <c r="P1" s="50"/>
      <c r="Q1" s="51"/>
      <c r="R1" s="50"/>
      <c r="S1" s="50"/>
      <c r="T1" s="50"/>
      <c r="U1" s="52"/>
      <c r="W1" s="54"/>
      <c r="X1" s="153" t="s">
        <v>22</v>
      </c>
    </row>
    <row r="2" spans="1:25" s="53" customFormat="1" ht="11.2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4"/>
      <c r="X2" s="55" t="s">
        <v>8</v>
      </c>
    </row>
    <row r="3" spans="1:25" s="53" customFormat="1" ht="27.75" customHeight="1" x14ac:dyDescent="0.25">
      <c r="A3" s="179"/>
      <c r="B3" s="183" t="s">
        <v>78</v>
      </c>
      <c r="C3" s="182" t="s">
        <v>30</v>
      </c>
      <c r="D3" s="183"/>
      <c r="E3" s="184"/>
      <c r="F3" s="191" t="s">
        <v>25</v>
      </c>
      <c r="G3" s="191"/>
      <c r="H3" s="191"/>
      <c r="I3" s="182" t="s">
        <v>15</v>
      </c>
      <c r="J3" s="183"/>
      <c r="K3" s="184"/>
      <c r="L3" s="182" t="s">
        <v>10</v>
      </c>
      <c r="M3" s="183"/>
      <c r="N3" s="184"/>
      <c r="O3" s="182" t="s">
        <v>11</v>
      </c>
      <c r="P3" s="183"/>
      <c r="Q3" s="183"/>
      <c r="R3" s="202" t="s">
        <v>77</v>
      </c>
      <c r="S3" s="192" t="s">
        <v>17</v>
      </c>
      <c r="T3" s="193"/>
      <c r="U3" s="194"/>
      <c r="V3" s="182" t="s">
        <v>16</v>
      </c>
      <c r="W3" s="183"/>
      <c r="X3" s="184"/>
    </row>
    <row r="4" spans="1:25" s="56" customFormat="1" ht="22.5" customHeight="1" x14ac:dyDescent="0.25">
      <c r="A4" s="180"/>
      <c r="B4" s="186"/>
      <c r="C4" s="185"/>
      <c r="D4" s="186"/>
      <c r="E4" s="187"/>
      <c r="F4" s="191"/>
      <c r="G4" s="191"/>
      <c r="H4" s="191"/>
      <c r="I4" s="186"/>
      <c r="J4" s="186"/>
      <c r="K4" s="187"/>
      <c r="L4" s="185"/>
      <c r="M4" s="186"/>
      <c r="N4" s="187"/>
      <c r="O4" s="185"/>
      <c r="P4" s="186"/>
      <c r="Q4" s="186"/>
      <c r="R4" s="203"/>
      <c r="S4" s="195"/>
      <c r="T4" s="196"/>
      <c r="U4" s="197"/>
      <c r="V4" s="185"/>
      <c r="W4" s="186"/>
      <c r="X4" s="187"/>
    </row>
    <row r="5" spans="1:25" s="56" customFormat="1" ht="9" customHeight="1" x14ac:dyDescent="0.25">
      <c r="A5" s="180"/>
      <c r="B5" s="189"/>
      <c r="C5" s="188"/>
      <c r="D5" s="189"/>
      <c r="E5" s="190"/>
      <c r="F5" s="191"/>
      <c r="G5" s="191"/>
      <c r="H5" s="191"/>
      <c r="I5" s="189"/>
      <c r="J5" s="189"/>
      <c r="K5" s="190"/>
      <c r="L5" s="188"/>
      <c r="M5" s="189"/>
      <c r="N5" s="190"/>
      <c r="O5" s="188"/>
      <c r="P5" s="189"/>
      <c r="Q5" s="189"/>
      <c r="R5" s="204"/>
      <c r="S5" s="198"/>
      <c r="T5" s="199"/>
      <c r="U5" s="200"/>
      <c r="V5" s="188"/>
      <c r="W5" s="189"/>
      <c r="X5" s="190"/>
    </row>
    <row r="6" spans="1:25" s="28" customFormat="1" ht="26.25" customHeight="1" x14ac:dyDescent="0.3">
      <c r="A6" s="181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11.25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10389</v>
      </c>
      <c r="C8" s="33">
        <f>SUM(C9:C28)</f>
        <v>12834</v>
      </c>
      <c r="D8" s="33">
        <f>SUM(D9:D28)</f>
        <v>9243</v>
      </c>
      <c r="E8" s="34">
        <f>D8/C8*100</f>
        <v>72.019635343618518</v>
      </c>
      <c r="F8" s="33">
        <f>SUM(F9:F28)</f>
        <v>3786</v>
      </c>
      <c r="G8" s="33">
        <f>SUM(G9:G28)</f>
        <v>1453</v>
      </c>
      <c r="H8" s="34">
        <f>G8/F8*100</f>
        <v>38.378235604860009</v>
      </c>
      <c r="I8" s="33">
        <f>SUM(I9:I28)</f>
        <v>287</v>
      </c>
      <c r="J8" s="33">
        <f>SUM(J9:J28)</f>
        <v>82</v>
      </c>
      <c r="K8" s="34">
        <f>J8/I8*100</f>
        <v>28.571428571428569</v>
      </c>
      <c r="L8" s="33">
        <f>SUM(L9:L28)</f>
        <v>486</v>
      </c>
      <c r="M8" s="33">
        <f>SUM(M9:M28)</f>
        <v>178</v>
      </c>
      <c r="N8" s="34">
        <f>M8/L8*100</f>
        <v>36.625514403292179</v>
      </c>
      <c r="O8" s="33">
        <f>SUM(O9:O28)</f>
        <v>12052</v>
      </c>
      <c r="P8" s="33">
        <f>SUM(P9:P28)</f>
        <v>7518</v>
      </c>
      <c r="Q8" s="34">
        <f>P8/O8*100</f>
        <v>62.379688018586123</v>
      </c>
      <c r="R8" s="33">
        <f>SUM(R9:R28)</f>
        <v>4833</v>
      </c>
      <c r="S8" s="33">
        <f>SUM(S9:S28)</f>
        <v>3513</v>
      </c>
      <c r="T8" s="33">
        <f>SUM(T9:T28)</f>
        <v>4321</v>
      </c>
      <c r="U8" s="34">
        <f>T8/S8*100</f>
        <v>123.00028465698833</v>
      </c>
      <c r="V8" s="33">
        <f>SUM(V9:V28)</f>
        <v>2685</v>
      </c>
      <c r="W8" s="33">
        <f>SUM(W9:W28)</f>
        <v>3330</v>
      </c>
      <c r="X8" s="34">
        <f>W8/V8*100</f>
        <v>124.02234636871508</v>
      </c>
    </row>
    <row r="9" spans="1:25" ht="16.5" customHeight="1" x14ac:dyDescent="0.3">
      <c r="A9" s="141" t="s">
        <v>43</v>
      </c>
      <c r="B9" s="62">
        <v>3845</v>
      </c>
      <c r="C9" s="63">
        <v>3230</v>
      </c>
      <c r="D9" s="63">
        <v>3384</v>
      </c>
      <c r="E9" s="38">
        <f>D9/C9*100</f>
        <v>104.76780185758514</v>
      </c>
      <c r="F9" s="64">
        <v>494</v>
      </c>
      <c r="G9" s="64">
        <v>393</v>
      </c>
      <c r="H9" s="38">
        <f>G9/F9*100</f>
        <v>79.554655870445345</v>
      </c>
      <c r="I9" s="63">
        <v>51</v>
      </c>
      <c r="J9" s="63">
        <v>11</v>
      </c>
      <c r="K9" s="38">
        <f>J9/I9*100</f>
        <v>21.568627450980394</v>
      </c>
      <c r="L9" s="64">
        <v>18</v>
      </c>
      <c r="M9" s="64">
        <v>7</v>
      </c>
      <c r="N9" s="38">
        <f>M9/L9*100</f>
        <v>38.888888888888893</v>
      </c>
      <c r="O9" s="64">
        <v>2883</v>
      </c>
      <c r="P9" s="64">
        <v>2231</v>
      </c>
      <c r="Q9" s="38">
        <f>P9/O9*100</f>
        <v>77.384668747832123</v>
      </c>
      <c r="R9" s="170">
        <v>1866</v>
      </c>
      <c r="S9" s="65">
        <v>801</v>
      </c>
      <c r="T9" s="65">
        <v>1672</v>
      </c>
      <c r="U9" s="38">
        <f>T9/S9*100</f>
        <v>208.73907615480653</v>
      </c>
      <c r="V9" s="66">
        <v>612</v>
      </c>
      <c r="W9" s="66">
        <v>1391</v>
      </c>
      <c r="X9" s="38">
        <f>W9/V9*100</f>
        <v>227.28758169934639</v>
      </c>
      <c r="Y9" s="67"/>
    </row>
    <row r="10" spans="1:25" ht="16.5" customHeight="1" x14ac:dyDescent="0.3">
      <c r="A10" s="141" t="s">
        <v>44</v>
      </c>
      <c r="B10" s="62">
        <v>451</v>
      </c>
      <c r="C10" s="63">
        <v>1095</v>
      </c>
      <c r="D10" s="63">
        <v>403</v>
      </c>
      <c r="E10" s="38">
        <f t="shared" ref="E10:E28" si="0">D10/C10*100</f>
        <v>36.803652968036531</v>
      </c>
      <c r="F10" s="64">
        <v>249</v>
      </c>
      <c r="G10" s="64">
        <v>56</v>
      </c>
      <c r="H10" s="38">
        <f t="shared" ref="H10:H28" si="1">G10/F10*100</f>
        <v>22.489959839357429</v>
      </c>
      <c r="I10" s="63">
        <v>14</v>
      </c>
      <c r="J10" s="63">
        <v>6</v>
      </c>
      <c r="K10" s="38">
        <f t="shared" ref="K10:K28" si="2">J10/I10*100</f>
        <v>42.857142857142854</v>
      </c>
      <c r="L10" s="64">
        <v>45</v>
      </c>
      <c r="M10" s="64">
        <v>3</v>
      </c>
      <c r="N10" s="38">
        <f t="shared" ref="N10:N28" si="3">M10/L10*100</f>
        <v>6.666666666666667</v>
      </c>
      <c r="O10" s="64">
        <v>1037</v>
      </c>
      <c r="P10" s="64">
        <v>366</v>
      </c>
      <c r="Q10" s="38">
        <f t="shared" ref="Q10:Q28" si="4">P10/O10*100</f>
        <v>35.294117647058826</v>
      </c>
      <c r="R10" s="170">
        <v>190</v>
      </c>
      <c r="S10" s="65">
        <v>250</v>
      </c>
      <c r="T10" s="65">
        <v>163</v>
      </c>
      <c r="U10" s="38">
        <f t="shared" ref="U10:U28" si="5">T10/S10*100</f>
        <v>65.2</v>
      </c>
      <c r="V10" s="66">
        <v>189</v>
      </c>
      <c r="W10" s="66">
        <v>104</v>
      </c>
      <c r="X10" s="38">
        <f t="shared" ref="X10:X28" si="6">W10/V10*100</f>
        <v>55.026455026455025</v>
      </c>
      <c r="Y10" s="67"/>
    </row>
    <row r="11" spans="1:25" ht="16.5" customHeight="1" x14ac:dyDescent="0.3">
      <c r="A11" s="141" t="s">
        <v>45</v>
      </c>
      <c r="B11" s="62">
        <v>426</v>
      </c>
      <c r="C11" s="63">
        <v>877</v>
      </c>
      <c r="D11" s="63">
        <v>331</v>
      </c>
      <c r="E11" s="38">
        <f t="shared" si="0"/>
        <v>37.742303306727479</v>
      </c>
      <c r="F11" s="64">
        <v>221</v>
      </c>
      <c r="G11" s="64">
        <v>36</v>
      </c>
      <c r="H11" s="38">
        <f t="shared" si="1"/>
        <v>16.289592760180994</v>
      </c>
      <c r="I11" s="63">
        <v>20</v>
      </c>
      <c r="J11" s="63">
        <v>4</v>
      </c>
      <c r="K11" s="38">
        <f t="shared" si="2"/>
        <v>20</v>
      </c>
      <c r="L11" s="64">
        <v>22</v>
      </c>
      <c r="M11" s="64">
        <v>6</v>
      </c>
      <c r="N11" s="38">
        <f t="shared" si="3"/>
        <v>27.27272727272727</v>
      </c>
      <c r="O11" s="64">
        <v>825</v>
      </c>
      <c r="P11" s="64">
        <v>306</v>
      </c>
      <c r="Q11" s="38">
        <f t="shared" si="4"/>
        <v>37.090909090909093</v>
      </c>
      <c r="R11" s="170">
        <v>136</v>
      </c>
      <c r="S11" s="65">
        <v>272</v>
      </c>
      <c r="T11" s="65">
        <v>110</v>
      </c>
      <c r="U11" s="38">
        <f t="shared" si="5"/>
        <v>40.441176470588239</v>
      </c>
      <c r="V11" s="66">
        <v>230</v>
      </c>
      <c r="W11" s="66">
        <v>79</v>
      </c>
      <c r="X11" s="38">
        <f t="shared" si="6"/>
        <v>34.347826086956523</v>
      </c>
      <c r="Y11" s="67"/>
    </row>
    <row r="12" spans="1:25" ht="16.5" customHeight="1" x14ac:dyDescent="0.3">
      <c r="A12" s="141" t="s">
        <v>46</v>
      </c>
      <c r="B12" s="62">
        <v>444</v>
      </c>
      <c r="C12" s="63">
        <v>807</v>
      </c>
      <c r="D12" s="63">
        <v>346</v>
      </c>
      <c r="E12" s="38">
        <f t="shared" si="0"/>
        <v>42.874845105328376</v>
      </c>
      <c r="F12" s="64">
        <v>145</v>
      </c>
      <c r="G12" s="64">
        <v>34</v>
      </c>
      <c r="H12" s="38">
        <f t="shared" si="1"/>
        <v>23.448275862068964</v>
      </c>
      <c r="I12" s="63">
        <v>12</v>
      </c>
      <c r="J12" s="63">
        <v>7</v>
      </c>
      <c r="K12" s="38">
        <f t="shared" si="2"/>
        <v>58.333333333333336</v>
      </c>
      <c r="L12" s="64">
        <v>20</v>
      </c>
      <c r="M12" s="64">
        <v>5</v>
      </c>
      <c r="N12" s="38">
        <f t="shared" si="3"/>
        <v>25</v>
      </c>
      <c r="O12" s="64">
        <v>699</v>
      </c>
      <c r="P12" s="64">
        <v>320</v>
      </c>
      <c r="Q12" s="38">
        <f t="shared" si="4"/>
        <v>45.779685264663804</v>
      </c>
      <c r="R12" s="170">
        <v>208</v>
      </c>
      <c r="S12" s="65">
        <v>279</v>
      </c>
      <c r="T12" s="65">
        <v>149</v>
      </c>
      <c r="U12" s="38">
        <f t="shared" si="5"/>
        <v>53.405017921146957</v>
      </c>
      <c r="V12" s="66">
        <v>242</v>
      </c>
      <c r="W12" s="66">
        <v>81</v>
      </c>
      <c r="X12" s="38">
        <f t="shared" si="6"/>
        <v>33.471074380165291</v>
      </c>
      <c r="Y12" s="67"/>
    </row>
    <row r="13" spans="1:25" ht="16.5" customHeight="1" x14ac:dyDescent="0.3">
      <c r="A13" s="141" t="s">
        <v>47</v>
      </c>
      <c r="B13" s="62">
        <v>292</v>
      </c>
      <c r="C13" s="63">
        <v>518</v>
      </c>
      <c r="D13" s="63">
        <v>252</v>
      </c>
      <c r="E13" s="38">
        <f t="shared" si="0"/>
        <v>48.648648648648653</v>
      </c>
      <c r="F13" s="64">
        <v>285</v>
      </c>
      <c r="G13" s="64">
        <v>92</v>
      </c>
      <c r="H13" s="38">
        <f t="shared" si="1"/>
        <v>32.280701754385966</v>
      </c>
      <c r="I13" s="63">
        <v>10</v>
      </c>
      <c r="J13" s="63">
        <v>1</v>
      </c>
      <c r="K13" s="38">
        <f t="shared" si="2"/>
        <v>10</v>
      </c>
      <c r="L13" s="64">
        <v>0</v>
      </c>
      <c r="M13" s="64">
        <v>0</v>
      </c>
      <c r="N13" s="164" t="e">
        <f t="shared" si="3"/>
        <v>#DIV/0!</v>
      </c>
      <c r="O13" s="64">
        <v>502</v>
      </c>
      <c r="P13" s="64">
        <v>229</v>
      </c>
      <c r="Q13" s="38">
        <f t="shared" si="4"/>
        <v>45.617529880478088</v>
      </c>
      <c r="R13" s="170">
        <v>94</v>
      </c>
      <c r="S13" s="65">
        <v>118</v>
      </c>
      <c r="T13" s="65">
        <v>94</v>
      </c>
      <c r="U13" s="38">
        <f t="shared" si="5"/>
        <v>79.66101694915254</v>
      </c>
      <c r="V13" s="66">
        <v>102</v>
      </c>
      <c r="W13" s="66">
        <v>84</v>
      </c>
      <c r="X13" s="38">
        <f t="shared" si="6"/>
        <v>82.35294117647058</v>
      </c>
      <c r="Y13" s="67"/>
    </row>
    <row r="14" spans="1:25" ht="16.5" customHeight="1" x14ac:dyDescent="0.3">
      <c r="A14" s="141" t="s">
        <v>48</v>
      </c>
      <c r="B14" s="62">
        <v>301</v>
      </c>
      <c r="C14" s="63">
        <v>569</v>
      </c>
      <c r="D14" s="63">
        <v>271</v>
      </c>
      <c r="E14" s="38">
        <f t="shared" si="0"/>
        <v>47.6274165202109</v>
      </c>
      <c r="F14" s="64">
        <v>219</v>
      </c>
      <c r="G14" s="64">
        <v>60</v>
      </c>
      <c r="H14" s="38">
        <f t="shared" si="1"/>
        <v>27.397260273972602</v>
      </c>
      <c r="I14" s="63">
        <v>21</v>
      </c>
      <c r="J14" s="63">
        <v>3</v>
      </c>
      <c r="K14" s="38">
        <f t="shared" si="2"/>
        <v>14.285714285714285</v>
      </c>
      <c r="L14" s="64">
        <v>38</v>
      </c>
      <c r="M14" s="64">
        <v>5</v>
      </c>
      <c r="N14" s="38">
        <f t="shared" si="3"/>
        <v>13.157894736842104</v>
      </c>
      <c r="O14" s="64">
        <v>545</v>
      </c>
      <c r="P14" s="64">
        <v>226</v>
      </c>
      <c r="Q14" s="38">
        <f t="shared" si="4"/>
        <v>41.467889908256886</v>
      </c>
      <c r="R14" s="170">
        <v>115</v>
      </c>
      <c r="S14" s="65">
        <v>157</v>
      </c>
      <c r="T14" s="65">
        <v>103</v>
      </c>
      <c r="U14" s="38">
        <f t="shared" si="5"/>
        <v>65.605095541401269</v>
      </c>
      <c r="V14" s="66">
        <v>123</v>
      </c>
      <c r="W14" s="66">
        <v>68</v>
      </c>
      <c r="X14" s="38">
        <f t="shared" si="6"/>
        <v>55.284552845528459</v>
      </c>
      <c r="Y14" s="67"/>
    </row>
    <row r="15" spans="1:25" ht="16.5" customHeight="1" x14ac:dyDescent="0.3">
      <c r="A15" s="141" t="s">
        <v>49</v>
      </c>
      <c r="B15" s="62">
        <v>103</v>
      </c>
      <c r="C15" s="63">
        <v>198</v>
      </c>
      <c r="D15" s="63">
        <v>99</v>
      </c>
      <c r="E15" s="38">
        <f t="shared" si="0"/>
        <v>50</v>
      </c>
      <c r="F15" s="64">
        <v>95</v>
      </c>
      <c r="G15" s="64">
        <v>21</v>
      </c>
      <c r="H15" s="38">
        <f t="shared" si="1"/>
        <v>22.105263157894736</v>
      </c>
      <c r="I15" s="63">
        <v>11</v>
      </c>
      <c r="J15" s="63">
        <v>2</v>
      </c>
      <c r="K15" s="38">
        <f t="shared" si="2"/>
        <v>18.181818181818183</v>
      </c>
      <c r="L15" s="64">
        <v>8</v>
      </c>
      <c r="M15" s="64">
        <v>0</v>
      </c>
      <c r="N15" s="38">
        <f t="shared" si="3"/>
        <v>0</v>
      </c>
      <c r="O15" s="64">
        <v>198</v>
      </c>
      <c r="P15" s="64">
        <v>92</v>
      </c>
      <c r="Q15" s="38">
        <f t="shared" si="4"/>
        <v>46.464646464646464</v>
      </c>
      <c r="R15" s="170">
        <v>42</v>
      </c>
      <c r="S15" s="65">
        <v>40</v>
      </c>
      <c r="T15" s="65">
        <v>42</v>
      </c>
      <c r="U15" s="38">
        <f t="shared" si="5"/>
        <v>105</v>
      </c>
      <c r="V15" s="66">
        <v>38</v>
      </c>
      <c r="W15" s="66">
        <v>33</v>
      </c>
      <c r="X15" s="38">
        <f t="shared" si="6"/>
        <v>86.842105263157904</v>
      </c>
      <c r="Y15" s="67"/>
    </row>
    <row r="16" spans="1:25" ht="16.5" customHeight="1" x14ac:dyDescent="0.3">
      <c r="A16" s="141" t="s">
        <v>50</v>
      </c>
      <c r="B16" s="62">
        <v>407</v>
      </c>
      <c r="C16" s="63">
        <v>329</v>
      </c>
      <c r="D16" s="63">
        <v>390</v>
      </c>
      <c r="E16" s="38">
        <f t="shared" si="0"/>
        <v>118.54103343465046</v>
      </c>
      <c r="F16" s="64">
        <v>125</v>
      </c>
      <c r="G16" s="64">
        <v>77</v>
      </c>
      <c r="H16" s="38">
        <f t="shared" si="1"/>
        <v>61.6</v>
      </c>
      <c r="I16" s="63">
        <v>9</v>
      </c>
      <c r="J16" s="63">
        <v>12</v>
      </c>
      <c r="K16" s="38">
        <f t="shared" si="2"/>
        <v>133.33333333333331</v>
      </c>
      <c r="L16" s="64">
        <v>29</v>
      </c>
      <c r="M16" s="64">
        <v>36</v>
      </c>
      <c r="N16" s="38">
        <f t="shared" si="3"/>
        <v>124.13793103448276</v>
      </c>
      <c r="O16" s="64">
        <v>323</v>
      </c>
      <c r="P16" s="64">
        <v>373</v>
      </c>
      <c r="Q16" s="38">
        <f t="shared" si="4"/>
        <v>115.47987616099071</v>
      </c>
      <c r="R16" s="170">
        <v>223</v>
      </c>
      <c r="S16" s="65">
        <v>94</v>
      </c>
      <c r="T16" s="65">
        <v>220</v>
      </c>
      <c r="U16" s="38">
        <f t="shared" si="5"/>
        <v>234.04255319148936</v>
      </c>
      <c r="V16" s="66">
        <v>76</v>
      </c>
      <c r="W16" s="66">
        <v>178</v>
      </c>
      <c r="X16" s="38">
        <f t="shared" si="6"/>
        <v>234.21052631578948</v>
      </c>
      <c r="Y16" s="67"/>
    </row>
    <row r="17" spans="1:25" ht="16.5" customHeight="1" x14ac:dyDescent="0.3">
      <c r="A17" s="141" t="s">
        <v>51</v>
      </c>
      <c r="B17" s="62">
        <v>281</v>
      </c>
      <c r="C17" s="63">
        <v>468</v>
      </c>
      <c r="D17" s="63">
        <v>276</v>
      </c>
      <c r="E17" s="38">
        <f t="shared" si="0"/>
        <v>58.974358974358978</v>
      </c>
      <c r="F17" s="64">
        <v>132</v>
      </c>
      <c r="G17" s="64">
        <v>29</v>
      </c>
      <c r="H17" s="38">
        <f t="shared" si="1"/>
        <v>21.969696969696969</v>
      </c>
      <c r="I17" s="63">
        <v>7</v>
      </c>
      <c r="J17" s="63">
        <v>2</v>
      </c>
      <c r="K17" s="38">
        <f t="shared" si="2"/>
        <v>28.571428571428569</v>
      </c>
      <c r="L17" s="64">
        <v>33</v>
      </c>
      <c r="M17" s="64">
        <v>2</v>
      </c>
      <c r="N17" s="38">
        <f t="shared" si="3"/>
        <v>6.0606060606060606</v>
      </c>
      <c r="O17" s="64">
        <v>450</v>
      </c>
      <c r="P17" s="64">
        <v>251</v>
      </c>
      <c r="Q17" s="38">
        <f t="shared" si="4"/>
        <v>55.777777777777779</v>
      </c>
      <c r="R17" s="170">
        <v>90</v>
      </c>
      <c r="S17" s="65">
        <v>149</v>
      </c>
      <c r="T17" s="65">
        <v>90</v>
      </c>
      <c r="U17" s="38">
        <f t="shared" si="5"/>
        <v>60.402684563758392</v>
      </c>
      <c r="V17" s="66">
        <v>86</v>
      </c>
      <c r="W17" s="66">
        <v>62</v>
      </c>
      <c r="X17" s="38">
        <f t="shared" si="6"/>
        <v>72.093023255813947</v>
      </c>
      <c r="Y17" s="67"/>
    </row>
    <row r="18" spans="1:25" ht="16.5" customHeight="1" x14ac:dyDescent="0.3">
      <c r="A18" s="141" t="s">
        <v>52</v>
      </c>
      <c r="B18" s="62">
        <v>1335</v>
      </c>
      <c r="C18" s="63">
        <v>796</v>
      </c>
      <c r="D18" s="63">
        <v>1181</v>
      </c>
      <c r="E18" s="38">
        <f t="shared" si="0"/>
        <v>148.36683417085428</v>
      </c>
      <c r="F18" s="64">
        <v>222</v>
      </c>
      <c r="G18" s="64">
        <v>115</v>
      </c>
      <c r="H18" s="38">
        <f t="shared" si="1"/>
        <v>51.801801801801808</v>
      </c>
      <c r="I18" s="63">
        <v>32</v>
      </c>
      <c r="J18" s="63">
        <v>7</v>
      </c>
      <c r="K18" s="38">
        <f t="shared" si="2"/>
        <v>21.875</v>
      </c>
      <c r="L18" s="64">
        <v>17</v>
      </c>
      <c r="M18" s="64">
        <v>6</v>
      </c>
      <c r="N18" s="38">
        <f t="shared" si="3"/>
        <v>35.294117647058826</v>
      </c>
      <c r="O18" s="64">
        <v>758</v>
      </c>
      <c r="P18" s="64">
        <v>991</v>
      </c>
      <c r="Q18" s="38">
        <f t="shared" si="4"/>
        <v>130.73878627968338</v>
      </c>
      <c r="R18" s="170">
        <v>762</v>
      </c>
      <c r="S18" s="65">
        <v>237</v>
      </c>
      <c r="T18" s="65">
        <v>663</v>
      </c>
      <c r="U18" s="38">
        <f t="shared" si="5"/>
        <v>279.74683544303798</v>
      </c>
      <c r="V18" s="66">
        <v>190</v>
      </c>
      <c r="W18" s="66">
        <v>566</v>
      </c>
      <c r="X18" s="38">
        <f t="shared" si="6"/>
        <v>297.89473684210526</v>
      </c>
      <c r="Y18" s="67"/>
    </row>
    <row r="19" spans="1:25" ht="16.5" customHeight="1" x14ac:dyDescent="0.3">
      <c r="A19" s="141" t="s">
        <v>53</v>
      </c>
      <c r="B19" s="62">
        <v>288</v>
      </c>
      <c r="C19" s="63">
        <v>392</v>
      </c>
      <c r="D19" s="63">
        <v>263</v>
      </c>
      <c r="E19" s="38">
        <f t="shared" si="0"/>
        <v>67.091836734693871</v>
      </c>
      <c r="F19" s="64">
        <v>107</v>
      </c>
      <c r="G19" s="64">
        <v>62</v>
      </c>
      <c r="H19" s="38">
        <f t="shared" si="1"/>
        <v>57.943925233644855</v>
      </c>
      <c r="I19" s="63">
        <v>7</v>
      </c>
      <c r="J19" s="63">
        <v>7</v>
      </c>
      <c r="K19" s="38">
        <f t="shared" si="2"/>
        <v>100</v>
      </c>
      <c r="L19" s="64">
        <v>7</v>
      </c>
      <c r="M19" s="64">
        <v>8</v>
      </c>
      <c r="N19" s="38">
        <f t="shared" si="3"/>
        <v>114.28571428571428</v>
      </c>
      <c r="O19" s="64">
        <v>377</v>
      </c>
      <c r="P19" s="64">
        <v>219</v>
      </c>
      <c r="Q19" s="38">
        <f t="shared" si="4"/>
        <v>58.090185676392572</v>
      </c>
      <c r="R19" s="170">
        <v>134</v>
      </c>
      <c r="S19" s="65">
        <v>150</v>
      </c>
      <c r="T19" s="65">
        <v>133</v>
      </c>
      <c r="U19" s="38">
        <f t="shared" si="5"/>
        <v>88.666666666666671</v>
      </c>
      <c r="V19" s="66">
        <v>102</v>
      </c>
      <c r="W19" s="66">
        <v>70</v>
      </c>
      <c r="X19" s="38">
        <f t="shared" si="6"/>
        <v>68.627450980392155</v>
      </c>
      <c r="Y19" s="67"/>
    </row>
    <row r="20" spans="1:25" ht="16.5" customHeight="1" x14ac:dyDescent="0.3">
      <c r="A20" s="141" t="s">
        <v>54</v>
      </c>
      <c r="B20" s="62">
        <v>358</v>
      </c>
      <c r="C20" s="63">
        <v>666</v>
      </c>
      <c r="D20" s="63">
        <v>345</v>
      </c>
      <c r="E20" s="38">
        <f t="shared" si="0"/>
        <v>51.801801801801808</v>
      </c>
      <c r="F20" s="64">
        <v>229</v>
      </c>
      <c r="G20" s="64">
        <v>51</v>
      </c>
      <c r="H20" s="38">
        <f t="shared" si="1"/>
        <v>22.270742358078603</v>
      </c>
      <c r="I20" s="63">
        <v>9</v>
      </c>
      <c r="J20" s="63">
        <v>2</v>
      </c>
      <c r="K20" s="38">
        <f t="shared" si="2"/>
        <v>22.222222222222221</v>
      </c>
      <c r="L20" s="64">
        <v>54</v>
      </c>
      <c r="M20" s="64">
        <v>12</v>
      </c>
      <c r="N20" s="38">
        <f t="shared" si="3"/>
        <v>22.222222222222221</v>
      </c>
      <c r="O20" s="64">
        <v>631</v>
      </c>
      <c r="P20" s="64">
        <v>302</v>
      </c>
      <c r="Q20" s="38">
        <f t="shared" si="4"/>
        <v>47.860538827258317</v>
      </c>
      <c r="R20" s="170">
        <v>143</v>
      </c>
      <c r="S20" s="65">
        <v>219</v>
      </c>
      <c r="T20" s="65">
        <v>139</v>
      </c>
      <c r="U20" s="38">
        <f t="shared" si="5"/>
        <v>63.470319634703202</v>
      </c>
      <c r="V20" s="66">
        <v>141</v>
      </c>
      <c r="W20" s="66">
        <v>69</v>
      </c>
      <c r="X20" s="38">
        <f t="shared" si="6"/>
        <v>48.936170212765958</v>
      </c>
      <c r="Y20" s="67"/>
    </row>
    <row r="21" spans="1:25" ht="16.5" customHeight="1" x14ac:dyDescent="0.3">
      <c r="A21" s="141" t="s">
        <v>55</v>
      </c>
      <c r="B21" s="62">
        <v>191</v>
      </c>
      <c r="C21" s="63">
        <v>328</v>
      </c>
      <c r="D21" s="63">
        <v>165</v>
      </c>
      <c r="E21" s="38">
        <f t="shared" si="0"/>
        <v>50.304878048780488</v>
      </c>
      <c r="F21" s="64">
        <v>109</v>
      </c>
      <c r="G21" s="64">
        <v>31</v>
      </c>
      <c r="H21" s="38">
        <f t="shared" si="1"/>
        <v>28.440366972477065</v>
      </c>
      <c r="I21" s="63">
        <v>7</v>
      </c>
      <c r="J21" s="63">
        <v>1</v>
      </c>
      <c r="K21" s="38">
        <f t="shared" si="2"/>
        <v>14.285714285714285</v>
      </c>
      <c r="L21" s="64">
        <v>45</v>
      </c>
      <c r="M21" s="64">
        <v>14</v>
      </c>
      <c r="N21" s="38">
        <f t="shared" si="3"/>
        <v>31.111111111111111</v>
      </c>
      <c r="O21" s="64">
        <v>321</v>
      </c>
      <c r="P21" s="64">
        <v>162</v>
      </c>
      <c r="Q21" s="38">
        <f t="shared" si="4"/>
        <v>50.467289719626166</v>
      </c>
      <c r="R21" s="170">
        <v>85</v>
      </c>
      <c r="S21" s="65">
        <v>110</v>
      </c>
      <c r="T21" s="65">
        <v>70</v>
      </c>
      <c r="U21" s="38">
        <f t="shared" si="5"/>
        <v>63.636363636363633</v>
      </c>
      <c r="V21" s="66">
        <v>84</v>
      </c>
      <c r="W21" s="66">
        <v>47</v>
      </c>
      <c r="X21" s="38">
        <f t="shared" si="6"/>
        <v>55.952380952380956</v>
      </c>
      <c r="Y21" s="67"/>
    </row>
    <row r="22" spans="1:25" ht="16.5" customHeight="1" x14ac:dyDescent="0.3">
      <c r="A22" s="141" t="s">
        <v>56</v>
      </c>
      <c r="B22" s="62">
        <v>335</v>
      </c>
      <c r="C22" s="63">
        <v>286</v>
      </c>
      <c r="D22" s="63">
        <v>293</v>
      </c>
      <c r="E22" s="38">
        <f t="shared" si="0"/>
        <v>102.44755244755244</v>
      </c>
      <c r="F22" s="64">
        <v>96</v>
      </c>
      <c r="G22" s="64">
        <v>63</v>
      </c>
      <c r="H22" s="38">
        <f t="shared" si="1"/>
        <v>65.625</v>
      </c>
      <c r="I22" s="63">
        <v>5</v>
      </c>
      <c r="J22" s="63">
        <v>3</v>
      </c>
      <c r="K22" s="38">
        <f t="shared" si="2"/>
        <v>60</v>
      </c>
      <c r="L22" s="64">
        <v>23</v>
      </c>
      <c r="M22" s="64">
        <v>4</v>
      </c>
      <c r="N22" s="38">
        <f t="shared" si="3"/>
        <v>17.391304347826086</v>
      </c>
      <c r="O22" s="64">
        <v>283</v>
      </c>
      <c r="P22" s="64">
        <v>283</v>
      </c>
      <c r="Q22" s="38">
        <f t="shared" si="4"/>
        <v>100</v>
      </c>
      <c r="R22" s="170">
        <v>222</v>
      </c>
      <c r="S22" s="65">
        <v>75</v>
      </c>
      <c r="T22" s="65">
        <v>191</v>
      </c>
      <c r="U22" s="38">
        <f t="shared" si="5"/>
        <v>254.66666666666669</v>
      </c>
      <c r="V22" s="66">
        <v>42</v>
      </c>
      <c r="W22" s="66">
        <v>169</v>
      </c>
      <c r="X22" s="38">
        <f t="shared" si="6"/>
        <v>402.38095238095235</v>
      </c>
      <c r="Y22" s="67"/>
    </row>
    <row r="23" spans="1:25" ht="16.5" customHeight="1" x14ac:dyDescent="0.3">
      <c r="A23" s="141" t="s">
        <v>57</v>
      </c>
      <c r="B23" s="62">
        <v>278</v>
      </c>
      <c r="C23" s="63">
        <v>382</v>
      </c>
      <c r="D23" s="63">
        <v>226</v>
      </c>
      <c r="E23" s="38">
        <f t="shared" si="0"/>
        <v>59.162303664921467</v>
      </c>
      <c r="F23" s="64">
        <v>222</v>
      </c>
      <c r="G23" s="64">
        <v>76</v>
      </c>
      <c r="H23" s="38">
        <f t="shared" si="1"/>
        <v>34.234234234234236</v>
      </c>
      <c r="I23" s="63">
        <v>13</v>
      </c>
      <c r="J23" s="63">
        <v>6</v>
      </c>
      <c r="K23" s="38">
        <f t="shared" si="2"/>
        <v>46.153846153846153</v>
      </c>
      <c r="L23" s="64">
        <v>14</v>
      </c>
      <c r="M23" s="64">
        <v>2</v>
      </c>
      <c r="N23" s="38">
        <f t="shared" si="3"/>
        <v>14.285714285714285</v>
      </c>
      <c r="O23" s="64">
        <v>366</v>
      </c>
      <c r="P23" s="64">
        <v>203</v>
      </c>
      <c r="Q23" s="38">
        <f t="shared" si="4"/>
        <v>55.464480874316934</v>
      </c>
      <c r="R23" s="170">
        <v>106</v>
      </c>
      <c r="S23" s="65">
        <v>103</v>
      </c>
      <c r="T23" s="65">
        <v>72</v>
      </c>
      <c r="U23" s="38">
        <f t="shared" si="5"/>
        <v>69.902912621359221</v>
      </c>
      <c r="V23" s="66">
        <v>86</v>
      </c>
      <c r="W23" s="66">
        <v>57</v>
      </c>
      <c r="X23" s="38">
        <f t="shared" si="6"/>
        <v>66.279069767441854</v>
      </c>
      <c r="Y23" s="67"/>
    </row>
    <row r="24" spans="1:25" ht="16.5" customHeight="1" x14ac:dyDescent="0.3">
      <c r="A24" s="141" t="s">
        <v>58</v>
      </c>
      <c r="B24" s="62">
        <v>233</v>
      </c>
      <c r="C24" s="63">
        <v>521</v>
      </c>
      <c r="D24" s="63">
        <v>223</v>
      </c>
      <c r="E24" s="38">
        <f t="shared" si="0"/>
        <v>42.802303262955853</v>
      </c>
      <c r="F24" s="64">
        <v>207</v>
      </c>
      <c r="G24" s="64">
        <v>57</v>
      </c>
      <c r="H24" s="38">
        <f t="shared" si="1"/>
        <v>27.536231884057973</v>
      </c>
      <c r="I24" s="63">
        <v>16</v>
      </c>
      <c r="J24" s="63">
        <v>4</v>
      </c>
      <c r="K24" s="38">
        <f t="shared" si="2"/>
        <v>25</v>
      </c>
      <c r="L24" s="64">
        <v>21</v>
      </c>
      <c r="M24" s="64">
        <v>14</v>
      </c>
      <c r="N24" s="38">
        <f t="shared" si="3"/>
        <v>66.666666666666657</v>
      </c>
      <c r="O24" s="64">
        <v>504</v>
      </c>
      <c r="P24" s="64">
        <v>202</v>
      </c>
      <c r="Q24" s="38">
        <f t="shared" si="4"/>
        <v>40.079365079365083</v>
      </c>
      <c r="R24" s="170">
        <v>84</v>
      </c>
      <c r="S24" s="65">
        <v>148</v>
      </c>
      <c r="T24" s="65">
        <v>84</v>
      </c>
      <c r="U24" s="38">
        <f t="shared" si="5"/>
        <v>56.756756756756758</v>
      </c>
      <c r="V24" s="66">
        <v>99</v>
      </c>
      <c r="W24" s="66">
        <v>45</v>
      </c>
      <c r="X24" s="38">
        <f t="shared" si="6"/>
        <v>45.454545454545453</v>
      </c>
      <c r="Y24" s="67"/>
    </row>
    <row r="25" spans="1:25" ht="16.5" customHeight="1" x14ac:dyDescent="0.3">
      <c r="A25" s="141" t="s">
        <v>59</v>
      </c>
      <c r="B25" s="62">
        <v>188</v>
      </c>
      <c r="C25" s="63">
        <v>256</v>
      </c>
      <c r="D25" s="63">
        <v>184</v>
      </c>
      <c r="E25" s="38">
        <f t="shared" si="0"/>
        <v>71.875</v>
      </c>
      <c r="F25" s="64">
        <v>180</v>
      </c>
      <c r="G25" s="64">
        <v>88</v>
      </c>
      <c r="H25" s="38">
        <f t="shared" si="1"/>
        <v>48.888888888888886</v>
      </c>
      <c r="I25" s="63">
        <v>8</v>
      </c>
      <c r="J25" s="63">
        <v>1</v>
      </c>
      <c r="K25" s="38">
        <f t="shared" si="2"/>
        <v>12.5</v>
      </c>
      <c r="L25" s="64">
        <v>21</v>
      </c>
      <c r="M25" s="64">
        <v>10</v>
      </c>
      <c r="N25" s="38">
        <f t="shared" si="3"/>
        <v>47.619047619047613</v>
      </c>
      <c r="O25" s="64">
        <v>250</v>
      </c>
      <c r="P25" s="64">
        <v>168</v>
      </c>
      <c r="Q25" s="38">
        <f t="shared" si="4"/>
        <v>67.2</v>
      </c>
      <c r="R25" s="170">
        <v>67</v>
      </c>
      <c r="S25" s="65">
        <v>25</v>
      </c>
      <c r="T25" s="65">
        <v>67</v>
      </c>
      <c r="U25" s="38">
        <f t="shared" si="5"/>
        <v>268</v>
      </c>
      <c r="V25" s="66">
        <v>21</v>
      </c>
      <c r="W25" s="66">
        <v>55</v>
      </c>
      <c r="X25" s="38">
        <f t="shared" si="6"/>
        <v>261.90476190476193</v>
      </c>
      <c r="Y25" s="67"/>
    </row>
    <row r="26" spans="1:25" ht="16.5" customHeight="1" x14ac:dyDescent="0.3">
      <c r="A26" s="141" t="s">
        <v>60</v>
      </c>
      <c r="B26" s="62">
        <v>283</v>
      </c>
      <c r="C26" s="63">
        <v>531</v>
      </c>
      <c r="D26" s="63">
        <v>267</v>
      </c>
      <c r="E26" s="38">
        <f t="shared" si="0"/>
        <v>50.282485875706215</v>
      </c>
      <c r="F26" s="64">
        <v>178</v>
      </c>
      <c r="G26" s="64">
        <v>27</v>
      </c>
      <c r="H26" s="38">
        <f t="shared" si="1"/>
        <v>15.168539325842698</v>
      </c>
      <c r="I26" s="63">
        <v>15</v>
      </c>
      <c r="J26" s="63">
        <v>0</v>
      </c>
      <c r="K26" s="38">
        <f t="shared" si="2"/>
        <v>0</v>
      </c>
      <c r="L26" s="64">
        <v>43</v>
      </c>
      <c r="M26" s="64">
        <v>30</v>
      </c>
      <c r="N26" s="38">
        <f t="shared" si="3"/>
        <v>69.767441860465112</v>
      </c>
      <c r="O26" s="64">
        <v>525</v>
      </c>
      <c r="P26" s="64">
        <v>258</v>
      </c>
      <c r="Q26" s="38">
        <f t="shared" si="4"/>
        <v>49.142857142857146</v>
      </c>
      <c r="R26" s="170">
        <v>130</v>
      </c>
      <c r="S26" s="65">
        <v>141</v>
      </c>
      <c r="T26" s="65">
        <v>123</v>
      </c>
      <c r="U26" s="38">
        <f t="shared" si="5"/>
        <v>87.2340425531915</v>
      </c>
      <c r="V26" s="66">
        <v>108</v>
      </c>
      <c r="W26" s="66">
        <v>83</v>
      </c>
      <c r="X26" s="38">
        <f t="shared" si="6"/>
        <v>76.851851851851848</v>
      </c>
      <c r="Y26" s="67"/>
    </row>
    <row r="27" spans="1:25" ht="16.5" customHeight="1" x14ac:dyDescent="0.3">
      <c r="A27" s="141" t="s">
        <v>61</v>
      </c>
      <c r="B27" s="62">
        <v>138</v>
      </c>
      <c r="C27" s="63">
        <v>186</v>
      </c>
      <c r="D27" s="63">
        <v>132</v>
      </c>
      <c r="E27" s="38">
        <f t="shared" si="0"/>
        <v>70.967741935483872</v>
      </c>
      <c r="F27" s="64">
        <v>94</v>
      </c>
      <c r="G27" s="64">
        <v>41</v>
      </c>
      <c r="H27" s="38">
        <f t="shared" si="1"/>
        <v>43.61702127659575</v>
      </c>
      <c r="I27" s="63">
        <v>12</v>
      </c>
      <c r="J27" s="63">
        <v>1</v>
      </c>
      <c r="K27" s="38">
        <f t="shared" si="2"/>
        <v>8.3333333333333321</v>
      </c>
      <c r="L27" s="64">
        <v>18</v>
      </c>
      <c r="M27" s="64">
        <v>11</v>
      </c>
      <c r="N27" s="38">
        <f t="shared" si="3"/>
        <v>61.111111111111114</v>
      </c>
      <c r="O27" s="64">
        <v>184</v>
      </c>
      <c r="P27" s="64">
        <v>132</v>
      </c>
      <c r="Q27" s="38">
        <f t="shared" si="4"/>
        <v>71.739130434782609</v>
      </c>
      <c r="R27" s="170">
        <v>54</v>
      </c>
      <c r="S27" s="65">
        <v>45</v>
      </c>
      <c r="T27" s="65">
        <v>54</v>
      </c>
      <c r="U27" s="38">
        <f t="shared" si="5"/>
        <v>120</v>
      </c>
      <c r="V27" s="66">
        <v>40</v>
      </c>
      <c r="W27" s="66">
        <v>38</v>
      </c>
      <c r="X27" s="38">
        <f t="shared" si="6"/>
        <v>95</v>
      </c>
      <c r="Y27" s="67"/>
    </row>
    <row r="28" spans="1:25" ht="16.5" customHeight="1" x14ac:dyDescent="0.3">
      <c r="A28" s="141" t="s">
        <v>62</v>
      </c>
      <c r="B28" s="62">
        <v>212</v>
      </c>
      <c r="C28" s="63">
        <v>399</v>
      </c>
      <c r="D28" s="63">
        <v>212</v>
      </c>
      <c r="E28" s="38">
        <f t="shared" si="0"/>
        <v>53.132832080200501</v>
      </c>
      <c r="F28" s="64">
        <v>177</v>
      </c>
      <c r="G28" s="64">
        <v>44</v>
      </c>
      <c r="H28" s="38">
        <f t="shared" si="1"/>
        <v>24.858757062146893</v>
      </c>
      <c r="I28" s="63">
        <v>8</v>
      </c>
      <c r="J28" s="63">
        <v>2</v>
      </c>
      <c r="K28" s="38">
        <f t="shared" si="2"/>
        <v>25</v>
      </c>
      <c r="L28" s="64">
        <v>10</v>
      </c>
      <c r="M28" s="64">
        <v>3</v>
      </c>
      <c r="N28" s="38">
        <f t="shared" si="3"/>
        <v>30</v>
      </c>
      <c r="O28" s="64">
        <v>391</v>
      </c>
      <c r="P28" s="64">
        <v>204</v>
      </c>
      <c r="Q28" s="38">
        <f t="shared" si="4"/>
        <v>52.173913043478258</v>
      </c>
      <c r="R28" s="170">
        <v>82</v>
      </c>
      <c r="S28" s="65">
        <v>100</v>
      </c>
      <c r="T28" s="65">
        <v>82</v>
      </c>
      <c r="U28" s="38">
        <f t="shared" si="5"/>
        <v>82</v>
      </c>
      <c r="V28" s="66">
        <v>74</v>
      </c>
      <c r="W28" s="66">
        <v>51</v>
      </c>
      <c r="X28" s="38">
        <f t="shared" si="6"/>
        <v>68.918918918918919</v>
      </c>
      <c r="Y28" s="67"/>
    </row>
    <row r="29" spans="1:25" ht="62.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</row>
  </sheetData>
  <mergeCells count="12">
    <mergeCell ref="B1:K1"/>
    <mergeCell ref="L3:N5"/>
    <mergeCell ref="O3:Q5"/>
    <mergeCell ref="S3:U5"/>
    <mergeCell ref="V3:X5"/>
    <mergeCell ref="R3:R5"/>
    <mergeCell ref="B29:K29"/>
    <mergeCell ref="A3:A6"/>
    <mergeCell ref="C3:E5"/>
    <mergeCell ref="F3:H5"/>
    <mergeCell ref="I3:K5"/>
    <mergeCell ref="B3:B5"/>
  </mergeCells>
  <printOptions horizontalCentered="1"/>
  <pageMargins left="0" right="0" top="0" bottom="0" header="0" footer="0"/>
  <pageSetup paperSize="9" orientation="landscape" r:id="rId1"/>
  <headerFooter alignWithMargins="0"/>
  <colBreaks count="1" manualBreakCount="1">
    <brk id="11" max="2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view="pageBreakPreview" zoomScale="80" zoomScaleNormal="70" zoomScaleSheetLayoutView="80" workbookViewId="0">
      <selection activeCell="B16" sqref="B16:C17"/>
    </sheetView>
  </sheetViews>
  <sheetFormatPr defaultColWidth="8" defaultRowHeight="13.2" x14ac:dyDescent="0.25"/>
  <cols>
    <col min="1" max="1" width="52.5546875" style="3" customWidth="1"/>
    <col min="2" max="3" width="15.6640625" style="15" customWidth="1"/>
    <col min="4" max="4" width="9.5546875" style="3" customWidth="1"/>
    <col min="5" max="5" width="9.109375" style="3" customWidth="1"/>
    <col min="6" max="7" width="15.6640625" style="3" customWidth="1"/>
    <col min="8" max="8" width="10" style="3" customWidth="1"/>
    <col min="9" max="9" width="12.109375" style="3" customWidth="1"/>
    <col min="10" max="10" width="13.109375" style="3" bestFit="1" customWidth="1"/>
    <col min="11" max="11" width="11.44140625" style="3" bestFit="1" customWidth="1"/>
    <col min="12" max="16384" width="8" style="3"/>
  </cols>
  <sheetData>
    <row r="1" spans="1:11" ht="27" customHeight="1" x14ac:dyDescent="0.25">
      <c r="A1" s="206" t="s">
        <v>71</v>
      </c>
      <c r="B1" s="206"/>
      <c r="C1" s="206"/>
      <c r="D1" s="206"/>
      <c r="E1" s="206"/>
      <c r="F1" s="206"/>
      <c r="G1" s="206"/>
      <c r="H1" s="206"/>
      <c r="I1" s="206"/>
    </row>
    <row r="2" spans="1:11" ht="23.25" customHeight="1" x14ac:dyDescent="0.25">
      <c r="A2" s="206" t="s">
        <v>35</v>
      </c>
      <c r="B2" s="206"/>
      <c r="C2" s="206"/>
      <c r="D2" s="206"/>
      <c r="E2" s="206"/>
      <c r="F2" s="206"/>
      <c r="G2" s="206"/>
      <c r="H2" s="206"/>
      <c r="I2" s="206"/>
    </row>
    <row r="3" spans="1:11" ht="17.25" customHeight="1" x14ac:dyDescent="0.25">
      <c r="A3" s="234"/>
      <c r="B3" s="234"/>
      <c r="C3" s="234"/>
      <c r="D3" s="234"/>
      <c r="E3" s="234"/>
    </row>
    <row r="4" spans="1:11" s="4" customFormat="1" ht="25.5" customHeight="1" x14ac:dyDescent="0.3">
      <c r="A4" s="211" t="s">
        <v>0</v>
      </c>
      <c r="B4" s="246" t="s">
        <v>6</v>
      </c>
      <c r="C4" s="246"/>
      <c r="D4" s="246"/>
      <c r="E4" s="246"/>
      <c r="F4" s="246" t="s">
        <v>7</v>
      </c>
      <c r="G4" s="246"/>
      <c r="H4" s="246"/>
      <c r="I4" s="246"/>
    </row>
    <row r="5" spans="1:11" s="4" customFormat="1" ht="23.25" customHeight="1" x14ac:dyDescent="0.3">
      <c r="A5" s="245"/>
      <c r="B5" s="207" t="s">
        <v>81</v>
      </c>
      <c r="C5" s="207" t="s">
        <v>82</v>
      </c>
      <c r="D5" s="235" t="s">
        <v>1</v>
      </c>
      <c r="E5" s="236"/>
      <c r="F5" s="207" t="s">
        <v>81</v>
      </c>
      <c r="G5" s="207" t="s">
        <v>82</v>
      </c>
      <c r="H5" s="235" t="s">
        <v>1</v>
      </c>
      <c r="I5" s="236"/>
    </row>
    <row r="6" spans="1:11" s="4" customFormat="1" ht="27.6" x14ac:dyDescent="0.3">
      <c r="A6" s="212"/>
      <c r="B6" s="208"/>
      <c r="C6" s="208"/>
      <c r="D6" s="5" t="s">
        <v>2</v>
      </c>
      <c r="E6" s="6" t="s">
        <v>40</v>
      </c>
      <c r="F6" s="208"/>
      <c r="G6" s="208"/>
      <c r="H6" s="5" t="s">
        <v>2</v>
      </c>
      <c r="I6" s="6" t="s">
        <v>40</v>
      </c>
    </row>
    <row r="7" spans="1:11" s="9" customFormat="1" ht="15.75" customHeight="1" x14ac:dyDescent="0.3">
      <c r="A7" s="7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11" s="9" customFormat="1" ht="28.5" customHeight="1" x14ac:dyDescent="0.3">
      <c r="A8" s="10" t="s">
        <v>73</v>
      </c>
      <c r="B8" s="167" t="s">
        <v>72</v>
      </c>
      <c r="C8" s="167">
        <f>'12'!B9</f>
        <v>20464</v>
      </c>
      <c r="D8" s="11" t="s">
        <v>72</v>
      </c>
      <c r="E8" s="162" t="s">
        <v>72</v>
      </c>
      <c r="F8" s="161" t="s">
        <v>72</v>
      </c>
      <c r="G8" s="161">
        <f>'13'!B9</f>
        <v>15751</v>
      </c>
      <c r="H8" s="11" t="s">
        <v>72</v>
      </c>
      <c r="I8" s="162" t="s">
        <v>72</v>
      </c>
      <c r="J8" s="19"/>
      <c r="K8" s="17"/>
    </row>
    <row r="9" spans="1:11" s="4" customFormat="1" ht="28.5" customHeight="1" x14ac:dyDescent="0.3">
      <c r="A9" s="10" t="s">
        <v>36</v>
      </c>
      <c r="B9" s="161">
        <f>'12'!C9</f>
        <v>23700</v>
      </c>
      <c r="C9" s="161">
        <f>'12'!D9</f>
        <v>18309</v>
      </c>
      <c r="D9" s="11">
        <f t="shared" ref="D9:D13" si="0">C9/B9*100</f>
        <v>77.253164556962034</v>
      </c>
      <c r="E9" s="162">
        <f t="shared" ref="E9:E13" si="1">C9-B9</f>
        <v>-5391</v>
      </c>
      <c r="F9" s="161">
        <f>'13'!C9</f>
        <v>18063</v>
      </c>
      <c r="G9" s="161">
        <f>'13'!D9</f>
        <v>14222</v>
      </c>
      <c r="H9" s="11">
        <f t="shared" ref="H9:H13" si="2">G9/F9*100</f>
        <v>78.735536732547189</v>
      </c>
      <c r="I9" s="162">
        <f t="shared" ref="I9:I13" si="3">G9-F9</f>
        <v>-3841</v>
      </c>
      <c r="J9" s="17"/>
      <c r="K9" s="17"/>
    </row>
    <row r="10" spans="1:11" s="4" customFormat="1" ht="52.5" customHeight="1" x14ac:dyDescent="0.3">
      <c r="A10" s="13" t="s">
        <v>37</v>
      </c>
      <c r="B10" s="161">
        <f>'12'!F9</f>
        <v>6648</v>
      </c>
      <c r="C10" s="161">
        <f>'12'!G9</f>
        <v>2336</v>
      </c>
      <c r="D10" s="11">
        <f t="shared" si="0"/>
        <v>35.138387484957882</v>
      </c>
      <c r="E10" s="162">
        <f t="shared" si="1"/>
        <v>-4312</v>
      </c>
      <c r="F10" s="161">
        <f>'13'!F9</f>
        <v>7904</v>
      </c>
      <c r="G10" s="161">
        <f>'13'!G9</f>
        <v>3437</v>
      </c>
      <c r="H10" s="11">
        <f t="shared" si="2"/>
        <v>43.484311740890689</v>
      </c>
      <c r="I10" s="162">
        <f t="shared" si="3"/>
        <v>-4467</v>
      </c>
      <c r="J10" s="17"/>
      <c r="K10" s="17"/>
    </row>
    <row r="11" spans="1:11" s="4" customFormat="1" ht="31.5" customHeight="1" x14ac:dyDescent="0.3">
      <c r="A11" s="14" t="s">
        <v>38</v>
      </c>
      <c r="B11" s="161">
        <f>'12'!I9</f>
        <v>528</v>
      </c>
      <c r="C11" s="161">
        <f>'12'!J9</f>
        <v>152</v>
      </c>
      <c r="D11" s="11">
        <f t="shared" si="0"/>
        <v>28.787878787878789</v>
      </c>
      <c r="E11" s="162">
        <f t="shared" si="1"/>
        <v>-376</v>
      </c>
      <c r="F11" s="161">
        <f>'13'!I9</f>
        <v>395</v>
      </c>
      <c r="G11" s="161">
        <f>'13'!J9</f>
        <v>91</v>
      </c>
      <c r="H11" s="11">
        <f t="shared" si="2"/>
        <v>23.037974683544306</v>
      </c>
      <c r="I11" s="162">
        <f t="shared" si="3"/>
        <v>-304</v>
      </c>
      <c r="J11" s="17"/>
      <c r="K11" s="17"/>
    </row>
    <row r="12" spans="1:11" s="4" customFormat="1" ht="45.75" customHeight="1" x14ac:dyDescent="0.3">
      <c r="A12" s="14" t="s">
        <v>29</v>
      </c>
      <c r="B12" s="161">
        <f>'12'!L9</f>
        <v>741</v>
      </c>
      <c r="C12" s="161">
        <f>'12'!M9</f>
        <v>217</v>
      </c>
      <c r="D12" s="11">
        <f t="shared" si="0"/>
        <v>29.284750337381915</v>
      </c>
      <c r="E12" s="162">
        <f t="shared" si="1"/>
        <v>-524</v>
      </c>
      <c r="F12" s="161">
        <f>'13'!L9</f>
        <v>1167</v>
      </c>
      <c r="G12" s="161">
        <f>'13'!M9</f>
        <v>492</v>
      </c>
      <c r="H12" s="11">
        <f t="shared" si="2"/>
        <v>42.159383033419026</v>
      </c>
      <c r="I12" s="162">
        <f t="shared" si="3"/>
        <v>-675</v>
      </c>
      <c r="J12" s="17"/>
      <c r="K12" s="17"/>
    </row>
    <row r="13" spans="1:11" s="4" customFormat="1" ht="55.5" customHeight="1" x14ac:dyDescent="0.3">
      <c r="A13" s="14" t="s">
        <v>39</v>
      </c>
      <c r="B13" s="161">
        <f>'12'!O9</f>
        <v>22590</v>
      </c>
      <c r="C13" s="161">
        <f>'12'!P9</f>
        <v>15270</v>
      </c>
      <c r="D13" s="11">
        <f t="shared" si="0"/>
        <v>67.596281540504648</v>
      </c>
      <c r="E13" s="162">
        <f t="shared" si="1"/>
        <v>-7320</v>
      </c>
      <c r="F13" s="161">
        <f>'13'!O9</f>
        <v>17237</v>
      </c>
      <c r="G13" s="161">
        <f>'13'!P9</f>
        <v>11876</v>
      </c>
      <c r="H13" s="11">
        <f t="shared" si="2"/>
        <v>68.898300168242727</v>
      </c>
      <c r="I13" s="162">
        <f t="shared" si="3"/>
        <v>-5361</v>
      </c>
      <c r="J13" s="17"/>
      <c r="K13" s="17"/>
    </row>
    <row r="14" spans="1:11" s="4" customFormat="1" ht="12.75" customHeight="1" x14ac:dyDescent="0.3">
      <c r="A14" s="213" t="s">
        <v>5</v>
      </c>
      <c r="B14" s="214"/>
      <c r="C14" s="214"/>
      <c r="D14" s="214"/>
      <c r="E14" s="214"/>
      <c r="F14" s="214"/>
      <c r="G14" s="214"/>
      <c r="H14" s="214"/>
      <c r="I14" s="214"/>
      <c r="J14" s="17"/>
      <c r="K14" s="17"/>
    </row>
    <row r="15" spans="1:11" s="4" customFormat="1" ht="18" customHeight="1" x14ac:dyDescent="0.3">
      <c r="A15" s="215"/>
      <c r="B15" s="216"/>
      <c r="C15" s="216"/>
      <c r="D15" s="216"/>
      <c r="E15" s="216"/>
      <c r="F15" s="216"/>
      <c r="G15" s="216"/>
      <c r="H15" s="216"/>
      <c r="I15" s="216"/>
      <c r="J15" s="17"/>
      <c r="K15" s="17"/>
    </row>
    <row r="16" spans="1:11" s="4" customFormat="1" ht="20.25" customHeight="1" x14ac:dyDescent="0.3">
      <c r="A16" s="211" t="s">
        <v>0</v>
      </c>
      <c r="B16" s="217" t="s">
        <v>83</v>
      </c>
      <c r="C16" s="217" t="s">
        <v>84</v>
      </c>
      <c r="D16" s="235" t="s">
        <v>1</v>
      </c>
      <c r="E16" s="236"/>
      <c r="F16" s="217" t="s">
        <v>83</v>
      </c>
      <c r="G16" s="217" t="s">
        <v>84</v>
      </c>
      <c r="H16" s="235" t="s">
        <v>1</v>
      </c>
      <c r="I16" s="236"/>
      <c r="J16" s="17"/>
      <c r="K16" s="17"/>
    </row>
    <row r="17" spans="1:11" ht="35.25" customHeight="1" x14ac:dyDescent="0.4">
      <c r="A17" s="212"/>
      <c r="B17" s="217"/>
      <c r="C17" s="217"/>
      <c r="D17" s="16" t="s">
        <v>2</v>
      </c>
      <c r="E17" s="6" t="s">
        <v>67</v>
      </c>
      <c r="F17" s="217"/>
      <c r="G17" s="217"/>
      <c r="H17" s="16" t="s">
        <v>2</v>
      </c>
      <c r="I17" s="6" t="s">
        <v>67</v>
      </c>
      <c r="J17" s="18"/>
      <c r="K17" s="18"/>
    </row>
    <row r="18" spans="1:11" ht="24" customHeight="1" x14ac:dyDescent="0.4">
      <c r="A18" s="10" t="s">
        <v>73</v>
      </c>
      <c r="B18" s="166" t="s">
        <v>72</v>
      </c>
      <c r="C18" s="166">
        <f>'12'!R9</f>
        <v>11634</v>
      </c>
      <c r="D18" s="11" t="s">
        <v>72</v>
      </c>
      <c r="E18" s="162" t="s">
        <v>72</v>
      </c>
      <c r="F18" s="165" t="s">
        <v>72</v>
      </c>
      <c r="G18" s="165">
        <f>'13'!R9</f>
        <v>8069</v>
      </c>
      <c r="H18" s="11" t="s">
        <v>72</v>
      </c>
      <c r="I18" s="162" t="s">
        <v>72</v>
      </c>
      <c r="J18" s="18"/>
      <c r="K18" s="18"/>
    </row>
    <row r="19" spans="1:11" ht="25.2" customHeight="1" x14ac:dyDescent="0.4">
      <c r="A19" s="1" t="s">
        <v>36</v>
      </c>
      <c r="B19" s="166">
        <f>'12'!S9</f>
        <v>8001</v>
      </c>
      <c r="C19" s="166">
        <f>'12'!T9</f>
        <v>10505</v>
      </c>
      <c r="D19" s="11">
        <f t="shared" ref="D19:D20" si="4">C19/B19*100</f>
        <v>131.29608798900136</v>
      </c>
      <c r="E19" s="162">
        <f t="shared" ref="E19:E20" si="5">C19-B19</f>
        <v>2504</v>
      </c>
      <c r="F19" s="165">
        <f>'13'!S9</f>
        <v>4823</v>
      </c>
      <c r="G19" s="165">
        <f>'13'!T9</f>
        <v>7432</v>
      </c>
      <c r="H19" s="11">
        <f t="shared" ref="H19:H20" si="6">G19/F19*100</f>
        <v>154.09496164213147</v>
      </c>
      <c r="I19" s="162">
        <f t="shared" ref="I19:I20" si="7">G19-F19</f>
        <v>2609</v>
      </c>
      <c r="J19" s="18"/>
      <c r="K19" s="18"/>
    </row>
    <row r="20" spans="1:11" ht="25.2" customHeight="1" x14ac:dyDescent="0.4">
      <c r="A20" s="1" t="s">
        <v>41</v>
      </c>
      <c r="B20" s="166">
        <f>'12'!V9</f>
        <v>6302</v>
      </c>
      <c r="C20" s="166">
        <f>'12'!W9</f>
        <v>8235</v>
      </c>
      <c r="D20" s="11">
        <f t="shared" si="4"/>
        <v>130.6728022849889</v>
      </c>
      <c r="E20" s="162">
        <f t="shared" si="5"/>
        <v>1933</v>
      </c>
      <c r="F20" s="165">
        <f>'13'!V9</f>
        <v>4106</v>
      </c>
      <c r="G20" s="165">
        <f>'13'!W9</f>
        <v>5835</v>
      </c>
      <c r="H20" s="11">
        <f t="shared" si="6"/>
        <v>142.10910862152949</v>
      </c>
      <c r="I20" s="162">
        <f t="shared" si="7"/>
        <v>1729</v>
      </c>
      <c r="J20" s="18"/>
      <c r="K20" s="18"/>
    </row>
    <row r="21" spans="1:11" ht="52.8" customHeight="1" x14ac:dyDescent="0.4">
      <c r="A21" s="244" t="s">
        <v>79</v>
      </c>
      <c r="B21" s="244"/>
      <c r="C21" s="244"/>
      <c r="D21" s="244"/>
      <c r="E21" s="244"/>
      <c r="F21" s="244"/>
      <c r="G21" s="244"/>
      <c r="H21" s="244"/>
      <c r="I21" s="244"/>
      <c r="J21" s="18"/>
      <c r="K21" s="18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view="pageBreakPreview" zoomScale="85" zoomScaleNormal="85" zoomScaleSheetLayoutView="85" workbookViewId="0">
      <selection activeCell="F11" sqref="F11"/>
    </sheetView>
  </sheetViews>
  <sheetFormatPr defaultRowHeight="15.6" x14ac:dyDescent="0.3"/>
  <cols>
    <col min="1" max="1" width="22.5546875" style="71" customWidth="1"/>
    <col min="2" max="2" width="16.21875" style="71" customWidth="1"/>
    <col min="3" max="3" width="9.44140625" style="68" customWidth="1"/>
    <col min="4" max="4" width="9.44140625" style="70" customWidth="1"/>
    <col min="5" max="5" width="7.6640625" style="68" customWidth="1"/>
    <col min="6" max="6" width="8.88671875" style="70" customWidth="1"/>
    <col min="7" max="7" width="8.6640625" style="70" customWidth="1"/>
    <col min="8" max="8" width="7.6640625" style="68" customWidth="1"/>
    <col min="9" max="9" width="7.44140625" style="68" customWidth="1"/>
    <col min="10" max="10" width="7.44140625" style="70" customWidth="1"/>
    <col min="11" max="11" width="6.33203125" style="68" customWidth="1"/>
    <col min="12" max="12" width="8.5546875" style="68" customWidth="1"/>
    <col min="13" max="13" width="8.109375" style="70" customWidth="1"/>
    <col min="14" max="14" width="7.5546875" style="68" customWidth="1"/>
    <col min="15" max="15" width="9.33203125" style="68" customWidth="1"/>
    <col min="16" max="16" width="9.33203125" style="70" customWidth="1"/>
    <col min="17" max="17" width="7.33203125" style="68" customWidth="1"/>
    <col min="18" max="18" width="17.109375" style="68" customWidth="1"/>
    <col min="19" max="19" width="9.109375" style="68" customWidth="1"/>
    <col min="20" max="20" width="9.109375" style="70" customWidth="1"/>
    <col min="21" max="21" width="8" style="68" customWidth="1"/>
    <col min="22" max="22" width="9" style="68" customWidth="1"/>
    <col min="23" max="23" width="9.33203125" style="70" customWidth="1"/>
    <col min="24" max="24" width="6.88671875" style="68" customWidth="1"/>
    <col min="25" max="245" width="9.109375" style="68"/>
    <col min="246" max="246" width="19.33203125" style="68" customWidth="1"/>
    <col min="247" max="247" width="9.6640625" style="68" customWidth="1"/>
    <col min="248" max="248" width="9.44140625" style="68" customWidth="1"/>
    <col min="249" max="249" width="8.6640625" style="68" customWidth="1"/>
    <col min="250" max="251" width="9.44140625" style="68" customWidth="1"/>
    <col min="252" max="252" width="7.6640625" style="68" customWidth="1"/>
    <col min="253" max="253" width="8.88671875" style="68" customWidth="1"/>
    <col min="254" max="254" width="8.6640625" style="68" customWidth="1"/>
    <col min="255" max="255" width="7.6640625" style="68" customWidth="1"/>
    <col min="256" max="257" width="8.109375" style="68" customWidth="1"/>
    <col min="258" max="258" width="6.44140625" style="68" customWidth="1"/>
    <col min="259" max="260" width="7.44140625" style="68" customWidth="1"/>
    <col min="261" max="261" width="6.33203125" style="68" customWidth="1"/>
    <col min="262" max="262" width="7.6640625" style="68" customWidth="1"/>
    <col min="263" max="263" width="7.33203125" style="68" customWidth="1"/>
    <col min="264" max="264" width="7.5546875" style="68" customWidth="1"/>
    <col min="265" max="265" width="8.33203125" style="68" customWidth="1"/>
    <col min="266" max="266" width="8.44140625" style="68" customWidth="1"/>
    <col min="267" max="267" width="7.33203125" style="68" customWidth="1"/>
    <col min="268" max="269" width="9.109375" style="68" customWidth="1"/>
    <col min="270" max="270" width="8" style="68" customWidth="1"/>
    <col min="271" max="272" width="9.109375" style="68" customWidth="1"/>
    <col min="273" max="273" width="8" style="68" customWidth="1"/>
    <col min="274" max="274" width="9" style="68" customWidth="1"/>
    <col min="275" max="275" width="9.33203125" style="68" customWidth="1"/>
    <col min="276" max="276" width="6.88671875" style="68" customWidth="1"/>
    <col min="277" max="501" width="9.109375" style="68"/>
    <col min="502" max="502" width="19.33203125" style="68" customWidth="1"/>
    <col min="503" max="503" width="9.6640625" style="68" customWidth="1"/>
    <col min="504" max="504" width="9.44140625" style="68" customWidth="1"/>
    <col min="505" max="505" width="8.6640625" style="68" customWidth="1"/>
    <col min="506" max="507" width="9.44140625" style="68" customWidth="1"/>
    <col min="508" max="508" width="7.6640625" style="68" customWidth="1"/>
    <col min="509" max="509" width="8.88671875" style="68" customWidth="1"/>
    <col min="510" max="510" width="8.6640625" style="68" customWidth="1"/>
    <col min="511" max="511" width="7.6640625" style="68" customWidth="1"/>
    <col min="512" max="513" width="8.109375" style="68" customWidth="1"/>
    <col min="514" max="514" width="6.44140625" style="68" customWidth="1"/>
    <col min="515" max="516" width="7.44140625" style="68" customWidth="1"/>
    <col min="517" max="517" width="6.33203125" style="68" customWidth="1"/>
    <col min="518" max="518" width="7.6640625" style="68" customWidth="1"/>
    <col min="519" max="519" width="7.33203125" style="68" customWidth="1"/>
    <col min="520" max="520" width="7.5546875" style="68" customWidth="1"/>
    <col min="521" max="521" width="8.33203125" style="68" customWidth="1"/>
    <col min="522" max="522" width="8.44140625" style="68" customWidth="1"/>
    <col min="523" max="523" width="7.33203125" style="68" customWidth="1"/>
    <col min="524" max="525" width="9.109375" style="68" customWidth="1"/>
    <col min="526" max="526" width="8" style="68" customWidth="1"/>
    <col min="527" max="528" width="9.109375" style="68" customWidth="1"/>
    <col min="529" max="529" width="8" style="68" customWidth="1"/>
    <col min="530" max="530" width="9" style="68" customWidth="1"/>
    <col min="531" max="531" width="9.33203125" style="68" customWidth="1"/>
    <col min="532" max="532" width="6.88671875" style="68" customWidth="1"/>
    <col min="533" max="757" width="9.109375" style="68"/>
    <col min="758" max="758" width="19.33203125" style="68" customWidth="1"/>
    <col min="759" max="759" width="9.6640625" style="68" customWidth="1"/>
    <col min="760" max="760" width="9.44140625" style="68" customWidth="1"/>
    <col min="761" max="761" width="8.6640625" style="68" customWidth="1"/>
    <col min="762" max="763" width="9.44140625" style="68" customWidth="1"/>
    <col min="764" max="764" width="7.6640625" style="68" customWidth="1"/>
    <col min="765" max="765" width="8.88671875" style="68" customWidth="1"/>
    <col min="766" max="766" width="8.6640625" style="68" customWidth="1"/>
    <col min="767" max="767" width="7.6640625" style="68" customWidth="1"/>
    <col min="768" max="769" width="8.109375" style="68" customWidth="1"/>
    <col min="770" max="770" width="6.44140625" style="68" customWidth="1"/>
    <col min="771" max="772" width="7.44140625" style="68" customWidth="1"/>
    <col min="773" max="773" width="6.33203125" style="68" customWidth="1"/>
    <col min="774" max="774" width="7.6640625" style="68" customWidth="1"/>
    <col min="775" max="775" width="7.33203125" style="68" customWidth="1"/>
    <col min="776" max="776" width="7.5546875" style="68" customWidth="1"/>
    <col min="777" max="777" width="8.33203125" style="68" customWidth="1"/>
    <col min="778" max="778" width="8.44140625" style="68" customWidth="1"/>
    <col min="779" max="779" width="7.33203125" style="68" customWidth="1"/>
    <col min="780" max="781" width="9.109375" style="68" customWidth="1"/>
    <col min="782" max="782" width="8" style="68" customWidth="1"/>
    <col min="783" max="784" width="9.109375" style="68" customWidth="1"/>
    <col min="785" max="785" width="8" style="68" customWidth="1"/>
    <col min="786" max="786" width="9" style="68" customWidth="1"/>
    <col min="787" max="787" width="9.33203125" style="68" customWidth="1"/>
    <col min="788" max="788" width="6.88671875" style="68" customWidth="1"/>
    <col min="789" max="1013" width="9.109375" style="68"/>
    <col min="1014" max="1014" width="19.33203125" style="68" customWidth="1"/>
    <col min="1015" max="1015" width="9.6640625" style="68" customWidth="1"/>
    <col min="1016" max="1016" width="9.44140625" style="68" customWidth="1"/>
    <col min="1017" max="1017" width="8.6640625" style="68" customWidth="1"/>
    <col min="1018" max="1019" width="9.44140625" style="68" customWidth="1"/>
    <col min="1020" max="1020" width="7.6640625" style="68" customWidth="1"/>
    <col min="1021" max="1021" width="8.88671875" style="68" customWidth="1"/>
    <col min="1022" max="1022" width="8.6640625" style="68" customWidth="1"/>
    <col min="1023" max="1023" width="7.6640625" style="68" customWidth="1"/>
    <col min="1024" max="1025" width="8.109375" style="68" customWidth="1"/>
    <col min="1026" max="1026" width="6.44140625" style="68" customWidth="1"/>
    <col min="1027" max="1028" width="7.44140625" style="68" customWidth="1"/>
    <col min="1029" max="1029" width="6.33203125" style="68" customWidth="1"/>
    <col min="1030" max="1030" width="7.6640625" style="68" customWidth="1"/>
    <col min="1031" max="1031" width="7.33203125" style="68" customWidth="1"/>
    <col min="1032" max="1032" width="7.5546875" style="68" customWidth="1"/>
    <col min="1033" max="1033" width="8.33203125" style="68" customWidth="1"/>
    <col min="1034" max="1034" width="8.44140625" style="68" customWidth="1"/>
    <col min="1035" max="1035" width="7.33203125" style="68" customWidth="1"/>
    <col min="1036" max="1037" width="9.109375" style="68" customWidth="1"/>
    <col min="1038" max="1038" width="8" style="68" customWidth="1"/>
    <col min="1039" max="1040" width="9.109375" style="68" customWidth="1"/>
    <col min="1041" max="1041" width="8" style="68" customWidth="1"/>
    <col min="1042" max="1042" width="9" style="68" customWidth="1"/>
    <col min="1043" max="1043" width="9.33203125" style="68" customWidth="1"/>
    <col min="1044" max="1044" width="6.88671875" style="68" customWidth="1"/>
    <col min="1045" max="1269" width="9.109375" style="68"/>
    <col min="1270" max="1270" width="19.33203125" style="68" customWidth="1"/>
    <col min="1271" max="1271" width="9.6640625" style="68" customWidth="1"/>
    <col min="1272" max="1272" width="9.44140625" style="68" customWidth="1"/>
    <col min="1273" max="1273" width="8.6640625" style="68" customWidth="1"/>
    <col min="1274" max="1275" width="9.44140625" style="68" customWidth="1"/>
    <col min="1276" max="1276" width="7.6640625" style="68" customWidth="1"/>
    <col min="1277" max="1277" width="8.88671875" style="68" customWidth="1"/>
    <col min="1278" max="1278" width="8.6640625" style="68" customWidth="1"/>
    <col min="1279" max="1279" width="7.6640625" style="68" customWidth="1"/>
    <col min="1280" max="1281" width="8.109375" style="68" customWidth="1"/>
    <col min="1282" max="1282" width="6.44140625" style="68" customWidth="1"/>
    <col min="1283" max="1284" width="7.44140625" style="68" customWidth="1"/>
    <col min="1285" max="1285" width="6.33203125" style="68" customWidth="1"/>
    <col min="1286" max="1286" width="7.6640625" style="68" customWidth="1"/>
    <col min="1287" max="1287" width="7.33203125" style="68" customWidth="1"/>
    <col min="1288" max="1288" width="7.5546875" style="68" customWidth="1"/>
    <col min="1289" max="1289" width="8.33203125" style="68" customWidth="1"/>
    <col min="1290" max="1290" width="8.44140625" style="68" customWidth="1"/>
    <col min="1291" max="1291" width="7.33203125" style="68" customWidth="1"/>
    <col min="1292" max="1293" width="9.109375" style="68" customWidth="1"/>
    <col min="1294" max="1294" width="8" style="68" customWidth="1"/>
    <col min="1295" max="1296" width="9.109375" style="68" customWidth="1"/>
    <col min="1297" max="1297" width="8" style="68" customWidth="1"/>
    <col min="1298" max="1298" width="9" style="68" customWidth="1"/>
    <col min="1299" max="1299" width="9.33203125" style="68" customWidth="1"/>
    <col min="1300" max="1300" width="6.88671875" style="68" customWidth="1"/>
    <col min="1301" max="1525" width="9.109375" style="68"/>
    <col min="1526" max="1526" width="19.33203125" style="68" customWidth="1"/>
    <col min="1527" max="1527" width="9.6640625" style="68" customWidth="1"/>
    <col min="1528" max="1528" width="9.44140625" style="68" customWidth="1"/>
    <col min="1529" max="1529" width="8.6640625" style="68" customWidth="1"/>
    <col min="1530" max="1531" width="9.44140625" style="68" customWidth="1"/>
    <col min="1532" max="1532" width="7.6640625" style="68" customWidth="1"/>
    <col min="1533" max="1533" width="8.88671875" style="68" customWidth="1"/>
    <col min="1534" max="1534" width="8.6640625" style="68" customWidth="1"/>
    <col min="1535" max="1535" width="7.6640625" style="68" customWidth="1"/>
    <col min="1536" max="1537" width="8.109375" style="68" customWidth="1"/>
    <col min="1538" max="1538" width="6.44140625" style="68" customWidth="1"/>
    <col min="1539" max="1540" width="7.44140625" style="68" customWidth="1"/>
    <col min="1541" max="1541" width="6.33203125" style="68" customWidth="1"/>
    <col min="1542" max="1542" width="7.6640625" style="68" customWidth="1"/>
    <col min="1543" max="1543" width="7.33203125" style="68" customWidth="1"/>
    <col min="1544" max="1544" width="7.5546875" style="68" customWidth="1"/>
    <col min="1545" max="1545" width="8.33203125" style="68" customWidth="1"/>
    <col min="1546" max="1546" width="8.44140625" style="68" customWidth="1"/>
    <col min="1547" max="1547" width="7.33203125" style="68" customWidth="1"/>
    <col min="1548" max="1549" width="9.109375" style="68" customWidth="1"/>
    <col min="1550" max="1550" width="8" style="68" customWidth="1"/>
    <col min="1551" max="1552" width="9.109375" style="68" customWidth="1"/>
    <col min="1553" max="1553" width="8" style="68" customWidth="1"/>
    <col min="1554" max="1554" width="9" style="68" customWidth="1"/>
    <col min="1555" max="1555" width="9.33203125" style="68" customWidth="1"/>
    <col min="1556" max="1556" width="6.88671875" style="68" customWidth="1"/>
    <col min="1557" max="1781" width="9.109375" style="68"/>
    <col min="1782" max="1782" width="19.33203125" style="68" customWidth="1"/>
    <col min="1783" max="1783" width="9.6640625" style="68" customWidth="1"/>
    <col min="1784" max="1784" width="9.44140625" style="68" customWidth="1"/>
    <col min="1785" max="1785" width="8.6640625" style="68" customWidth="1"/>
    <col min="1786" max="1787" width="9.44140625" style="68" customWidth="1"/>
    <col min="1788" max="1788" width="7.6640625" style="68" customWidth="1"/>
    <col min="1789" max="1789" width="8.88671875" style="68" customWidth="1"/>
    <col min="1790" max="1790" width="8.6640625" style="68" customWidth="1"/>
    <col min="1791" max="1791" width="7.6640625" style="68" customWidth="1"/>
    <col min="1792" max="1793" width="8.109375" style="68" customWidth="1"/>
    <col min="1794" max="1794" width="6.44140625" style="68" customWidth="1"/>
    <col min="1795" max="1796" width="7.44140625" style="68" customWidth="1"/>
    <col min="1797" max="1797" width="6.33203125" style="68" customWidth="1"/>
    <col min="1798" max="1798" width="7.6640625" style="68" customWidth="1"/>
    <col min="1799" max="1799" width="7.33203125" style="68" customWidth="1"/>
    <col min="1800" max="1800" width="7.5546875" style="68" customWidth="1"/>
    <col min="1801" max="1801" width="8.33203125" style="68" customWidth="1"/>
    <col min="1802" max="1802" width="8.44140625" style="68" customWidth="1"/>
    <col min="1803" max="1803" width="7.33203125" style="68" customWidth="1"/>
    <col min="1804" max="1805" width="9.109375" style="68" customWidth="1"/>
    <col min="1806" max="1806" width="8" style="68" customWidth="1"/>
    <col min="1807" max="1808" width="9.109375" style="68" customWidth="1"/>
    <col min="1809" max="1809" width="8" style="68" customWidth="1"/>
    <col min="1810" max="1810" width="9" style="68" customWidth="1"/>
    <col min="1811" max="1811" width="9.33203125" style="68" customWidth="1"/>
    <col min="1812" max="1812" width="6.88671875" style="68" customWidth="1"/>
    <col min="1813" max="2037" width="9.109375" style="68"/>
    <col min="2038" max="2038" width="19.33203125" style="68" customWidth="1"/>
    <col min="2039" max="2039" width="9.6640625" style="68" customWidth="1"/>
    <col min="2040" max="2040" width="9.44140625" style="68" customWidth="1"/>
    <col min="2041" max="2041" width="8.6640625" style="68" customWidth="1"/>
    <col min="2042" max="2043" width="9.44140625" style="68" customWidth="1"/>
    <col min="2044" max="2044" width="7.6640625" style="68" customWidth="1"/>
    <col min="2045" max="2045" width="8.88671875" style="68" customWidth="1"/>
    <col min="2046" max="2046" width="8.6640625" style="68" customWidth="1"/>
    <col min="2047" max="2047" width="7.6640625" style="68" customWidth="1"/>
    <col min="2048" max="2049" width="8.109375" style="68" customWidth="1"/>
    <col min="2050" max="2050" width="6.44140625" style="68" customWidth="1"/>
    <col min="2051" max="2052" width="7.44140625" style="68" customWidth="1"/>
    <col min="2053" max="2053" width="6.33203125" style="68" customWidth="1"/>
    <col min="2054" max="2054" width="7.6640625" style="68" customWidth="1"/>
    <col min="2055" max="2055" width="7.33203125" style="68" customWidth="1"/>
    <col min="2056" max="2056" width="7.5546875" style="68" customWidth="1"/>
    <col min="2057" max="2057" width="8.33203125" style="68" customWidth="1"/>
    <col min="2058" max="2058" width="8.44140625" style="68" customWidth="1"/>
    <col min="2059" max="2059" width="7.33203125" style="68" customWidth="1"/>
    <col min="2060" max="2061" width="9.109375" style="68" customWidth="1"/>
    <col min="2062" max="2062" width="8" style="68" customWidth="1"/>
    <col min="2063" max="2064" width="9.109375" style="68" customWidth="1"/>
    <col min="2065" max="2065" width="8" style="68" customWidth="1"/>
    <col min="2066" max="2066" width="9" style="68" customWidth="1"/>
    <col min="2067" max="2067" width="9.33203125" style="68" customWidth="1"/>
    <col min="2068" max="2068" width="6.88671875" style="68" customWidth="1"/>
    <col min="2069" max="2293" width="9.109375" style="68"/>
    <col min="2294" max="2294" width="19.33203125" style="68" customWidth="1"/>
    <col min="2295" max="2295" width="9.6640625" style="68" customWidth="1"/>
    <col min="2296" max="2296" width="9.44140625" style="68" customWidth="1"/>
    <col min="2297" max="2297" width="8.6640625" style="68" customWidth="1"/>
    <col min="2298" max="2299" width="9.44140625" style="68" customWidth="1"/>
    <col min="2300" max="2300" width="7.6640625" style="68" customWidth="1"/>
    <col min="2301" max="2301" width="8.88671875" style="68" customWidth="1"/>
    <col min="2302" max="2302" width="8.6640625" style="68" customWidth="1"/>
    <col min="2303" max="2303" width="7.6640625" style="68" customWidth="1"/>
    <col min="2304" max="2305" width="8.109375" style="68" customWidth="1"/>
    <col min="2306" max="2306" width="6.44140625" style="68" customWidth="1"/>
    <col min="2307" max="2308" width="7.44140625" style="68" customWidth="1"/>
    <col min="2309" max="2309" width="6.33203125" style="68" customWidth="1"/>
    <col min="2310" max="2310" width="7.6640625" style="68" customWidth="1"/>
    <col min="2311" max="2311" width="7.33203125" style="68" customWidth="1"/>
    <col min="2312" max="2312" width="7.5546875" style="68" customWidth="1"/>
    <col min="2313" max="2313" width="8.33203125" style="68" customWidth="1"/>
    <col min="2314" max="2314" width="8.44140625" style="68" customWidth="1"/>
    <col min="2315" max="2315" width="7.33203125" style="68" customWidth="1"/>
    <col min="2316" max="2317" width="9.109375" style="68" customWidth="1"/>
    <col min="2318" max="2318" width="8" style="68" customWidth="1"/>
    <col min="2319" max="2320" width="9.109375" style="68" customWidth="1"/>
    <col min="2321" max="2321" width="8" style="68" customWidth="1"/>
    <col min="2322" max="2322" width="9" style="68" customWidth="1"/>
    <col min="2323" max="2323" width="9.33203125" style="68" customWidth="1"/>
    <col min="2324" max="2324" width="6.88671875" style="68" customWidth="1"/>
    <col min="2325" max="2549" width="9.109375" style="68"/>
    <col min="2550" max="2550" width="19.33203125" style="68" customWidth="1"/>
    <col min="2551" max="2551" width="9.6640625" style="68" customWidth="1"/>
    <col min="2552" max="2552" width="9.44140625" style="68" customWidth="1"/>
    <col min="2553" max="2553" width="8.6640625" style="68" customWidth="1"/>
    <col min="2554" max="2555" width="9.44140625" style="68" customWidth="1"/>
    <col min="2556" max="2556" width="7.6640625" style="68" customWidth="1"/>
    <col min="2557" max="2557" width="8.88671875" style="68" customWidth="1"/>
    <col min="2558" max="2558" width="8.6640625" style="68" customWidth="1"/>
    <col min="2559" max="2559" width="7.6640625" style="68" customWidth="1"/>
    <col min="2560" max="2561" width="8.109375" style="68" customWidth="1"/>
    <col min="2562" max="2562" width="6.44140625" style="68" customWidth="1"/>
    <col min="2563" max="2564" width="7.44140625" style="68" customWidth="1"/>
    <col min="2565" max="2565" width="6.33203125" style="68" customWidth="1"/>
    <col min="2566" max="2566" width="7.6640625" style="68" customWidth="1"/>
    <col min="2567" max="2567" width="7.33203125" style="68" customWidth="1"/>
    <col min="2568" max="2568" width="7.5546875" style="68" customWidth="1"/>
    <col min="2569" max="2569" width="8.33203125" style="68" customWidth="1"/>
    <col min="2570" max="2570" width="8.44140625" style="68" customWidth="1"/>
    <col min="2571" max="2571" width="7.33203125" style="68" customWidth="1"/>
    <col min="2572" max="2573" width="9.109375" style="68" customWidth="1"/>
    <col min="2574" max="2574" width="8" style="68" customWidth="1"/>
    <col min="2575" max="2576" width="9.109375" style="68" customWidth="1"/>
    <col min="2577" max="2577" width="8" style="68" customWidth="1"/>
    <col min="2578" max="2578" width="9" style="68" customWidth="1"/>
    <col min="2579" max="2579" width="9.33203125" style="68" customWidth="1"/>
    <col min="2580" max="2580" width="6.88671875" style="68" customWidth="1"/>
    <col min="2581" max="2805" width="9.109375" style="68"/>
    <col min="2806" max="2806" width="19.33203125" style="68" customWidth="1"/>
    <col min="2807" max="2807" width="9.6640625" style="68" customWidth="1"/>
    <col min="2808" max="2808" width="9.44140625" style="68" customWidth="1"/>
    <col min="2809" max="2809" width="8.6640625" style="68" customWidth="1"/>
    <col min="2810" max="2811" width="9.44140625" style="68" customWidth="1"/>
    <col min="2812" max="2812" width="7.6640625" style="68" customWidth="1"/>
    <col min="2813" max="2813" width="8.88671875" style="68" customWidth="1"/>
    <col min="2814" max="2814" width="8.6640625" style="68" customWidth="1"/>
    <col min="2815" max="2815" width="7.6640625" style="68" customWidth="1"/>
    <col min="2816" max="2817" width="8.109375" style="68" customWidth="1"/>
    <col min="2818" max="2818" width="6.44140625" style="68" customWidth="1"/>
    <col min="2819" max="2820" width="7.44140625" style="68" customWidth="1"/>
    <col min="2821" max="2821" width="6.33203125" style="68" customWidth="1"/>
    <col min="2822" max="2822" width="7.6640625" style="68" customWidth="1"/>
    <col min="2823" max="2823" width="7.33203125" style="68" customWidth="1"/>
    <col min="2824" max="2824" width="7.5546875" style="68" customWidth="1"/>
    <col min="2825" max="2825" width="8.33203125" style="68" customWidth="1"/>
    <col min="2826" max="2826" width="8.44140625" style="68" customWidth="1"/>
    <col min="2827" max="2827" width="7.33203125" style="68" customWidth="1"/>
    <col min="2828" max="2829" width="9.109375" style="68" customWidth="1"/>
    <col min="2830" max="2830" width="8" style="68" customWidth="1"/>
    <col min="2831" max="2832" width="9.109375" style="68" customWidth="1"/>
    <col min="2833" max="2833" width="8" style="68" customWidth="1"/>
    <col min="2834" max="2834" width="9" style="68" customWidth="1"/>
    <col min="2835" max="2835" width="9.33203125" style="68" customWidth="1"/>
    <col min="2836" max="2836" width="6.88671875" style="68" customWidth="1"/>
    <col min="2837" max="3061" width="9.109375" style="68"/>
    <col min="3062" max="3062" width="19.33203125" style="68" customWidth="1"/>
    <col min="3063" max="3063" width="9.6640625" style="68" customWidth="1"/>
    <col min="3064" max="3064" width="9.44140625" style="68" customWidth="1"/>
    <col min="3065" max="3065" width="8.6640625" style="68" customWidth="1"/>
    <col min="3066" max="3067" width="9.44140625" style="68" customWidth="1"/>
    <col min="3068" max="3068" width="7.6640625" style="68" customWidth="1"/>
    <col min="3069" max="3069" width="8.88671875" style="68" customWidth="1"/>
    <col min="3070" max="3070" width="8.6640625" style="68" customWidth="1"/>
    <col min="3071" max="3071" width="7.6640625" style="68" customWidth="1"/>
    <col min="3072" max="3073" width="8.109375" style="68" customWidth="1"/>
    <col min="3074" max="3074" width="6.44140625" style="68" customWidth="1"/>
    <col min="3075" max="3076" width="7.44140625" style="68" customWidth="1"/>
    <col min="3077" max="3077" width="6.33203125" style="68" customWidth="1"/>
    <col min="3078" max="3078" width="7.6640625" style="68" customWidth="1"/>
    <col min="3079" max="3079" width="7.33203125" style="68" customWidth="1"/>
    <col min="3080" max="3080" width="7.5546875" style="68" customWidth="1"/>
    <col min="3081" max="3081" width="8.33203125" style="68" customWidth="1"/>
    <col min="3082" max="3082" width="8.44140625" style="68" customWidth="1"/>
    <col min="3083" max="3083" width="7.33203125" style="68" customWidth="1"/>
    <col min="3084" max="3085" width="9.109375" style="68" customWidth="1"/>
    <col min="3086" max="3086" width="8" style="68" customWidth="1"/>
    <col min="3087" max="3088" width="9.109375" style="68" customWidth="1"/>
    <col min="3089" max="3089" width="8" style="68" customWidth="1"/>
    <col min="3090" max="3090" width="9" style="68" customWidth="1"/>
    <col min="3091" max="3091" width="9.33203125" style="68" customWidth="1"/>
    <col min="3092" max="3092" width="6.88671875" style="68" customWidth="1"/>
    <col min="3093" max="3317" width="9.109375" style="68"/>
    <col min="3318" max="3318" width="19.33203125" style="68" customWidth="1"/>
    <col min="3319" max="3319" width="9.6640625" style="68" customWidth="1"/>
    <col min="3320" max="3320" width="9.44140625" style="68" customWidth="1"/>
    <col min="3321" max="3321" width="8.6640625" style="68" customWidth="1"/>
    <col min="3322" max="3323" width="9.44140625" style="68" customWidth="1"/>
    <col min="3324" max="3324" width="7.6640625" style="68" customWidth="1"/>
    <col min="3325" max="3325" width="8.88671875" style="68" customWidth="1"/>
    <col min="3326" max="3326" width="8.6640625" style="68" customWidth="1"/>
    <col min="3327" max="3327" width="7.6640625" style="68" customWidth="1"/>
    <col min="3328" max="3329" width="8.109375" style="68" customWidth="1"/>
    <col min="3330" max="3330" width="6.44140625" style="68" customWidth="1"/>
    <col min="3331" max="3332" width="7.44140625" style="68" customWidth="1"/>
    <col min="3333" max="3333" width="6.33203125" style="68" customWidth="1"/>
    <col min="3334" max="3334" width="7.6640625" style="68" customWidth="1"/>
    <col min="3335" max="3335" width="7.33203125" style="68" customWidth="1"/>
    <col min="3336" max="3336" width="7.5546875" style="68" customWidth="1"/>
    <col min="3337" max="3337" width="8.33203125" style="68" customWidth="1"/>
    <col min="3338" max="3338" width="8.44140625" style="68" customWidth="1"/>
    <col min="3339" max="3339" width="7.33203125" style="68" customWidth="1"/>
    <col min="3340" max="3341" width="9.109375" style="68" customWidth="1"/>
    <col min="3342" max="3342" width="8" style="68" customWidth="1"/>
    <col min="3343" max="3344" width="9.109375" style="68" customWidth="1"/>
    <col min="3345" max="3345" width="8" style="68" customWidth="1"/>
    <col min="3346" max="3346" width="9" style="68" customWidth="1"/>
    <col min="3347" max="3347" width="9.33203125" style="68" customWidth="1"/>
    <col min="3348" max="3348" width="6.88671875" style="68" customWidth="1"/>
    <col min="3349" max="3573" width="9.109375" style="68"/>
    <col min="3574" max="3574" width="19.33203125" style="68" customWidth="1"/>
    <col min="3575" max="3575" width="9.6640625" style="68" customWidth="1"/>
    <col min="3576" max="3576" width="9.44140625" style="68" customWidth="1"/>
    <col min="3577" max="3577" width="8.6640625" style="68" customWidth="1"/>
    <col min="3578" max="3579" width="9.44140625" style="68" customWidth="1"/>
    <col min="3580" max="3580" width="7.6640625" style="68" customWidth="1"/>
    <col min="3581" max="3581" width="8.88671875" style="68" customWidth="1"/>
    <col min="3582" max="3582" width="8.6640625" style="68" customWidth="1"/>
    <col min="3583" max="3583" width="7.6640625" style="68" customWidth="1"/>
    <col min="3584" max="3585" width="8.109375" style="68" customWidth="1"/>
    <col min="3586" max="3586" width="6.44140625" style="68" customWidth="1"/>
    <col min="3587" max="3588" width="7.44140625" style="68" customWidth="1"/>
    <col min="3589" max="3589" width="6.33203125" style="68" customWidth="1"/>
    <col min="3590" max="3590" width="7.6640625" style="68" customWidth="1"/>
    <col min="3591" max="3591" width="7.33203125" style="68" customWidth="1"/>
    <col min="3592" max="3592" width="7.5546875" style="68" customWidth="1"/>
    <col min="3593" max="3593" width="8.33203125" style="68" customWidth="1"/>
    <col min="3594" max="3594" width="8.44140625" style="68" customWidth="1"/>
    <col min="3595" max="3595" width="7.33203125" style="68" customWidth="1"/>
    <col min="3596" max="3597" width="9.109375" style="68" customWidth="1"/>
    <col min="3598" max="3598" width="8" style="68" customWidth="1"/>
    <col min="3599" max="3600" width="9.109375" style="68" customWidth="1"/>
    <col min="3601" max="3601" width="8" style="68" customWidth="1"/>
    <col min="3602" max="3602" width="9" style="68" customWidth="1"/>
    <col min="3603" max="3603" width="9.33203125" style="68" customWidth="1"/>
    <col min="3604" max="3604" width="6.88671875" style="68" customWidth="1"/>
    <col min="3605" max="3829" width="9.109375" style="68"/>
    <col min="3830" max="3830" width="19.33203125" style="68" customWidth="1"/>
    <col min="3831" max="3831" width="9.6640625" style="68" customWidth="1"/>
    <col min="3832" max="3832" width="9.44140625" style="68" customWidth="1"/>
    <col min="3833" max="3833" width="8.6640625" style="68" customWidth="1"/>
    <col min="3834" max="3835" width="9.44140625" style="68" customWidth="1"/>
    <col min="3836" max="3836" width="7.6640625" style="68" customWidth="1"/>
    <col min="3837" max="3837" width="8.88671875" style="68" customWidth="1"/>
    <col min="3838" max="3838" width="8.6640625" style="68" customWidth="1"/>
    <col min="3839" max="3839" width="7.6640625" style="68" customWidth="1"/>
    <col min="3840" max="3841" width="8.109375" style="68" customWidth="1"/>
    <col min="3842" max="3842" width="6.44140625" style="68" customWidth="1"/>
    <col min="3843" max="3844" width="7.44140625" style="68" customWidth="1"/>
    <col min="3845" max="3845" width="6.33203125" style="68" customWidth="1"/>
    <col min="3846" max="3846" width="7.6640625" style="68" customWidth="1"/>
    <col min="3847" max="3847" width="7.33203125" style="68" customWidth="1"/>
    <col min="3848" max="3848" width="7.5546875" style="68" customWidth="1"/>
    <col min="3849" max="3849" width="8.33203125" style="68" customWidth="1"/>
    <col min="3850" max="3850" width="8.44140625" style="68" customWidth="1"/>
    <col min="3851" max="3851" width="7.33203125" style="68" customWidth="1"/>
    <col min="3852" max="3853" width="9.109375" style="68" customWidth="1"/>
    <col min="3854" max="3854" width="8" style="68" customWidth="1"/>
    <col min="3855" max="3856" width="9.109375" style="68" customWidth="1"/>
    <col min="3857" max="3857" width="8" style="68" customWidth="1"/>
    <col min="3858" max="3858" width="9" style="68" customWidth="1"/>
    <col min="3859" max="3859" width="9.33203125" style="68" customWidth="1"/>
    <col min="3860" max="3860" width="6.88671875" style="68" customWidth="1"/>
    <col min="3861" max="4085" width="9.109375" style="68"/>
    <col min="4086" max="4086" width="19.33203125" style="68" customWidth="1"/>
    <col min="4087" max="4087" width="9.6640625" style="68" customWidth="1"/>
    <col min="4088" max="4088" width="9.44140625" style="68" customWidth="1"/>
    <col min="4089" max="4089" width="8.6640625" style="68" customWidth="1"/>
    <col min="4090" max="4091" width="9.44140625" style="68" customWidth="1"/>
    <col min="4092" max="4092" width="7.6640625" style="68" customWidth="1"/>
    <col min="4093" max="4093" width="8.88671875" style="68" customWidth="1"/>
    <col min="4094" max="4094" width="8.6640625" style="68" customWidth="1"/>
    <col min="4095" max="4095" width="7.6640625" style="68" customWidth="1"/>
    <col min="4096" max="4097" width="8.109375" style="68" customWidth="1"/>
    <col min="4098" max="4098" width="6.44140625" style="68" customWidth="1"/>
    <col min="4099" max="4100" width="7.44140625" style="68" customWidth="1"/>
    <col min="4101" max="4101" width="6.33203125" style="68" customWidth="1"/>
    <col min="4102" max="4102" width="7.6640625" style="68" customWidth="1"/>
    <col min="4103" max="4103" width="7.33203125" style="68" customWidth="1"/>
    <col min="4104" max="4104" width="7.5546875" style="68" customWidth="1"/>
    <col min="4105" max="4105" width="8.33203125" style="68" customWidth="1"/>
    <col min="4106" max="4106" width="8.44140625" style="68" customWidth="1"/>
    <col min="4107" max="4107" width="7.33203125" style="68" customWidth="1"/>
    <col min="4108" max="4109" width="9.109375" style="68" customWidth="1"/>
    <col min="4110" max="4110" width="8" style="68" customWidth="1"/>
    <col min="4111" max="4112" width="9.109375" style="68" customWidth="1"/>
    <col min="4113" max="4113" width="8" style="68" customWidth="1"/>
    <col min="4114" max="4114" width="9" style="68" customWidth="1"/>
    <col min="4115" max="4115" width="9.33203125" style="68" customWidth="1"/>
    <col min="4116" max="4116" width="6.88671875" style="68" customWidth="1"/>
    <col min="4117" max="4341" width="9.109375" style="68"/>
    <col min="4342" max="4342" width="19.33203125" style="68" customWidth="1"/>
    <col min="4343" max="4343" width="9.6640625" style="68" customWidth="1"/>
    <col min="4344" max="4344" width="9.44140625" style="68" customWidth="1"/>
    <col min="4345" max="4345" width="8.6640625" style="68" customWidth="1"/>
    <col min="4346" max="4347" width="9.44140625" style="68" customWidth="1"/>
    <col min="4348" max="4348" width="7.6640625" style="68" customWidth="1"/>
    <col min="4349" max="4349" width="8.88671875" style="68" customWidth="1"/>
    <col min="4350" max="4350" width="8.6640625" style="68" customWidth="1"/>
    <col min="4351" max="4351" width="7.6640625" style="68" customWidth="1"/>
    <col min="4352" max="4353" width="8.109375" style="68" customWidth="1"/>
    <col min="4354" max="4354" width="6.44140625" style="68" customWidth="1"/>
    <col min="4355" max="4356" width="7.44140625" style="68" customWidth="1"/>
    <col min="4357" max="4357" width="6.33203125" style="68" customWidth="1"/>
    <col min="4358" max="4358" width="7.6640625" style="68" customWidth="1"/>
    <col min="4359" max="4359" width="7.33203125" style="68" customWidth="1"/>
    <col min="4360" max="4360" width="7.5546875" style="68" customWidth="1"/>
    <col min="4361" max="4361" width="8.33203125" style="68" customWidth="1"/>
    <col min="4362" max="4362" width="8.44140625" style="68" customWidth="1"/>
    <col min="4363" max="4363" width="7.33203125" style="68" customWidth="1"/>
    <col min="4364" max="4365" width="9.109375" style="68" customWidth="1"/>
    <col min="4366" max="4366" width="8" style="68" customWidth="1"/>
    <col min="4367" max="4368" width="9.109375" style="68" customWidth="1"/>
    <col min="4369" max="4369" width="8" style="68" customWidth="1"/>
    <col min="4370" max="4370" width="9" style="68" customWidth="1"/>
    <col min="4371" max="4371" width="9.33203125" style="68" customWidth="1"/>
    <col min="4372" max="4372" width="6.88671875" style="68" customWidth="1"/>
    <col min="4373" max="4597" width="9.109375" style="68"/>
    <col min="4598" max="4598" width="19.33203125" style="68" customWidth="1"/>
    <col min="4599" max="4599" width="9.6640625" style="68" customWidth="1"/>
    <col min="4600" max="4600" width="9.44140625" style="68" customWidth="1"/>
    <col min="4601" max="4601" width="8.6640625" style="68" customWidth="1"/>
    <col min="4602" max="4603" width="9.44140625" style="68" customWidth="1"/>
    <col min="4604" max="4604" width="7.6640625" style="68" customWidth="1"/>
    <col min="4605" max="4605" width="8.88671875" style="68" customWidth="1"/>
    <col min="4606" max="4606" width="8.6640625" style="68" customWidth="1"/>
    <col min="4607" max="4607" width="7.6640625" style="68" customWidth="1"/>
    <col min="4608" max="4609" width="8.109375" style="68" customWidth="1"/>
    <col min="4610" max="4610" width="6.44140625" style="68" customWidth="1"/>
    <col min="4611" max="4612" width="7.44140625" style="68" customWidth="1"/>
    <col min="4613" max="4613" width="6.33203125" style="68" customWidth="1"/>
    <col min="4614" max="4614" width="7.6640625" style="68" customWidth="1"/>
    <col min="4615" max="4615" width="7.33203125" style="68" customWidth="1"/>
    <col min="4616" max="4616" width="7.5546875" style="68" customWidth="1"/>
    <col min="4617" max="4617" width="8.33203125" style="68" customWidth="1"/>
    <col min="4618" max="4618" width="8.44140625" style="68" customWidth="1"/>
    <col min="4619" max="4619" width="7.33203125" style="68" customWidth="1"/>
    <col min="4620" max="4621" width="9.109375" style="68" customWidth="1"/>
    <col min="4622" max="4622" width="8" style="68" customWidth="1"/>
    <col min="4623" max="4624" width="9.109375" style="68" customWidth="1"/>
    <col min="4625" max="4625" width="8" style="68" customWidth="1"/>
    <col min="4626" max="4626" width="9" style="68" customWidth="1"/>
    <col min="4627" max="4627" width="9.33203125" style="68" customWidth="1"/>
    <col min="4628" max="4628" width="6.88671875" style="68" customWidth="1"/>
    <col min="4629" max="4853" width="9.109375" style="68"/>
    <col min="4854" max="4854" width="19.33203125" style="68" customWidth="1"/>
    <col min="4855" max="4855" width="9.6640625" style="68" customWidth="1"/>
    <col min="4856" max="4856" width="9.44140625" style="68" customWidth="1"/>
    <col min="4857" max="4857" width="8.6640625" style="68" customWidth="1"/>
    <col min="4858" max="4859" width="9.44140625" style="68" customWidth="1"/>
    <col min="4860" max="4860" width="7.6640625" style="68" customWidth="1"/>
    <col min="4861" max="4861" width="8.88671875" style="68" customWidth="1"/>
    <col min="4862" max="4862" width="8.6640625" style="68" customWidth="1"/>
    <col min="4863" max="4863" width="7.6640625" style="68" customWidth="1"/>
    <col min="4864" max="4865" width="8.109375" style="68" customWidth="1"/>
    <col min="4866" max="4866" width="6.44140625" style="68" customWidth="1"/>
    <col min="4867" max="4868" width="7.44140625" style="68" customWidth="1"/>
    <col min="4869" max="4869" width="6.33203125" style="68" customWidth="1"/>
    <col min="4870" max="4870" width="7.6640625" style="68" customWidth="1"/>
    <col min="4871" max="4871" width="7.33203125" style="68" customWidth="1"/>
    <col min="4872" max="4872" width="7.5546875" style="68" customWidth="1"/>
    <col min="4873" max="4873" width="8.33203125" style="68" customWidth="1"/>
    <col min="4874" max="4874" width="8.44140625" style="68" customWidth="1"/>
    <col min="4875" max="4875" width="7.33203125" style="68" customWidth="1"/>
    <col min="4876" max="4877" width="9.109375" style="68" customWidth="1"/>
    <col min="4878" max="4878" width="8" style="68" customWidth="1"/>
    <col min="4879" max="4880" width="9.109375" style="68" customWidth="1"/>
    <col min="4881" max="4881" width="8" style="68" customWidth="1"/>
    <col min="4882" max="4882" width="9" style="68" customWidth="1"/>
    <col min="4883" max="4883" width="9.33203125" style="68" customWidth="1"/>
    <col min="4884" max="4884" width="6.88671875" style="68" customWidth="1"/>
    <col min="4885" max="5109" width="9.109375" style="68"/>
    <col min="5110" max="5110" width="19.33203125" style="68" customWidth="1"/>
    <col min="5111" max="5111" width="9.6640625" style="68" customWidth="1"/>
    <col min="5112" max="5112" width="9.44140625" style="68" customWidth="1"/>
    <col min="5113" max="5113" width="8.6640625" style="68" customWidth="1"/>
    <col min="5114" max="5115" width="9.44140625" style="68" customWidth="1"/>
    <col min="5116" max="5116" width="7.6640625" style="68" customWidth="1"/>
    <col min="5117" max="5117" width="8.88671875" style="68" customWidth="1"/>
    <col min="5118" max="5118" width="8.6640625" style="68" customWidth="1"/>
    <col min="5119" max="5119" width="7.6640625" style="68" customWidth="1"/>
    <col min="5120" max="5121" width="8.109375" style="68" customWidth="1"/>
    <col min="5122" max="5122" width="6.44140625" style="68" customWidth="1"/>
    <col min="5123" max="5124" width="7.44140625" style="68" customWidth="1"/>
    <col min="5125" max="5125" width="6.33203125" style="68" customWidth="1"/>
    <col min="5126" max="5126" width="7.6640625" style="68" customWidth="1"/>
    <col min="5127" max="5127" width="7.33203125" style="68" customWidth="1"/>
    <col min="5128" max="5128" width="7.5546875" style="68" customWidth="1"/>
    <col min="5129" max="5129" width="8.33203125" style="68" customWidth="1"/>
    <col min="5130" max="5130" width="8.44140625" style="68" customWidth="1"/>
    <col min="5131" max="5131" width="7.33203125" style="68" customWidth="1"/>
    <col min="5132" max="5133" width="9.109375" style="68" customWidth="1"/>
    <col min="5134" max="5134" width="8" style="68" customWidth="1"/>
    <col min="5135" max="5136" width="9.109375" style="68" customWidth="1"/>
    <col min="5137" max="5137" width="8" style="68" customWidth="1"/>
    <col min="5138" max="5138" width="9" style="68" customWidth="1"/>
    <col min="5139" max="5139" width="9.33203125" style="68" customWidth="1"/>
    <col min="5140" max="5140" width="6.88671875" style="68" customWidth="1"/>
    <col min="5141" max="5365" width="9.109375" style="68"/>
    <col min="5366" max="5366" width="19.33203125" style="68" customWidth="1"/>
    <col min="5367" max="5367" width="9.6640625" style="68" customWidth="1"/>
    <col min="5368" max="5368" width="9.44140625" style="68" customWidth="1"/>
    <col min="5369" max="5369" width="8.6640625" style="68" customWidth="1"/>
    <col min="5370" max="5371" width="9.44140625" style="68" customWidth="1"/>
    <col min="5372" max="5372" width="7.6640625" style="68" customWidth="1"/>
    <col min="5373" max="5373" width="8.88671875" style="68" customWidth="1"/>
    <col min="5374" max="5374" width="8.6640625" style="68" customWidth="1"/>
    <col min="5375" max="5375" width="7.6640625" style="68" customWidth="1"/>
    <col min="5376" max="5377" width="8.109375" style="68" customWidth="1"/>
    <col min="5378" max="5378" width="6.44140625" style="68" customWidth="1"/>
    <col min="5379" max="5380" width="7.44140625" style="68" customWidth="1"/>
    <col min="5381" max="5381" width="6.33203125" style="68" customWidth="1"/>
    <col min="5382" max="5382" width="7.6640625" style="68" customWidth="1"/>
    <col min="5383" max="5383" width="7.33203125" style="68" customWidth="1"/>
    <col min="5384" max="5384" width="7.5546875" style="68" customWidth="1"/>
    <col min="5385" max="5385" width="8.33203125" style="68" customWidth="1"/>
    <col min="5386" max="5386" width="8.44140625" style="68" customWidth="1"/>
    <col min="5387" max="5387" width="7.33203125" style="68" customWidth="1"/>
    <col min="5388" max="5389" width="9.109375" style="68" customWidth="1"/>
    <col min="5390" max="5390" width="8" style="68" customWidth="1"/>
    <col min="5391" max="5392" width="9.109375" style="68" customWidth="1"/>
    <col min="5393" max="5393" width="8" style="68" customWidth="1"/>
    <col min="5394" max="5394" width="9" style="68" customWidth="1"/>
    <col min="5395" max="5395" width="9.33203125" style="68" customWidth="1"/>
    <col min="5396" max="5396" width="6.88671875" style="68" customWidth="1"/>
    <col min="5397" max="5621" width="9.109375" style="68"/>
    <col min="5622" max="5622" width="19.33203125" style="68" customWidth="1"/>
    <col min="5623" max="5623" width="9.6640625" style="68" customWidth="1"/>
    <col min="5624" max="5624" width="9.44140625" style="68" customWidth="1"/>
    <col min="5625" max="5625" width="8.6640625" style="68" customWidth="1"/>
    <col min="5626" max="5627" width="9.44140625" style="68" customWidth="1"/>
    <col min="5628" max="5628" width="7.6640625" style="68" customWidth="1"/>
    <col min="5629" max="5629" width="8.88671875" style="68" customWidth="1"/>
    <col min="5630" max="5630" width="8.6640625" style="68" customWidth="1"/>
    <col min="5631" max="5631" width="7.6640625" style="68" customWidth="1"/>
    <col min="5632" max="5633" width="8.109375" style="68" customWidth="1"/>
    <col min="5634" max="5634" width="6.44140625" style="68" customWidth="1"/>
    <col min="5635" max="5636" width="7.44140625" style="68" customWidth="1"/>
    <col min="5637" max="5637" width="6.33203125" style="68" customWidth="1"/>
    <col min="5638" max="5638" width="7.6640625" style="68" customWidth="1"/>
    <col min="5639" max="5639" width="7.33203125" style="68" customWidth="1"/>
    <col min="5640" max="5640" width="7.5546875" style="68" customWidth="1"/>
    <col min="5641" max="5641" width="8.33203125" style="68" customWidth="1"/>
    <col min="5642" max="5642" width="8.44140625" style="68" customWidth="1"/>
    <col min="5643" max="5643" width="7.33203125" style="68" customWidth="1"/>
    <col min="5644" max="5645" width="9.109375" style="68" customWidth="1"/>
    <col min="5646" max="5646" width="8" style="68" customWidth="1"/>
    <col min="5647" max="5648" width="9.109375" style="68" customWidth="1"/>
    <col min="5649" max="5649" width="8" style="68" customWidth="1"/>
    <col min="5650" max="5650" width="9" style="68" customWidth="1"/>
    <col min="5651" max="5651" width="9.33203125" style="68" customWidth="1"/>
    <col min="5652" max="5652" width="6.88671875" style="68" customWidth="1"/>
    <col min="5653" max="5877" width="9.109375" style="68"/>
    <col min="5878" max="5878" width="19.33203125" style="68" customWidth="1"/>
    <col min="5879" max="5879" width="9.6640625" style="68" customWidth="1"/>
    <col min="5880" max="5880" width="9.44140625" style="68" customWidth="1"/>
    <col min="5881" max="5881" width="8.6640625" style="68" customWidth="1"/>
    <col min="5882" max="5883" width="9.44140625" style="68" customWidth="1"/>
    <col min="5884" max="5884" width="7.6640625" style="68" customWidth="1"/>
    <col min="5885" max="5885" width="8.88671875" style="68" customWidth="1"/>
    <col min="5886" max="5886" width="8.6640625" style="68" customWidth="1"/>
    <col min="5887" max="5887" width="7.6640625" style="68" customWidth="1"/>
    <col min="5888" max="5889" width="8.109375" style="68" customWidth="1"/>
    <col min="5890" max="5890" width="6.44140625" style="68" customWidth="1"/>
    <col min="5891" max="5892" width="7.44140625" style="68" customWidth="1"/>
    <col min="5893" max="5893" width="6.33203125" style="68" customWidth="1"/>
    <col min="5894" max="5894" width="7.6640625" style="68" customWidth="1"/>
    <col min="5895" max="5895" width="7.33203125" style="68" customWidth="1"/>
    <col min="5896" max="5896" width="7.5546875" style="68" customWidth="1"/>
    <col min="5897" max="5897" width="8.33203125" style="68" customWidth="1"/>
    <col min="5898" max="5898" width="8.44140625" style="68" customWidth="1"/>
    <col min="5899" max="5899" width="7.33203125" style="68" customWidth="1"/>
    <col min="5900" max="5901" width="9.109375" style="68" customWidth="1"/>
    <col min="5902" max="5902" width="8" style="68" customWidth="1"/>
    <col min="5903" max="5904" width="9.109375" style="68" customWidth="1"/>
    <col min="5905" max="5905" width="8" style="68" customWidth="1"/>
    <col min="5906" max="5906" width="9" style="68" customWidth="1"/>
    <col min="5907" max="5907" width="9.33203125" style="68" customWidth="1"/>
    <col min="5908" max="5908" width="6.88671875" style="68" customWidth="1"/>
    <col min="5909" max="6133" width="9.109375" style="68"/>
    <col min="6134" max="6134" width="19.33203125" style="68" customWidth="1"/>
    <col min="6135" max="6135" width="9.6640625" style="68" customWidth="1"/>
    <col min="6136" max="6136" width="9.44140625" style="68" customWidth="1"/>
    <col min="6137" max="6137" width="8.6640625" style="68" customWidth="1"/>
    <col min="6138" max="6139" width="9.44140625" style="68" customWidth="1"/>
    <col min="6140" max="6140" width="7.6640625" style="68" customWidth="1"/>
    <col min="6141" max="6141" width="8.88671875" style="68" customWidth="1"/>
    <col min="6142" max="6142" width="8.6640625" style="68" customWidth="1"/>
    <col min="6143" max="6143" width="7.6640625" style="68" customWidth="1"/>
    <col min="6144" max="6145" width="8.109375" style="68" customWidth="1"/>
    <col min="6146" max="6146" width="6.44140625" style="68" customWidth="1"/>
    <col min="6147" max="6148" width="7.44140625" style="68" customWidth="1"/>
    <col min="6149" max="6149" width="6.33203125" style="68" customWidth="1"/>
    <col min="6150" max="6150" width="7.6640625" style="68" customWidth="1"/>
    <col min="6151" max="6151" width="7.33203125" style="68" customWidth="1"/>
    <col min="6152" max="6152" width="7.5546875" style="68" customWidth="1"/>
    <col min="6153" max="6153" width="8.33203125" style="68" customWidth="1"/>
    <col min="6154" max="6154" width="8.44140625" style="68" customWidth="1"/>
    <col min="6155" max="6155" width="7.33203125" style="68" customWidth="1"/>
    <col min="6156" max="6157" width="9.109375" style="68" customWidth="1"/>
    <col min="6158" max="6158" width="8" style="68" customWidth="1"/>
    <col min="6159" max="6160" width="9.109375" style="68" customWidth="1"/>
    <col min="6161" max="6161" width="8" style="68" customWidth="1"/>
    <col min="6162" max="6162" width="9" style="68" customWidth="1"/>
    <col min="6163" max="6163" width="9.33203125" style="68" customWidth="1"/>
    <col min="6164" max="6164" width="6.88671875" style="68" customWidth="1"/>
    <col min="6165" max="6389" width="9.109375" style="68"/>
    <col min="6390" max="6390" width="19.33203125" style="68" customWidth="1"/>
    <col min="6391" max="6391" width="9.6640625" style="68" customWidth="1"/>
    <col min="6392" max="6392" width="9.44140625" style="68" customWidth="1"/>
    <col min="6393" max="6393" width="8.6640625" style="68" customWidth="1"/>
    <col min="6394" max="6395" width="9.44140625" style="68" customWidth="1"/>
    <col min="6396" max="6396" width="7.6640625" style="68" customWidth="1"/>
    <col min="6397" max="6397" width="8.88671875" style="68" customWidth="1"/>
    <col min="6398" max="6398" width="8.6640625" style="68" customWidth="1"/>
    <col min="6399" max="6399" width="7.6640625" style="68" customWidth="1"/>
    <col min="6400" max="6401" width="8.109375" style="68" customWidth="1"/>
    <col min="6402" max="6402" width="6.44140625" style="68" customWidth="1"/>
    <col min="6403" max="6404" width="7.44140625" style="68" customWidth="1"/>
    <col min="6405" max="6405" width="6.33203125" style="68" customWidth="1"/>
    <col min="6406" max="6406" width="7.6640625" style="68" customWidth="1"/>
    <col min="6407" max="6407" width="7.33203125" style="68" customWidth="1"/>
    <col min="6408" max="6408" width="7.5546875" style="68" customWidth="1"/>
    <col min="6409" max="6409" width="8.33203125" style="68" customWidth="1"/>
    <col min="6410" max="6410" width="8.44140625" style="68" customWidth="1"/>
    <col min="6411" max="6411" width="7.33203125" style="68" customWidth="1"/>
    <col min="6412" max="6413" width="9.109375" style="68" customWidth="1"/>
    <col min="6414" max="6414" width="8" style="68" customWidth="1"/>
    <col min="6415" max="6416" width="9.109375" style="68" customWidth="1"/>
    <col min="6417" max="6417" width="8" style="68" customWidth="1"/>
    <col min="6418" max="6418" width="9" style="68" customWidth="1"/>
    <col min="6419" max="6419" width="9.33203125" style="68" customWidth="1"/>
    <col min="6420" max="6420" width="6.88671875" style="68" customWidth="1"/>
    <col min="6421" max="6645" width="9.109375" style="68"/>
    <col min="6646" max="6646" width="19.33203125" style="68" customWidth="1"/>
    <col min="6647" max="6647" width="9.6640625" style="68" customWidth="1"/>
    <col min="6648" max="6648" width="9.44140625" style="68" customWidth="1"/>
    <col min="6649" max="6649" width="8.6640625" style="68" customWidth="1"/>
    <col min="6650" max="6651" width="9.44140625" style="68" customWidth="1"/>
    <col min="6652" max="6652" width="7.6640625" style="68" customWidth="1"/>
    <col min="6653" max="6653" width="8.88671875" style="68" customWidth="1"/>
    <col min="6654" max="6654" width="8.6640625" style="68" customWidth="1"/>
    <col min="6655" max="6655" width="7.6640625" style="68" customWidth="1"/>
    <col min="6656" max="6657" width="8.109375" style="68" customWidth="1"/>
    <col min="6658" max="6658" width="6.44140625" style="68" customWidth="1"/>
    <col min="6659" max="6660" width="7.44140625" style="68" customWidth="1"/>
    <col min="6661" max="6661" width="6.33203125" style="68" customWidth="1"/>
    <col min="6662" max="6662" width="7.6640625" style="68" customWidth="1"/>
    <col min="6663" max="6663" width="7.33203125" style="68" customWidth="1"/>
    <col min="6664" max="6664" width="7.5546875" style="68" customWidth="1"/>
    <col min="6665" max="6665" width="8.33203125" style="68" customWidth="1"/>
    <col min="6666" max="6666" width="8.44140625" style="68" customWidth="1"/>
    <col min="6667" max="6667" width="7.33203125" style="68" customWidth="1"/>
    <col min="6668" max="6669" width="9.109375" style="68" customWidth="1"/>
    <col min="6670" max="6670" width="8" style="68" customWidth="1"/>
    <col min="6671" max="6672" width="9.109375" style="68" customWidth="1"/>
    <col min="6673" max="6673" width="8" style="68" customWidth="1"/>
    <col min="6674" max="6674" width="9" style="68" customWidth="1"/>
    <col min="6675" max="6675" width="9.33203125" style="68" customWidth="1"/>
    <col min="6676" max="6676" width="6.88671875" style="68" customWidth="1"/>
    <col min="6677" max="6901" width="9.109375" style="68"/>
    <col min="6902" max="6902" width="19.33203125" style="68" customWidth="1"/>
    <col min="6903" max="6903" width="9.6640625" style="68" customWidth="1"/>
    <col min="6904" max="6904" width="9.44140625" style="68" customWidth="1"/>
    <col min="6905" max="6905" width="8.6640625" style="68" customWidth="1"/>
    <col min="6906" max="6907" width="9.44140625" style="68" customWidth="1"/>
    <col min="6908" max="6908" width="7.6640625" style="68" customWidth="1"/>
    <col min="6909" max="6909" width="8.88671875" style="68" customWidth="1"/>
    <col min="6910" max="6910" width="8.6640625" style="68" customWidth="1"/>
    <col min="6911" max="6911" width="7.6640625" style="68" customWidth="1"/>
    <col min="6912" max="6913" width="8.109375" style="68" customWidth="1"/>
    <col min="6914" max="6914" width="6.44140625" style="68" customWidth="1"/>
    <col min="6915" max="6916" width="7.44140625" style="68" customWidth="1"/>
    <col min="6917" max="6917" width="6.33203125" style="68" customWidth="1"/>
    <col min="6918" max="6918" width="7.6640625" style="68" customWidth="1"/>
    <col min="6919" max="6919" width="7.33203125" style="68" customWidth="1"/>
    <col min="6920" max="6920" width="7.5546875" style="68" customWidth="1"/>
    <col min="6921" max="6921" width="8.33203125" style="68" customWidth="1"/>
    <col min="6922" max="6922" width="8.44140625" style="68" customWidth="1"/>
    <col min="6923" max="6923" width="7.33203125" style="68" customWidth="1"/>
    <col min="6924" max="6925" width="9.109375" style="68" customWidth="1"/>
    <col min="6926" max="6926" width="8" style="68" customWidth="1"/>
    <col min="6927" max="6928" width="9.109375" style="68" customWidth="1"/>
    <col min="6929" max="6929" width="8" style="68" customWidth="1"/>
    <col min="6930" max="6930" width="9" style="68" customWidth="1"/>
    <col min="6931" max="6931" width="9.33203125" style="68" customWidth="1"/>
    <col min="6932" max="6932" width="6.88671875" style="68" customWidth="1"/>
    <col min="6933" max="7157" width="9.109375" style="68"/>
    <col min="7158" max="7158" width="19.33203125" style="68" customWidth="1"/>
    <col min="7159" max="7159" width="9.6640625" style="68" customWidth="1"/>
    <col min="7160" max="7160" width="9.44140625" style="68" customWidth="1"/>
    <col min="7161" max="7161" width="8.6640625" style="68" customWidth="1"/>
    <col min="7162" max="7163" width="9.44140625" style="68" customWidth="1"/>
    <col min="7164" max="7164" width="7.6640625" style="68" customWidth="1"/>
    <col min="7165" max="7165" width="8.88671875" style="68" customWidth="1"/>
    <col min="7166" max="7166" width="8.6640625" style="68" customWidth="1"/>
    <col min="7167" max="7167" width="7.6640625" style="68" customWidth="1"/>
    <col min="7168" max="7169" width="8.109375" style="68" customWidth="1"/>
    <col min="7170" max="7170" width="6.44140625" style="68" customWidth="1"/>
    <col min="7171" max="7172" width="7.44140625" style="68" customWidth="1"/>
    <col min="7173" max="7173" width="6.33203125" style="68" customWidth="1"/>
    <col min="7174" max="7174" width="7.6640625" style="68" customWidth="1"/>
    <col min="7175" max="7175" width="7.33203125" style="68" customWidth="1"/>
    <col min="7176" max="7176" width="7.5546875" style="68" customWidth="1"/>
    <col min="7177" max="7177" width="8.33203125" style="68" customWidth="1"/>
    <col min="7178" max="7178" width="8.44140625" style="68" customWidth="1"/>
    <col min="7179" max="7179" width="7.33203125" style="68" customWidth="1"/>
    <col min="7180" max="7181" width="9.109375" style="68" customWidth="1"/>
    <col min="7182" max="7182" width="8" style="68" customWidth="1"/>
    <col min="7183" max="7184" width="9.109375" style="68" customWidth="1"/>
    <col min="7185" max="7185" width="8" style="68" customWidth="1"/>
    <col min="7186" max="7186" width="9" style="68" customWidth="1"/>
    <col min="7187" max="7187" width="9.33203125" style="68" customWidth="1"/>
    <col min="7188" max="7188" width="6.88671875" style="68" customWidth="1"/>
    <col min="7189" max="7413" width="9.109375" style="68"/>
    <col min="7414" max="7414" width="19.33203125" style="68" customWidth="1"/>
    <col min="7415" max="7415" width="9.6640625" style="68" customWidth="1"/>
    <col min="7416" max="7416" width="9.44140625" style="68" customWidth="1"/>
    <col min="7417" max="7417" width="8.6640625" style="68" customWidth="1"/>
    <col min="7418" max="7419" width="9.44140625" style="68" customWidth="1"/>
    <col min="7420" max="7420" width="7.6640625" style="68" customWidth="1"/>
    <col min="7421" max="7421" width="8.88671875" style="68" customWidth="1"/>
    <col min="7422" max="7422" width="8.6640625" style="68" customWidth="1"/>
    <col min="7423" max="7423" width="7.6640625" style="68" customWidth="1"/>
    <col min="7424" max="7425" width="8.109375" style="68" customWidth="1"/>
    <col min="7426" max="7426" width="6.44140625" style="68" customWidth="1"/>
    <col min="7427" max="7428" width="7.44140625" style="68" customWidth="1"/>
    <col min="7429" max="7429" width="6.33203125" style="68" customWidth="1"/>
    <col min="7430" max="7430" width="7.6640625" style="68" customWidth="1"/>
    <col min="7431" max="7431" width="7.33203125" style="68" customWidth="1"/>
    <col min="7432" max="7432" width="7.5546875" style="68" customWidth="1"/>
    <col min="7433" max="7433" width="8.33203125" style="68" customWidth="1"/>
    <col min="7434" max="7434" width="8.44140625" style="68" customWidth="1"/>
    <col min="7435" max="7435" width="7.33203125" style="68" customWidth="1"/>
    <col min="7436" max="7437" width="9.109375" style="68" customWidth="1"/>
    <col min="7438" max="7438" width="8" style="68" customWidth="1"/>
    <col min="7439" max="7440" width="9.109375" style="68" customWidth="1"/>
    <col min="7441" max="7441" width="8" style="68" customWidth="1"/>
    <col min="7442" max="7442" width="9" style="68" customWidth="1"/>
    <col min="7443" max="7443" width="9.33203125" style="68" customWidth="1"/>
    <col min="7444" max="7444" width="6.88671875" style="68" customWidth="1"/>
    <col min="7445" max="7669" width="9.109375" style="68"/>
    <col min="7670" max="7670" width="19.33203125" style="68" customWidth="1"/>
    <col min="7671" max="7671" width="9.6640625" style="68" customWidth="1"/>
    <col min="7672" max="7672" width="9.44140625" style="68" customWidth="1"/>
    <col min="7673" max="7673" width="8.6640625" style="68" customWidth="1"/>
    <col min="7674" max="7675" width="9.44140625" style="68" customWidth="1"/>
    <col min="7676" max="7676" width="7.6640625" style="68" customWidth="1"/>
    <col min="7677" max="7677" width="8.88671875" style="68" customWidth="1"/>
    <col min="7678" max="7678" width="8.6640625" style="68" customWidth="1"/>
    <col min="7679" max="7679" width="7.6640625" style="68" customWidth="1"/>
    <col min="7680" max="7681" width="8.109375" style="68" customWidth="1"/>
    <col min="7682" max="7682" width="6.44140625" style="68" customWidth="1"/>
    <col min="7683" max="7684" width="7.44140625" style="68" customWidth="1"/>
    <col min="7685" max="7685" width="6.33203125" style="68" customWidth="1"/>
    <col min="7686" max="7686" width="7.6640625" style="68" customWidth="1"/>
    <col min="7687" max="7687" width="7.33203125" style="68" customWidth="1"/>
    <col min="7688" max="7688" width="7.5546875" style="68" customWidth="1"/>
    <col min="7689" max="7689" width="8.33203125" style="68" customWidth="1"/>
    <col min="7690" max="7690" width="8.44140625" style="68" customWidth="1"/>
    <col min="7691" max="7691" width="7.33203125" style="68" customWidth="1"/>
    <col min="7692" max="7693" width="9.109375" style="68" customWidth="1"/>
    <col min="7694" max="7694" width="8" style="68" customWidth="1"/>
    <col min="7695" max="7696" width="9.109375" style="68" customWidth="1"/>
    <col min="7697" max="7697" width="8" style="68" customWidth="1"/>
    <col min="7698" max="7698" width="9" style="68" customWidth="1"/>
    <col min="7699" max="7699" width="9.33203125" style="68" customWidth="1"/>
    <col min="7700" max="7700" width="6.88671875" style="68" customWidth="1"/>
    <col min="7701" max="7925" width="9.109375" style="68"/>
    <col min="7926" max="7926" width="19.33203125" style="68" customWidth="1"/>
    <col min="7927" max="7927" width="9.6640625" style="68" customWidth="1"/>
    <col min="7928" max="7928" width="9.44140625" style="68" customWidth="1"/>
    <col min="7929" max="7929" width="8.6640625" style="68" customWidth="1"/>
    <col min="7930" max="7931" width="9.44140625" style="68" customWidth="1"/>
    <col min="7932" max="7932" width="7.6640625" style="68" customWidth="1"/>
    <col min="7933" max="7933" width="8.88671875" style="68" customWidth="1"/>
    <col min="7934" max="7934" width="8.6640625" style="68" customWidth="1"/>
    <col min="7935" max="7935" width="7.6640625" style="68" customWidth="1"/>
    <col min="7936" max="7937" width="8.109375" style="68" customWidth="1"/>
    <col min="7938" max="7938" width="6.44140625" style="68" customWidth="1"/>
    <col min="7939" max="7940" width="7.44140625" style="68" customWidth="1"/>
    <col min="7941" max="7941" width="6.33203125" style="68" customWidth="1"/>
    <col min="7942" max="7942" width="7.6640625" style="68" customWidth="1"/>
    <col min="7943" max="7943" width="7.33203125" style="68" customWidth="1"/>
    <col min="7944" max="7944" width="7.5546875" style="68" customWidth="1"/>
    <col min="7945" max="7945" width="8.33203125" style="68" customWidth="1"/>
    <col min="7946" max="7946" width="8.44140625" style="68" customWidth="1"/>
    <col min="7947" max="7947" width="7.33203125" style="68" customWidth="1"/>
    <col min="7948" max="7949" width="9.109375" style="68" customWidth="1"/>
    <col min="7950" max="7950" width="8" style="68" customWidth="1"/>
    <col min="7951" max="7952" width="9.109375" style="68" customWidth="1"/>
    <col min="7953" max="7953" width="8" style="68" customWidth="1"/>
    <col min="7954" max="7954" width="9" style="68" customWidth="1"/>
    <col min="7955" max="7955" width="9.33203125" style="68" customWidth="1"/>
    <col min="7956" max="7956" width="6.88671875" style="68" customWidth="1"/>
    <col min="7957" max="8181" width="9.109375" style="68"/>
    <col min="8182" max="8182" width="19.33203125" style="68" customWidth="1"/>
    <col min="8183" max="8183" width="9.6640625" style="68" customWidth="1"/>
    <col min="8184" max="8184" width="9.44140625" style="68" customWidth="1"/>
    <col min="8185" max="8185" width="8.6640625" style="68" customWidth="1"/>
    <col min="8186" max="8187" width="9.44140625" style="68" customWidth="1"/>
    <col min="8188" max="8188" width="7.6640625" style="68" customWidth="1"/>
    <col min="8189" max="8189" width="8.88671875" style="68" customWidth="1"/>
    <col min="8190" max="8190" width="8.6640625" style="68" customWidth="1"/>
    <col min="8191" max="8191" width="7.6640625" style="68" customWidth="1"/>
    <col min="8192" max="8193" width="8.109375" style="68" customWidth="1"/>
    <col min="8194" max="8194" width="6.44140625" style="68" customWidth="1"/>
    <col min="8195" max="8196" width="7.44140625" style="68" customWidth="1"/>
    <col min="8197" max="8197" width="6.33203125" style="68" customWidth="1"/>
    <col min="8198" max="8198" width="7.6640625" style="68" customWidth="1"/>
    <col min="8199" max="8199" width="7.33203125" style="68" customWidth="1"/>
    <col min="8200" max="8200" width="7.5546875" style="68" customWidth="1"/>
    <col min="8201" max="8201" width="8.33203125" style="68" customWidth="1"/>
    <col min="8202" max="8202" width="8.44140625" style="68" customWidth="1"/>
    <col min="8203" max="8203" width="7.33203125" style="68" customWidth="1"/>
    <col min="8204" max="8205" width="9.109375" style="68" customWidth="1"/>
    <col min="8206" max="8206" width="8" style="68" customWidth="1"/>
    <col min="8207" max="8208" width="9.109375" style="68" customWidth="1"/>
    <col min="8209" max="8209" width="8" style="68" customWidth="1"/>
    <col min="8210" max="8210" width="9" style="68" customWidth="1"/>
    <col min="8211" max="8211" width="9.33203125" style="68" customWidth="1"/>
    <col min="8212" max="8212" width="6.88671875" style="68" customWidth="1"/>
    <col min="8213" max="8437" width="9.109375" style="68"/>
    <col min="8438" max="8438" width="19.33203125" style="68" customWidth="1"/>
    <col min="8439" max="8439" width="9.6640625" style="68" customWidth="1"/>
    <col min="8440" max="8440" width="9.44140625" style="68" customWidth="1"/>
    <col min="8441" max="8441" width="8.6640625" style="68" customWidth="1"/>
    <col min="8442" max="8443" width="9.44140625" style="68" customWidth="1"/>
    <col min="8444" max="8444" width="7.6640625" style="68" customWidth="1"/>
    <col min="8445" max="8445" width="8.88671875" style="68" customWidth="1"/>
    <col min="8446" max="8446" width="8.6640625" style="68" customWidth="1"/>
    <col min="8447" max="8447" width="7.6640625" style="68" customWidth="1"/>
    <col min="8448" max="8449" width="8.109375" style="68" customWidth="1"/>
    <col min="8450" max="8450" width="6.44140625" style="68" customWidth="1"/>
    <col min="8451" max="8452" width="7.44140625" style="68" customWidth="1"/>
    <col min="8453" max="8453" width="6.33203125" style="68" customWidth="1"/>
    <col min="8454" max="8454" width="7.6640625" style="68" customWidth="1"/>
    <col min="8455" max="8455" width="7.33203125" style="68" customWidth="1"/>
    <col min="8456" max="8456" width="7.5546875" style="68" customWidth="1"/>
    <col min="8457" max="8457" width="8.33203125" style="68" customWidth="1"/>
    <col min="8458" max="8458" width="8.44140625" style="68" customWidth="1"/>
    <col min="8459" max="8459" width="7.33203125" style="68" customWidth="1"/>
    <col min="8460" max="8461" width="9.109375" style="68" customWidth="1"/>
    <col min="8462" max="8462" width="8" style="68" customWidth="1"/>
    <col min="8463" max="8464" width="9.109375" style="68" customWidth="1"/>
    <col min="8465" max="8465" width="8" style="68" customWidth="1"/>
    <col min="8466" max="8466" width="9" style="68" customWidth="1"/>
    <col min="8467" max="8467" width="9.33203125" style="68" customWidth="1"/>
    <col min="8468" max="8468" width="6.88671875" style="68" customWidth="1"/>
    <col min="8469" max="8693" width="9.109375" style="68"/>
    <col min="8694" max="8694" width="19.33203125" style="68" customWidth="1"/>
    <col min="8695" max="8695" width="9.6640625" style="68" customWidth="1"/>
    <col min="8696" max="8696" width="9.44140625" style="68" customWidth="1"/>
    <col min="8697" max="8697" width="8.6640625" style="68" customWidth="1"/>
    <col min="8698" max="8699" width="9.44140625" style="68" customWidth="1"/>
    <col min="8700" max="8700" width="7.6640625" style="68" customWidth="1"/>
    <col min="8701" max="8701" width="8.88671875" style="68" customWidth="1"/>
    <col min="8702" max="8702" width="8.6640625" style="68" customWidth="1"/>
    <col min="8703" max="8703" width="7.6640625" style="68" customWidth="1"/>
    <col min="8704" max="8705" width="8.109375" style="68" customWidth="1"/>
    <col min="8706" max="8706" width="6.44140625" style="68" customWidth="1"/>
    <col min="8707" max="8708" width="7.44140625" style="68" customWidth="1"/>
    <col min="8709" max="8709" width="6.33203125" style="68" customWidth="1"/>
    <col min="8710" max="8710" width="7.6640625" style="68" customWidth="1"/>
    <col min="8711" max="8711" width="7.33203125" style="68" customWidth="1"/>
    <col min="8712" max="8712" width="7.5546875" style="68" customWidth="1"/>
    <col min="8713" max="8713" width="8.33203125" style="68" customWidth="1"/>
    <col min="8714" max="8714" width="8.44140625" style="68" customWidth="1"/>
    <col min="8715" max="8715" width="7.33203125" style="68" customWidth="1"/>
    <col min="8716" max="8717" width="9.109375" style="68" customWidth="1"/>
    <col min="8718" max="8718" width="8" style="68" customWidth="1"/>
    <col min="8719" max="8720" width="9.109375" style="68" customWidth="1"/>
    <col min="8721" max="8721" width="8" style="68" customWidth="1"/>
    <col min="8722" max="8722" width="9" style="68" customWidth="1"/>
    <col min="8723" max="8723" width="9.33203125" style="68" customWidth="1"/>
    <col min="8724" max="8724" width="6.88671875" style="68" customWidth="1"/>
    <col min="8725" max="8949" width="9.109375" style="68"/>
    <col min="8950" max="8950" width="19.33203125" style="68" customWidth="1"/>
    <col min="8951" max="8951" width="9.6640625" style="68" customWidth="1"/>
    <col min="8952" max="8952" width="9.44140625" style="68" customWidth="1"/>
    <col min="8953" max="8953" width="8.6640625" style="68" customWidth="1"/>
    <col min="8954" max="8955" width="9.44140625" style="68" customWidth="1"/>
    <col min="8956" max="8956" width="7.6640625" style="68" customWidth="1"/>
    <col min="8957" max="8957" width="8.88671875" style="68" customWidth="1"/>
    <col min="8958" max="8958" width="8.6640625" style="68" customWidth="1"/>
    <col min="8959" max="8959" width="7.6640625" style="68" customWidth="1"/>
    <col min="8960" max="8961" width="8.109375" style="68" customWidth="1"/>
    <col min="8962" max="8962" width="6.44140625" style="68" customWidth="1"/>
    <col min="8963" max="8964" width="7.44140625" style="68" customWidth="1"/>
    <col min="8965" max="8965" width="6.33203125" style="68" customWidth="1"/>
    <col min="8966" max="8966" width="7.6640625" style="68" customWidth="1"/>
    <col min="8967" max="8967" width="7.33203125" style="68" customWidth="1"/>
    <col min="8968" max="8968" width="7.5546875" style="68" customWidth="1"/>
    <col min="8969" max="8969" width="8.33203125" style="68" customWidth="1"/>
    <col min="8970" max="8970" width="8.44140625" style="68" customWidth="1"/>
    <col min="8971" max="8971" width="7.33203125" style="68" customWidth="1"/>
    <col min="8972" max="8973" width="9.109375" style="68" customWidth="1"/>
    <col min="8974" max="8974" width="8" style="68" customWidth="1"/>
    <col min="8975" max="8976" width="9.109375" style="68" customWidth="1"/>
    <col min="8977" max="8977" width="8" style="68" customWidth="1"/>
    <col min="8978" max="8978" width="9" style="68" customWidth="1"/>
    <col min="8979" max="8979" width="9.33203125" style="68" customWidth="1"/>
    <col min="8980" max="8980" width="6.88671875" style="68" customWidth="1"/>
    <col min="8981" max="9205" width="9.109375" style="68"/>
    <col min="9206" max="9206" width="19.33203125" style="68" customWidth="1"/>
    <col min="9207" max="9207" width="9.6640625" style="68" customWidth="1"/>
    <col min="9208" max="9208" width="9.44140625" style="68" customWidth="1"/>
    <col min="9209" max="9209" width="8.6640625" style="68" customWidth="1"/>
    <col min="9210" max="9211" width="9.44140625" style="68" customWidth="1"/>
    <col min="9212" max="9212" width="7.6640625" style="68" customWidth="1"/>
    <col min="9213" max="9213" width="8.88671875" style="68" customWidth="1"/>
    <col min="9214" max="9214" width="8.6640625" style="68" customWidth="1"/>
    <col min="9215" max="9215" width="7.6640625" style="68" customWidth="1"/>
    <col min="9216" max="9217" width="8.109375" style="68" customWidth="1"/>
    <col min="9218" max="9218" width="6.44140625" style="68" customWidth="1"/>
    <col min="9219" max="9220" width="7.44140625" style="68" customWidth="1"/>
    <col min="9221" max="9221" width="6.33203125" style="68" customWidth="1"/>
    <col min="9222" max="9222" width="7.6640625" style="68" customWidth="1"/>
    <col min="9223" max="9223" width="7.33203125" style="68" customWidth="1"/>
    <col min="9224" max="9224" width="7.5546875" style="68" customWidth="1"/>
    <col min="9225" max="9225" width="8.33203125" style="68" customWidth="1"/>
    <col min="9226" max="9226" width="8.44140625" style="68" customWidth="1"/>
    <col min="9227" max="9227" width="7.33203125" style="68" customWidth="1"/>
    <col min="9228" max="9229" width="9.109375" style="68" customWidth="1"/>
    <col min="9230" max="9230" width="8" style="68" customWidth="1"/>
    <col min="9231" max="9232" width="9.109375" style="68" customWidth="1"/>
    <col min="9233" max="9233" width="8" style="68" customWidth="1"/>
    <col min="9234" max="9234" width="9" style="68" customWidth="1"/>
    <col min="9235" max="9235" width="9.33203125" style="68" customWidth="1"/>
    <col min="9236" max="9236" width="6.88671875" style="68" customWidth="1"/>
    <col min="9237" max="9461" width="9.109375" style="68"/>
    <col min="9462" max="9462" width="19.33203125" style="68" customWidth="1"/>
    <col min="9463" max="9463" width="9.6640625" style="68" customWidth="1"/>
    <col min="9464" max="9464" width="9.44140625" style="68" customWidth="1"/>
    <col min="9465" max="9465" width="8.6640625" style="68" customWidth="1"/>
    <col min="9466" max="9467" width="9.44140625" style="68" customWidth="1"/>
    <col min="9468" max="9468" width="7.6640625" style="68" customWidth="1"/>
    <col min="9469" max="9469" width="8.88671875" style="68" customWidth="1"/>
    <col min="9470" max="9470" width="8.6640625" style="68" customWidth="1"/>
    <col min="9471" max="9471" width="7.6640625" style="68" customWidth="1"/>
    <col min="9472" max="9473" width="8.109375" style="68" customWidth="1"/>
    <col min="9474" max="9474" width="6.44140625" style="68" customWidth="1"/>
    <col min="9475" max="9476" width="7.44140625" style="68" customWidth="1"/>
    <col min="9477" max="9477" width="6.33203125" style="68" customWidth="1"/>
    <col min="9478" max="9478" width="7.6640625" style="68" customWidth="1"/>
    <col min="9479" max="9479" width="7.33203125" style="68" customWidth="1"/>
    <col min="9480" max="9480" width="7.5546875" style="68" customWidth="1"/>
    <col min="9481" max="9481" width="8.33203125" style="68" customWidth="1"/>
    <col min="9482" max="9482" width="8.44140625" style="68" customWidth="1"/>
    <col min="9483" max="9483" width="7.33203125" style="68" customWidth="1"/>
    <col min="9484" max="9485" width="9.109375" style="68" customWidth="1"/>
    <col min="9486" max="9486" width="8" style="68" customWidth="1"/>
    <col min="9487" max="9488" width="9.109375" style="68" customWidth="1"/>
    <col min="9489" max="9489" width="8" style="68" customWidth="1"/>
    <col min="9490" max="9490" width="9" style="68" customWidth="1"/>
    <col min="9491" max="9491" width="9.33203125" style="68" customWidth="1"/>
    <col min="9492" max="9492" width="6.88671875" style="68" customWidth="1"/>
    <col min="9493" max="9717" width="9.109375" style="68"/>
    <col min="9718" max="9718" width="19.33203125" style="68" customWidth="1"/>
    <col min="9719" max="9719" width="9.6640625" style="68" customWidth="1"/>
    <col min="9720" max="9720" width="9.44140625" style="68" customWidth="1"/>
    <col min="9721" max="9721" width="8.6640625" style="68" customWidth="1"/>
    <col min="9722" max="9723" width="9.44140625" style="68" customWidth="1"/>
    <col min="9724" max="9724" width="7.6640625" style="68" customWidth="1"/>
    <col min="9725" max="9725" width="8.88671875" style="68" customWidth="1"/>
    <col min="9726" max="9726" width="8.6640625" style="68" customWidth="1"/>
    <col min="9727" max="9727" width="7.6640625" style="68" customWidth="1"/>
    <col min="9728" max="9729" width="8.109375" style="68" customWidth="1"/>
    <col min="9730" max="9730" width="6.44140625" style="68" customWidth="1"/>
    <col min="9731" max="9732" width="7.44140625" style="68" customWidth="1"/>
    <col min="9733" max="9733" width="6.33203125" style="68" customWidth="1"/>
    <col min="9734" max="9734" width="7.6640625" style="68" customWidth="1"/>
    <col min="9735" max="9735" width="7.33203125" style="68" customWidth="1"/>
    <col min="9736" max="9736" width="7.5546875" style="68" customWidth="1"/>
    <col min="9737" max="9737" width="8.33203125" style="68" customWidth="1"/>
    <col min="9738" max="9738" width="8.44140625" style="68" customWidth="1"/>
    <col min="9739" max="9739" width="7.33203125" style="68" customWidth="1"/>
    <col min="9740" max="9741" width="9.109375" style="68" customWidth="1"/>
    <col min="9742" max="9742" width="8" style="68" customWidth="1"/>
    <col min="9743" max="9744" width="9.109375" style="68" customWidth="1"/>
    <col min="9745" max="9745" width="8" style="68" customWidth="1"/>
    <col min="9746" max="9746" width="9" style="68" customWidth="1"/>
    <col min="9747" max="9747" width="9.33203125" style="68" customWidth="1"/>
    <col min="9748" max="9748" width="6.88671875" style="68" customWidth="1"/>
    <col min="9749" max="9973" width="9.109375" style="68"/>
    <col min="9974" max="9974" width="19.33203125" style="68" customWidth="1"/>
    <col min="9975" max="9975" width="9.6640625" style="68" customWidth="1"/>
    <col min="9976" max="9976" width="9.44140625" style="68" customWidth="1"/>
    <col min="9977" max="9977" width="8.6640625" style="68" customWidth="1"/>
    <col min="9978" max="9979" width="9.44140625" style="68" customWidth="1"/>
    <col min="9980" max="9980" width="7.6640625" style="68" customWidth="1"/>
    <col min="9981" max="9981" width="8.88671875" style="68" customWidth="1"/>
    <col min="9982" max="9982" width="8.6640625" style="68" customWidth="1"/>
    <col min="9983" max="9983" width="7.6640625" style="68" customWidth="1"/>
    <col min="9984" max="9985" width="8.109375" style="68" customWidth="1"/>
    <col min="9986" max="9986" width="6.44140625" style="68" customWidth="1"/>
    <col min="9987" max="9988" width="7.44140625" style="68" customWidth="1"/>
    <col min="9989" max="9989" width="6.33203125" style="68" customWidth="1"/>
    <col min="9990" max="9990" width="7.6640625" style="68" customWidth="1"/>
    <col min="9991" max="9991" width="7.33203125" style="68" customWidth="1"/>
    <col min="9992" max="9992" width="7.5546875" style="68" customWidth="1"/>
    <col min="9993" max="9993" width="8.33203125" style="68" customWidth="1"/>
    <col min="9994" max="9994" width="8.44140625" style="68" customWidth="1"/>
    <col min="9995" max="9995" width="7.33203125" style="68" customWidth="1"/>
    <col min="9996" max="9997" width="9.109375" style="68" customWidth="1"/>
    <col min="9998" max="9998" width="8" style="68" customWidth="1"/>
    <col min="9999" max="10000" width="9.109375" style="68" customWidth="1"/>
    <col min="10001" max="10001" width="8" style="68" customWidth="1"/>
    <col min="10002" max="10002" width="9" style="68" customWidth="1"/>
    <col min="10003" max="10003" width="9.33203125" style="68" customWidth="1"/>
    <col min="10004" max="10004" width="6.88671875" style="68" customWidth="1"/>
    <col min="10005" max="10229" width="9.109375" style="68"/>
    <col min="10230" max="10230" width="19.33203125" style="68" customWidth="1"/>
    <col min="10231" max="10231" width="9.6640625" style="68" customWidth="1"/>
    <col min="10232" max="10232" width="9.44140625" style="68" customWidth="1"/>
    <col min="10233" max="10233" width="8.6640625" style="68" customWidth="1"/>
    <col min="10234" max="10235" width="9.44140625" style="68" customWidth="1"/>
    <col min="10236" max="10236" width="7.6640625" style="68" customWidth="1"/>
    <col min="10237" max="10237" width="8.88671875" style="68" customWidth="1"/>
    <col min="10238" max="10238" width="8.6640625" style="68" customWidth="1"/>
    <col min="10239" max="10239" width="7.6640625" style="68" customWidth="1"/>
    <col min="10240" max="10241" width="8.109375" style="68" customWidth="1"/>
    <col min="10242" max="10242" width="6.44140625" style="68" customWidth="1"/>
    <col min="10243" max="10244" width="7.44140625" style="68" customWidth="1"/>
    <col min="10245" max="10245" width="6.33203125" style="68" customWidth="1"/>
    <col min="10246" max="10246" width="7.6640625" style="68" customWidth="1"/>
    <col min="10247" max="10247" width="7.33203125" style="68" customWidth="1"/>
    <col min="10248" max="10248" width="7.5546875" style="68" customWidth="1"/>
    <col min="10249" max="10249" width="8.33203125" style="68" customWidth="1"/>
    <col min="10250" max="10250" width="8.44140625" style="68" customWidth="1"/>
    <col min="10251" max="10251" width="7.33203125" style="68" customWidth="1"/>
    <col min="10252" max="10253" width="9.109375" style="68" customWidth="1"/>
    <col min="10254" max="10254" width="8" style="68" customWidth="1"/>
    <col min="10255" max="10256" width="9.109375" style="68" customWidth="1"/>
    <col min="10257" max="10257" width="8" style="68" customWidth="1"/>
    <col min="10258" max="10258" width="9" style="68" customWidth="1"/>
    <col min="10259" max="10259" width="9.33203125" style="68" customWidth="1"/>
    <col min="10260" max="10260" width="6.88671875" style="68" customWidth="1"/>
    <col min="10261" max="10485" width="9.109375" style="68"/>
    <col min="10486" max="10486" width="19.33203125" style="68" customWidth="1"/>
    <col min="10487" max="10487" width="9.6640625" style="68" customWidth="1"/>
    <col min="10488" max="10488" width="9.44140625" style="68" customWidth="1"/>
    <col min="10489" max="10489" width="8.6640625" style="68" customWidth="1"/>
    <col min="10490" max="10491" width="9.44140625" style="68" customWidth="1"/>
    <col min="10492" max="10492" width="7.6640625" style="68" customWidth="1"/>
    <col min="10493" max="10493" width="8.88671875" style="68" customWidth="1"/>
    <col min="10494" max="10494" width="8.6640625" style="68" customWidth="1"/>
    <col min="10495" max="10495" width="7.6640625" style="68" customWidth="1"/>
    <col min="10496" max="10497" width="8.109375" style="68" customWidth="1"/>
    <col min="10498" max="10498" width="6.44140625" style="68" customWidth="1"/>
    <col min="10499" max="10500" width="7.44140625" style="68" customWidth="1"/>
    <col min="10501" max="10501" width="6.33203125" style="68" customWidth="1"/>
    <col min="10502" max="10502" width="7.6640625" style="68" customWidth="1"/>
    <col min="10503" max="10503" width="7.33203125" style="68" customWidth="1"/>
    <col min="10504" max="10504" width="7.5546875" style="68" customWidth="1"/>
    <col min="10505" max="10505" width="8.33203125" style="68" customWidth="1"/>
    <col min="10506" max="10506" width="8.44140625" style="68" customWidth="1"/>
    <col min="10507" max="10507" width="7.33203125" style="68" customWidth="1"/>
    <col min="10508" max="10509" width="9.109375" style="68" customWidth="1"/>
    <col min="10510" max="10510" width="8" style="68" customWidth="1"/>
    <col min="10511" max="10512" width="9.109375" style="68" customWidth="1"/>
    <col min="10513" max="10513" width="8" style="68" customWidth="1"/>
    <col min="10514" max="10514" width="9" style="68" customWidth="1"/>
    <col min="10515" max="10515" width="9.33203125" style="68" customWidth="1"/>
    <col min="10516" max="10516" width="6.88671875" style="68" customWidth="1"/>
    <col min="10517" max="10741" width="9.109375" style="68"/>
    <col min="10742" max="10742" width="19.33203125" style="68" customWidth="1"/>
    <col min="10743" max="10743" width="9.6640625" style="68" customWidth="1"/>
    <col min="10744" max="10744" width="9.44140625" style="68" customWidth="1"/>
    <col min="10745" max="10745" width="8.6640625" style="68" customWidth="1"/>
    <col min="10746" max="10747" width="9.44140625" style="68" customWidth="1"/>
    <col min="10748" max="10748" width="7.6640625" style="68" customWidth="1"/>
    <col min="10749" max="10749" width="8.88671875" style="68" customWidth="1"/>
    <col min="10750" max="10750" width="8.6640625" style="68" customWidth="1"/>
    <col min="10751" max="10751" width="7.6640625" style="68" customWidth="1"/>
    <col min="10752" max="10753" width="8.109375" style="68" customWidth="1"/>
    <col min="10754" max="10754" width="6.44140625" style="68" customWidth="1"/>
    <col min="10755" max="10756" width="7.44140625" style="68" customWidth="1"/>
    <col min="10757" max="10757" width="6.33203125" style="68" customWidth="1"/>
    <col min="10758" max="10758" width="7.6640625" style="68" customWidth="1"/>
    <col min="10759" max="10759" width="7.33203125" style="68" customWidth="1"/>
    <col min="10760" max="10760" width="7.5546875" style="68" customWidth="1"/>
    <col min="10761" max="10761" width="8.33203125" style="68" customWidth="1"/>
    <col min="10762" max="10762" width="8.44140625" style="68" customWidth="1"/>
    <col min="10763" max="10763" width="7.33203125" style="68" customWidth="1"/>
    <col min="10764" max="10765" width="9.109375" style="68" customWidth="1"/>
    <col min="10766" max="10766" width="8" style="68" customWidth="1"/>
    <col min="10767" max="10768" width="9.109375" style="68" customWidth="1"/>
    <col min="10769" max="10769" width="8" style="68" customWidth="1"/>
    <col min="10770" max="10770" width="9" style="68" customWidth="1"/>
    <col min="10771" max="10771" width="9.33203125" style="68" customWidth="1"/>
    <col min="10772" max="10772" width="6.88671875" style="68" customWidth="1"/>
    <col min="10773" max="10997" width="9.109375" style="68"/>
    <col min="10998" max="10998" width="19.33203125" style="68" customWidth="1"/>
    <col min="10999" max="10999" width="9.6640625" style="68" customWidth="1"/>
    <col min="11000" max="11000" width="9.44140625" style="68" customWidth="1"/>
    <col min="11001" max="11001" width="8.6640625" style="68" customWidth="1"/>
    <col min="11002" max="11003" width="9.44140625" style="68" customWidth="1"/>
    <col min="11004" max="11004" width="7.6640625" style="68" customWidth="1"/>
    <col min="11005" max="11005" width="8.88671875" style="68" customWidth="1"/>
    <col min="11006" max="11006" width="8.6640625" style="68" customWidth="1"/>
    <col min="11007" max="11007" width="7.6640625" style="68" customWidth="1"/>
    <col min="11008" max="11009" width="8.109375" style="68" customWidth="1"/>
    <col min="11010" max="11010" width="6.44140625" style="68" customWidth="1"/>
    <col min="11011" max="11012" width="7.44140625" style="68" customWidth="1"/>
    <col min="11013" max="11013" width="6.33203125" style="68" customWidth="1"/>
    <col min="11014" max="11014" width="7.6640625" style="68" customWidth="1"/>
    <col min="11015" max="11015" width="7.33203125" style="68" customWidth="1"/>
    <col min="11016" max="11016" width="7.5546875" style="68" customWidth="1"/>
    <col min="11017" max="11017" width="8.33203125" style="68" customWidth="1"/>
    <col min="11018" max="11018" width="8.44140625" style="68" customWidth="1"/>
    <col min="11019" max="11019" width="7.33203125" style="68" customWidth="1"/>
    <col min="11020" max="11021" width="9.109375" style="68" customWidth="1"/>
    <col min="11022" max="11022" width="8" style="68" customWidth="1"/>
    <col min="11023" max="11024" width="9.109375" style="68" customWidth="1"/>
    <col min="11025" max="11025" width="8" style="68" customWidth="1"/>
    <col min="11026" max="11026" width="9" style="68" customWidth="1"/>
    <col min="11027" max="11027" width="9.33203125" style="68" customWidth="1"/>
    <col min="11028" max="11028" width="6.88671875" style="68" customWidth="1"/>
    <col min="11029" max="11253" width="9.109375" style="68"/>
    <col min="11254" max="11254" width="19.33203125" style="68" customWidth="1"/>
    <col min="11255" max="11255" width="9.6640625" style="68" customWidth="1"/>
    <col min="11256" max="11256" width="9.44140625" style="68" customWidth="1"/>
    <col min="11257" max="11257" width="8.6640625" style="68" customWidth="1"/>
    <col min="11258" max="11259" width="9.44140625" style="68" customWidth="1"/>
    <col min="11260" max="11260" width="7.6640625" style="68" customWidth="1"/>
    <col min="11261" max="11261" width="8.88671875" style="68" customWidth="1"/>
    <col min="11262" max="11262" width="8.6640625" style="68" customWidth="1"/>
    <col min="11263" max="11263" width="7.6640625" style="68" customWidth="1"/>
    <col min="11264" max="11265" width="8.109375" style="68" customWidth="1"/>
    <col min="11266" max="11266" width="6.44140625" style="68" customWidth="1"/>
    <col min="11267" max="11268" width="7.44140625" style="68" customWidth="1"/>
    <col min="11269" max="11269" width="6.33203125" style="68" customWidth="1"/>
    <col min="11270" max="11270" width="7.6640625" style="68" customWidth="1"/>
    <col min="11271" max="11271" width="7.33203125" style="68" customWidth="1"/>
    <col min="11272" max="11272" width="7.5546875" style="68" customWidth="1"/>
    <col min="11273" max="11273" width="8.33203125" style="68" customWidth="1"/>
    <col min="11274" max="11274" width="8.44140625" style="68" customWidth="1"/>
    <col min="11275" max="11275" width="7.33203125" style="68" customWidth="1"/>
    <col min="11276" max="11277" width="9.109375" style="68" customWidth="1"/>
    <col min="11278" max="11278" width="8" style="68" customWidth="1"/>
    <col min="11279" max="11280" width="9.109375" style="68" customWidth="1"/>
    <col min="11281" max="11281" width="8" style="68" customWidth="1"/>
    <col min="11282" max="11282" width="9" style="68" customWidth="1"/>
    <col min="11283" max="11283" width="9.33203125" style="68" customWidth="1"/>
    <col min="11284" max="11284" width="6.88671875" style="68" customWidth="1"/>
    <col min="11285" max="11509" width="9.109375" style="68"/>
    <col min="11510" max="11510" width="19.33203125" style="68" customWidth="1"/>
    <col min="11511" max="11511" width="9.6640625" style="68" customWidth="1"/>
    <col min="11512" max="11512" width="9.44140625" style="68" customWidth="1"/>
    <col min="11513" max="11513" width="8.6640625" style="68" customWidth="1"/>
    <col min="11514" max="11515" width="9.44140625" style="68" customWidth="1"/>
    <col min="11516" max="11516" width="7.6640625" style="68" customWidth="1"/>
    <col min="11517" max="11517" width="8.88671875" style="68" customWidth="1"/>
    <col min="11518" max="11518" width="8.6640625" style="68" customWidth="1"/>
    <col min="11519" max="11519" width="7.6640625" style="68" customWidth="1"/>
    <col min="11520" max="11521" width="8.109375" style="68" customWidth="1"/>
    <col min="11522" max="11522" width="6.44140625" style="68" customWidth="1"/>
    <col min="11523" max="11524" width="7.44140625" style="68" customWidth="1"/>
    <col min="11525" max="11525" width="6.33203125" style="68" customWidth="1"/>
    <col min="11526" max="11526" width="7.6640625" style="68" customWidth="1"/>
    <col min="11527" max="11527" width="7.33203125" style="68" customWidth="1"/>
    <col min="11528" max="11528" width="7.5546875" style="68" customWidth="1"/>
    <col min="11529" max="11529" width="8.33203125" style="68" customWidth="1"/>
    <col min="11530" max="11530" width="8.44140625" style="68" customWidth="1"/>
    <col min="11531" max="11531" width="7.33203125" style="68" customWidth="1"/>
    <col min="11532" max="11533" width="9.109375" style="68" customWidth="1"/>
    <col min="11534" max="11534" width="8" style="68" customWidth="1"/>
    <col min="11535" max="11536" width="9.109375" style="68" customWidth="1"/>
    <col min="11537" max="11537" width="8" style="68" customWidth="1"/>
    <col min="11538" max="11538" width="9" style="68" customWidth="1"/>
    <col min="11539" max="11539" width="9.33203125" style="68" customWidth="1"/>
    <col min="11540" max="11540" width="6.88671875" style="68" customWidth="1"/>
    <col min="11541" max="11765" width="9.109375" style="68"/>
    <col min="11766" max="11766" width="19.33203125" style="68" customWidth="1"/>
    <col min="11767" max="11767" width="9.6640625" style="68" customWidth="1"/>
    <col min="11768" max="11768" width="9.44140625" style="68" customWidth="1"/>
    <col min="11769" max="11769" width="8.6640625" style="68" customWidth="1"/>
    <col min="11770" max="11771" width="9.44140625" style="68" customWidth="1"/>
    <col min="11772" max="11772" width="7.6640625" style="68" customWidth="1"/>
    <col min="11773" max="11773" width="8.88671875" style="68" customWidth="1"/>
    <col min="11774" max="11774" width="8.6640625" style="68" customWidth="1"/>
    <col min="11775" max="11775" width="7.6640625" style="68" customWidth="1"/>
    <col min="11776" max="11777" width="8.109375" style="68" customWidth="1"/>
    <col min="11778" max="11778" width="6.44140625" style="68" customWidth="1"/>
    <col min="11779" max="11780" width="7.44140625" style="68" customWidth="1"/>
    <col min="11781" max="11781" width="6.33203125" style="68" customWidth="1"/>
    <col min="11782" max="11782" width="7.6640625" style="68" customWidth="1"/>
    <col min="11783" max="11783" width="7.33203125" style="68" customWidth="1"/>
    <col min="11784" max="11784" width="7.5546875" style="68" customWidth="1"/>
    <col min="11785" max="11785" width="8.33203125" style="68" customWidth="1"/>
    <col min="11786" max="11786" width="8.44140625" style="68" customWidth="1"/>
    <col min="11787" max="11787" width="7.33203125" style="68" customWidth="1"/>
    <col min="11788" max="11789" width="9.109375" style="68" customWidth="1"/>
    <col min="11790" max="11790" width="8" style="68" customWidth="1"/>
    <col min="11791" max="11792" width="9.109375" style="68" customWidth="1"/>
    <col min="11793" max="11793" width="8" style="68" customWidth="1"/>
    <col min="11794" max="11794" width="9" style="68" customWidth="1"/>
    <col min="11795" max="11795" width="9.33203125" style="68" customWidth="1"/>
    <col min="11796" max="11796" width="6.88671875" style="68" customWidth="1"/>
    <col min="11797" max="12021" width="9.109375" style="68"/>
    <col min="12022" max="12022" width="19.33203125" style="68" customWidth="1"/>
    <col min="12023" max="12023" width="9.6640625" style="68" customWidth="1"/>
    <col min="12024" max="12024" width="9.44140625" style="68" customWidth="1"/>
    <col min="12025" max="12025" width="8.6640625" style="68" customWidth="1"/>
    <col min="12026" max="12027" width="9.44140625" style="68" customWidth="1"/>
    <col min="12028" max="12028" width="7.6640625" style="68" customWidth="1"/>
    <col min="12029" max="12029" width="8.88671875" style="68" customWidth="1"/>
    <col min="12030" max="12030" width="8.6640625" style="68" customWidth="1"/>
    <col min="12031" max="12031" width="7.6640625" style="68" customWidth="1"/>
    <col min="12032" max="12033" width="8.109375" style="68" customWidth="1"/>
    <col min="12034" max="12034" width="6.44140625" style="68" customWidth="1"/>
    <col min="12035" max="12036" width="7.44140625" style="68" customWidth="1"/>
    <col min="12037" max="12037" width="6.33203125" style="68" customWidth="1"/>
    <col min="12038" max="12038" width="7.6640625" style="68" customWidth="1"/>
    <col min="12039" max="12039" width="7.33203125" style="68" customWidth="1"/>
    <col min="12040" max="12040" width="7.5546875" style="68" customWidth="1"/>
    <col min="12041" max="12041" width="8.33203125" style="68" customWidth="1"/>
    <col min="12042" max="12042" width="8.44140625" style="68" customWidth="1"/>
    <col min="12043" max="12043" width="7.33203125" style="68" customWidth="1"/>
    <col min="12044" max="12045" width="9.109375" style="68" customWidth="1"/>
    <col min="12046" max="12046" width="8" style="68" customWidth="1"/>
    <col min="12047" max="12048" width="9.109375" style="68" customWidth="1"/>
    <col min="12049" max="12049" width="8" style="68" customWidth="1"/>
    <col min="12050" max="12050" width="9" style="68" customWidth="1"/>
    <col min="12051" max="12051" width="9.33203125" style="68" customWidth="1"/>
    <col min="12052" max="12052" width="6.88671875" style="68" customWidth="1"/>
    <col min="12053" max="12277" width="9.109375" style="68"/>
    <col min="12278" max="12278" width="19.33203125" style="68" customWidth="1"/>
    <col min="12279" max="12279" width="9.6640625" style="68" customWidth="1"/>
    <col min="12280" max="12280" width="9.44140625" style="68" customWidth="1"/>
    <col min="12281" max="12281" width="8.6640625" style="68" customWidth="1"/>
    <col min="12282" max="12283" width="9.44140625" style="68" customWidth="1"/>
    <col min="12284" max="12284" width="7.6640625" style="68" customWidth="1"/>
    <col min="12285" max="12285" width="8.88671875" style="68" customWidth="1"/>
    <col min="12286" max="12286" width="8.6640625" style="68" customWidth="1"/>
    <col min="12287" max="12287" width="7.6640625" style="68" customWidth="1"/>
    <col min="12288" max="12289" width="8.109375" style="68" customWidth="1"/>
    <col min="12290" max="12290" width="6.44140625" style="68" customWidth="1"/>
    <col min="12291" max="12292" width="7.44140625" style="68" customWidth="1"/>
    <col min="12293" max="12293" width="6.33203125" style="68" customWidth="1"/>
    <col min="12294" max="12294" width="7.6640625" style="68" customWidth="1"/>
    <col min="12295" max="12295" width="7.33203125" style="68" customWidth="1"/>
    <col min="12296" max="12296" width="7.5546875" style="68" customWidth="1"/>
    <col min="12297" max="12297" width="8.33203125" style="68" customWidth="1"/>
    <col min="12298" max="12298" width="8.44140625" style="68" customWidth="1"/>
    <col min="12299" max="12299" width="7.33203125" style="68" customWidth="1"/>
    <col min="12300" max="12301" width="9.109375" style="68" customWidth="1"/>
    <col min="12302" max="12302" width="8" style="68" customWidth="1"/>
    <col min="12303" max="12304" width="9.109375" style="68" customWidth="1"/>
    <col min="12305" max="12305" width="8" style="68" customWidth="1"/>
    <col min="12306" max="12306" width="9" style="68" customWidth="1"/>
    <col min="12307" max="12307" width="9.33203125" style="68" customWidth="1"/>
    <col min="12308" max="12308" width="6.88671875" style="68" customWidth="1"/>
    <col min="12309" max="12533" width="9.109375" style="68"/>
    <col min="12534" max="12534" width="19.33203125" style="68" customWidth="1"/>
    <col min="12535" max="12535" width="9.6640625" style="68" customWidth="1"/>
    <col min="12536" max="12536" width="9.44140625" style="68" customWidth="1"/>
    <col min="12537" max="12537" width="8.6640625" style="68" customWidth="1"/>
    <col min="12538" max="12539" width="9.44140625" style="68" customWidth="1"/>
    <col min="12540" max="12540" width="7.6640625" style="68" customWidth="1"/>
    <col min="12541" max="12541" width="8.88671875" style="68" customWidth="1"/>
    <col min="12542" max="12542" width="8.6640625" style="68" customWidth="1"/>
    <col min="12543" max="12543" width="7.6640625" style="68" customWidth="1"/>
    <col min="12544" max="12545" width="8.109375" style="68" customWidth="1"/>
    <col min="12546" max="12546" width="6.44140625" style="68" customWidth="1"/>
    <col min="12547" max="12548" width="7.44140625" style="68" customWidth="1"/>
    <col min="12549" max="12549" width="6.33203125" style="68" customWidth="1"/>
    <col min="12550" max="12550" width="7.6640625" style="68" customWidth="1"/>
    <col min="12551" max="12551" width="7.33203125" style="68" customWidth="1"/>
    <col min="12552" max="12552" width="7.5546875" style="68" customWidth="1"/>
    <col min="12553" max="12553" width="8.33203125" style="68" customWidth="1"/>
    <col min="12554" max="12554" width="8.44140625" style="68" customWidth="1"/>
    <col min="12555" max="12555" width="7.33203125" style="68" customWidth="1"/>
    <col min="12556" max="12557" width="9.109375" style="68" customWidth="1"/>
    <col min="12558" max="12558" width="8" style="68" customWidth="1"/>
    <col min="12559" max="12560" width="9.109375" style="68" customWidth="1"/>
    <col min="12561" max="12561" width="8" style="68" customWidth="1"/>
    <col min="12562" max="12562" width="9" style="68" customWidth="1"/>
    <col min="12563" max="12563" width="9.33203125" style="68" customWidth="1"/>
    <col min="12564" max="12564" width="6.88671875" style="68" customWidth="1"/>
    <col min="12565" max="12789" width="9.109375" style="68"/>
    <col min="12790" max="12790" width="19.33203125" style="68" customWidth="1"/>
    <col min="12791" max="12791" width="9.6640625" style="68" customWidth="1"/>
    <col min="12792" max="12792" width="9.44140625" style="68" customWidth="1"/>
    <col min="12793" max="12793" width="8.6640625" style="68" customWidth="1"/>
    <col min="12794" max="12795" width="9.44140625" style="68" customWidth="1"/>
    <col min="12796" max="12796" width="7.6640625" style="68" customWidth="1"/>
    <col min="12797" max="12797" width="8.88671875" style="68" customWidth="1"/>
    <col min="12798" max="12798" width="8.6640625" style="68" customWidth="1"/>
    <col min="12799" max="12799" width="7.6640625" style="68" customWidth="1"/>
    <col min="12800" max="12801" width="8.109375" style="68" customWidth="1"/>
    <col min="12802" max="12802" width="6.44140625" style="68" customWidth="1"/>
    <col min="12803" max="12804" width="7.44140625" style="68" customWidth="1"/>
    <col min="12805" max="12805" width="6.33203125" style="68" customWidth="1"/>
    <col min="12806" max="12806" width="7.6640625" style="68" customWidth="1"/>
    <col min="12807" max="12807" width="7.33203125" style="68" customWidth="1"/>
    <col min="12808" max="12808" width="7.5546875" style="68" customWidth="1"/>
    <col min="12809" max="12809" width="8.33203125" style="68" customWidth="1"/>
    <col min="12810" max="12810" width="8.44140625" style="68" customWidth="1"/>
    <col min="12811" max="12811" width="7.33203125" style="68" customWidth="1"/>
    <col min="12812" max="12813" width="9.109375" style="68" customWidth="1"/>
    <col min="12814" max="12814" width="8" style="68" customWidth="1"/>
    <col min="12815" max="12816" width="9.109375" style="68" customWidth="1"/>
    <col min="12817" max="12817" width="8" style="68" customWidth="1"/>
    <col min="12818" max="12818" width="9" style="68" customWidth="1"/>
    <col min="12819" max="12819" width="9.33203125" style="68" customWidth="1"/>
    <col min="12820" max="12820" width="6.88671875" style="68" customWidth="1"/>
    <col min="12821" max="13045" width="9.109375" style="68"/>
    <col min="13046" max="13046" width="19.33203125" style="68" customWidth="1"/>
    <col min="13047" max="13047" width="9.6640625" style="68" customWidth="1"/>
    <col min="13048" max="13048" width="9.44140625" style="68" customWidth="1"/>
    <col min="13049" max="13049" width="8.6640625" style="68" customWidth="1"/>
    <col min="13050" max="13051" width="9.44140625" style="68" customWidth="1"/>
    <col min="13052" max="13052" width="7.6640625" style="68" customWidth="1"/>
    <col min="13053" max="13053" width="8.88671875" style="68" customWidth="1"/>
    <col min="13054" max="13054" width="8.6640625" style="68" customWidth="1"/>
    <col min="13055" max="13055" width="7.6640625" style="68" customWidth="1"/>
    <col min="13056" max="13057" width="8.109375" style="68" customWidth="1"/>
    <col min="13058" max="13058" width="6.44140625" style="68" customWidth="1"/>
    <col min="13059" max="13060" width="7.44140625" style="68" customWidth="1"/>
    <col min="13061" max="13061" width="6.33203125" style="68" customWidth="1"/>
    <col min="13062" max="13062" width="7.6640625" style="68" customWidth="1"/>
    <col min="13063" max="13063" width="7.33203125" style="68" customWidth="1"/>
    <col min="13064" max="13064" width="7.5546875" style="68" customWidth="1"/>
    <col min="13065" max="13065" width="8.33203125" style="68" customWidth="1"/>
    <col min="13066" max="13066" width="8.44140625" style="68" customWidth="1"/>
    <col min="13067" max="13067" width="7.33203125" style="68" customWidth="1"/>
    <col min="13068" max="13069" width="9.109375" style="68" customWidth="1"/>
    <col min="13070" max="13070" width="8" style="68" customWidth="1"/>
    <col min="13071" max="13072" width="9.109375" style="68" customWidth="1"/>
    <col min="13073" max="13073" width="8" style="68" customWidth="1"/>
    <col min="13074" max="13074" width="9" style="68" customWidth="1"/>
    <col min="13075" max="13075" width="9.33203125" style="68" customWidth="1"/>
    <col min="13076" max="13076" width="6.88671875" style="68" customWidth="1"/>
    <col min="13077" max="13301" width="9.109375" style="68"/>
    <col min="13302" max="13302" width="19.33203125" style="68" customWidth="1"/>
    <col min="13303" max="13303" width="9.6640625" style="68" customWidth="1"/>
    <col min="13304" max="13304" width="9.44140625" style="68" customWidth="1"/>
    <col min="13305" max="13305" width="8.6640625" style="68" customWidth="1"/>
    <col min="13306" max="13307" width="9.44140625" style="68" customWidth="1"/>
    <col min="13308" max="13308" width="7.6640625" style="68" customWidth="1"/>
    <col min="13309" max="13309" width="8.88671875" style="68" customWidth="1"/>
    <col min="13310" max="13310" width="8.6640625" style="68" customWidth="1"/>
    <col min="13311" max="13311" width="7.6640625" style="68" customWidth="1"/>
    <col min="13312" max="13313" width="8.109375" style="68" customWidth="1"/>
    <col min="13314" max="13314" width="6.44140625" style="68" customWidth="1"/>
    <col min="13315" max="13316" width="7.44140625" style="68" customWidth="1"/>
    <col min="13317" max="13317" width="6.33203125" style="68" customWidth="1"/>
    <col min="13318" max="13318" width="7.6640625" style="68" customWidth="1"/>
    <col min="13319" max="13319" width="7.33203125" style="68" customWidth="1"/>
    <col min="13320" max="13320" width="7.5546875" style="68" customWidth="1"/>
    <col min="13321" max="13321" width="8.33203125" style="68" customWidth="1"/>
    <col min="13322" max="13322" width="8.44140625" style="68" customWidth="1"/>
    <col min="13323" max="13323" width="7.33203125" style="68" customWidth="1"/>
    <col min="13324" max="13325" width="9.109375" style="68" customWidth="1"/>
    <col min="13326" max="13326" width="8" style="68" customWidth="1"/>
    <col min="13327" max="13328" width="9.109375" style="68" customWidth="1"/>
    <col min="13329" max="13329" width="8" style="68" customWidth="1"/>
    <col min="13330" max="13330" width="9" style="68" customWidth="1"/>
    <col min="13331" max="13331" width="9.33203125" style="68" customWidth="1"/>
    <col min="13332" max="13332" width="6.88671875" style="68" customWidth="1"/>
    <col min="13333" max="13557" width="9.109375" style="68"/>
    <col min="13558" max="13558" width="19.33203125" style="68" customWidth="1"/>
    <col min="13559" max="13559" width="9.6640625" style="68" customWidth="1"/>
    <col min="13560" max="13560" width="9.44140625" style="68" customWidth="1"/>
    <col min="13561" max="13561" width="8.6640625" style="68" customWidth="1"/>
    <col min="13562" max="13563" width="9.44140625" style="68" customWidth="1"/>
    <col min="13564" max="13564" width="7.6640625" style="68" customWidth="1"/>
    <col min="13565" max="13565" width="8.88671875" style="68" customWidth="1"/>
    <col min="13566" max="13566" width="8.6640625" style="68" customWidth="1"/>
    <col min="13567" max="13567" width="7.6640625" style="68" customWidth="1"/>
    <col min="13568" max="13569" width="8.109375" style="68" customWidth="1"/>
    <col min="13570" max="13570" width="6.44140625" style="68" customWidth="1"/>
    <col min="13571" max="13572" width="7.44140625" style="68" customWidth="1"/>
    <col min="13573" max="13573" width="6.33203125" style="68" customWidth="1"/>
    <col min="13574" max="13574" width="7.6640625" style="68" customWidth="1"/>
    <col min="13575" max="13575" width="7.33203125" style="68" customWidth="1"/>
    <col min="13576" max="13576" width="7.5546875" style="68" customWidth="1"/>
    <col min="13577" max="13577" width="8.33203125" style="68" customWidth="1"/>
    <col min="13578" max="13578" width="8.44140625" style="68" customWidth="1"/>
    <col min="13579" max="13579" width="7.33203125" style="68" customWidth="1"/>
    <col min="13580" max="13581" width="9.109375" style="68" customWidth="1"/>
    <col min="13582" max="13582" width="8" style="68" customWidth="1"/>
    <col min="13583" max="13584" width="9.109375" style="68" customWidth="1"/>
    <col min="13585" max="13585" width="8" style="68" customWidth="1"/>
    <col min="13586" max="13586" width="9" style="68" customWidth="1"/>
    <col min="13587" max="13587" width="9.33203125" style="68" customWidth="1"/>
    <col min="13588" max="13588" width="6.88671875" style="68" customWidth="1"/>
    <col min="13589" max="13813" width="9.109375" style="68"/>
    <col min="13814" max="13814" width="19.33203125" style="68" customWidth="1"/>
    <col min="13815" max="13815" width="9.6640625" style="68" customWidth="1"/>
    <col min="13816" max="13816" width="9.44140625" style="68" customWidth="1"/>
    <col min="13817" max="13817" width="8.6640625" style="68" customWidth="1"/>
    <col min="13818" max="13819" width="9.44140625" style="68" customWidth="1"/>
    <col min="13820" max="13820" width="7.6640625" style="68" customWidth="1"/>
    <col min="13821" max="13821" width="8.88671875" style="68" customWidth="1"/>
    <col min="13822" max="13822" width="8.6640625" style="68" customWidth="1"/>
    <col min="13823" max="13823" width="7.6640625" style="68" customWidth="1"/>
    <col min="13824" max="13825" width="8.109375" style="68" customWidth="1"/>
    <col min="13826" max="13826" width="6.44140625" style="68" customWidth="1"/>
    <col min="13827" max="13828" width="7.44140625" style="68" customWidth="1"/>
    <col min="13829" max="13829" width="6.33203125" style="68" customWidth="1"/>
    <col min="13830" max="13830" width="7.6640625" style="68" customWidth="1"/>
    <col min="13831" max="13831" width="7.33203125" style="68" customWidth="1"/>
    <col min="13832" max="13832" width="7.5546875" style="68" customWidth="1"/>
    <col min="13833" max="13833" width="8.33203125" style="68" customWidth="1"/>
    <col min="13834" max="13834" width="8.44140625" style="68" customWidth="1"/>
    <col min="13835" max="13835" width="7.33203125" style="68" customWidth="1"/>
    <col min="13836" max="13837" width="9.109375" style="68" customWidth="1"/>
    <col min="13838" max="13838" width="8" style="68" customWidth="1"/>
    <col min="13839" max="13840" width="9.109375" style="68" customWidth="1"/>
    <col min="13841" max="13841" width="8" style="68" customWidth="1"/>
    <col min="13842" max="13842" width="9" style="68" customWidth="1"/>
    <col min="13843" max="13843" width="9.33203125" style="68" customWidth="1"/>
    <col min="13844" max="13844" width="6.88671875" style="68" customWidth="1"/>
    <col min="13845" max="14069" width="9.109375" style="68"/>
    <col min="14070" max="14070" width="19.33203125" style="68" customWidth="1"/>
    <col min="14071" max="14071" width="9.6640625" style="68" customWidth="1"/>
    <col min="14072" max="14072" width="9.44140625" style="68" customWidth="1"/>
    <col min="14073" max="14073" width="8.6640625" style="68" customWidth="1"/>
    <col min="14074" max="14075" width="9.44140625" style="68" customWidth="1"/>
    <col min="14076" max="14076" width="7.6640625" style="68" customWidth="1"/>
    <col min="14077" max="14077" width="8.88671875" style="68" customWidth="1"/>
    <col min="14078" max="14078" width="8.6640625" style="68" customWidth="1"/>
    <col min="14079" max="14079" width="7.6640625" style="68" customWidth="1"/>
    <col min="14080" max="14081" width="8.109375" style="68" customWidth="1"/>
    <col min="14082" max="14082" width="6.44140625" style="68" customWidth="1"/>
    <col min="14083" max="14084" width="7.44140625" style="68" customWidth="1"/>
    <col min="14085" max="14085" width="6.33203125" style="68" customWidth="1"/>
    <col min="14086" max="14086" width="7.6640625" style="68" customWidth="1"/>
    <col min="14087" max="14087" width="7.33203125" style="68" customWidth="1"/>
    <col min="14088" max="14088" width="7.5546875" style="68" customWidth="1"/>
    <col min="14089" max="14089" width="8.33203125" style="68" customWidth="1"/>
    <col min="14090" max="14090" width="8.44140625" style="68" customWidth="1"/>
    <col min="14091" max="14091" width="7.33203125" style="68" customWidth="1"/>
    <col min="14092" max="14093" width="9.109375" style="68" customWidth="1"/>
    <col min="14094" max="14094" width="8" style="68" customWidth="1"/>
    <col min="14095" max="14096" width="9.109375" style="68" customWidth="1"/>
    <col min="14097" max="14097" width="8" style="68" customWidth="1"/>
    <col min="14098" max="14098" width="9" style="68" customWidth="1"/>
    <col min="14099" max="14099" width="9.33203125" style="68" customWidth="1"/>
    <col min="14100" max="14100" width="6.88671875" style="68" customWidth="1"/>
    <col min="14101" max="14325" width="9.109375" style="68"/>
    <col min="14326" max="14326" width="19.33203125" style="68" customWidth="1"/>
    <col min="14327" max="14327" width="9.6640625" style="68" customWidth="1"/>
    <col min="14328" max="14328" width="9.44140625" style="68" customWidth="1"/>
    <col min="14329" max="14329" width="8.6640625" style="68" customWidth="1"/>
    <col min="14330" max="14331" width="9.44140625" style="68" customWidth="1"/>
    <col min="14332" max="14332" width="7.6640625" style="68" customWidth="1"/>
    <col min="14333" max="14333" width="8.88671875" style="68" customWidth="1"/>
    <col min="14334" max="14334" width="8.6640625" style="68" customWidth="1"/>
    <col min="14335" max="14335" width="7.6640625" style="68" customWidth="1"/>
    <col min="14336" max="14337" width="8.109375" style="68" customWidth="1"/>
    <col min="14338" max="14338" width="6.44140625" style="68" customWidth="1"/>
    <col min="14339" max="14340" width="7.44140625" style="68" customWidth="1"/>
    <col min="14341" max="14341" width="6.33203125" style="68" customWidth="1"/>
    <col min="14342" max="14342" width="7.6640625" style="68" customWidth="1"/>
    <col min="14343" max="14343" width="7.33203125" style="68" customWidth="1"/>
    <col min="14344" max="14344" width="7.5546875" style="68" customWidth="1"/>
    <col min="14345" max="14345" width="8.33203125" style="68" customWidth="1"/>
    <col min="14346" max="14346" width="8.44140625" style="68" customWidth="1"/>
    <col min="14347" max="14347" width="7.33203125" style="68" customWidth="1"/>
    <col min="14348" max="14349" width="9.109375" style="68" customWidth="1"/>
    <col min="14350" max="14350" width="8" style="68" customWidth="1"/>
    <col min="14351" max="14352" width="9.109375" style="68" customWidth="1"/>
    <col min="14353" max="14353" width="8" style="68" customWidth="1"/>
    <col min="14354" max="14354" width="9" style="68" customWidth="1"/>
    <col min="14355" max="14355" width="9.33203125" style="68" customWidth="1"/>
    <col min="14356" max="14356" width="6.88671875" style="68" customWidth="1"/>
    <col min="14357" max="14581" width="9.109375" style="68"/>
    <col min="14582" max="14582" width="19.33203125" style="68" customWidth="1"/>
    <col min="14583" max="14583" width="9.6640625" style="68" customWidth="1"/>
    <col min="14584" max="14584" width="9.44140625" style="68" customWidth="1"/>
    <col min="14585" max="14585" width="8.6640625" style="68" customWidth="1"/>
    <col min="14586" max="14587" width="9.44140625" style="68" customWidth="1"/>
    <col min="14588" max="14588" width="7.6640625" style="68" customWidth="1"/>
    <col min="14589" max="14589" width="8.88671875" style="68" customWidth="1"/>
    <col min="14590" max="14590" width="8.6640625" style="68" customWidth="1"/>
    <col min="14591" max="14591" width="7.6640625" style="68" customWidth="1"/>
    <col min="14592" max="14593" width="8.109375" style="68" customWidth="1"/>
    <col min="14594" max="14594" width="6.44140625" style="68" customWidth="1"/>
    <col min="14595" max="14596" width="7.44140625" style="68" customWidth="1"/>
    <col min="14597" max="14597" width="6.33203125" style="68" customWidth="1"/>
    <col min="14598" max="14598" width="7.6640625" style="68" customWidth="1"/>
    <col min="14599" max="14599" width="7.33203125" style="68" customWidth="1"/>
    <col min="14600" max="14600" width="7.5546875" style="68" customWidth="1"/>
    <col min="14601" max="14601" width="8.33203125" style="68" customWidth="1"/>
    <col min="14602" max="14602" width="8.44140625" style="68" customWidth="1"/>
    <col min="14603" max="14603" width="7.33203125" style="68" customWidth="1"/>
    <col min="14604" max="14605" width="9.109375" style="68" customWidth="1"/>
    <col min="14606" max="14606" width="8" style="68" customWidth="1"/>
    <col min="14607" max="14608" width="9.109375" style="68" customWidth="1"/>
    <col min="14609" max="14609" width="8" style="68" customWidth="1"/>
    <col min="14610" max="14610" width="9" style="68" customWidth="1"/>
    <col min="14611" max="14611" width="9.33203125" style="68" customWidth="1"/>
    <col min="14612" max="14612" width="6.88671875" style="68" customWidth="1"/>
    <col min="14613" max="14837" width="9.109375" style="68"/>
    <col min="14838" max="14838" width="19.33203125" style="68" customWidth="1"/>
    <col min="14839" max="14839" width="9.6640625" style="68" customWidth="1"/>
    <col min="14840" max="14840" width="9.44140625" style="68" customWidth="1"/>
    <col min="14841" max="14841" width="8.6640625" style="68" customWidth="1"/>
    <col min="14842" max="14843" width="9.44140625" style="68" customWidth="1"/>
    <col min="14844" max="14844" width="7.6640625" style="68" customWidth="1"/>
    <col min="14845" max="14845" width="8.88671875" style="68" customWidth="1"/>
    <col min="14846" max="14846" width="8.6640625" style="68" customWidth="1"/>
    <col min="14847" max="14847" width="7.6640625" style="68" customWidth="1"/>
    <col min="14848" max="14849" width="8.109375" style="68" customWidth="1"/>
    <col min="14850" max="14850" width="6.44140625" style="68" customWidth="1"/>
    <col min="14851" max="14852" width="7.44140625" style="68" customWidth="1"/>
    <col min="14853" max="14853" width="6.33203125" style="68" customWidth="1"/>
    <col min="14854" max="14854" width="7.6640625" style="68" customWidth="1"/>
    <col min="14855" max="14855" width="7.33203125" style="68" customWidth="1"/>
    <col min="14856" max="14856" width="7.5546875" style="68" customWidth="1"/>
    <col min="14857" max="14857" width="8.33203125" style="68" customWidth="1"/>
    <col min="14858" max="14858" width="8.44140625" style="68" customWidth="1"/>
    <col min="14859" max="14859" width="7.33203125" style="68" customWidth="1"/>
    <col min="14860" max="14861" width="9.109375" style="68" customWidth="1"/>
    <col min="14862" max="14862" width="8" style="68" customWidth="1"/>
    <col min="14863" max="14864" width="9.109375" style="68" customWidth="1"/>
    <col min="14865" max="14865" width="8" style="68" customWidth="1"/>
    <col min="14866" max="14866" width="9" style="68" customWidth="1"/>
    <col min="14867" max="14867" width="9.33203125" style="68" customWidth="1"/>
    <col min="14868" max="14868" width="6.88671875" style="68" customWidth="1"/>
    <col min="14869" max="15093" width="9.109375" style="68"/>
    <col min="15094" max="15094" width="19.33203125" style="68" customWidth="1"/>
    <col min="15095" max="15095" width="9.6640625" style="68" customWidth="1"/>
    <col min="15096" max="15096" width="9.44140625" style="68" customWidth="1"/>
    <col min="15097" max="15097" width="8.6640625" style="68" customWidth="1"/>
    <col min="15098" max="15099" width="9.44140625" style="68" customWidth="1"/>
    <col min="15100" max="15100" width="7.6640625" style="68" customWidth="1"/>
    <col min="15101" max="15101" width="8.88671875" style="68" customWidth="1"/>
    <col min="15102" max="15102" width="8.6640625" style="68" customWidth="1"/>
    <col min="15103" max="15103" width="7.6640625" style="68" customWidth="1"/>
    <col min="15104" max="15105" width="8.109375" style="68" customWidth="1"/>
    <col min="15106" max="15106" width="6.44140625" style="68" customWidth="1"/>
    <col min="15107" max="15108" width="7.44140625" style="68" customWidth="1"/>
    <col min="15109" max="15109" width="6.33203125" style="68" customWidth="1"/>
    <col min="15110" max="15110" width="7.6640625" style="68" customWidth="1"/>
    <col min="15111" max="15111" width="7.33203125" style="68" customWidth="1"/>
    <col min="15112" max="15112" width="7.5546875" style="68" customWidth="1"/>
    <col min="15113" max="15113" width="8.33203125" style="68" customWidth="1"/>
    <col min="15114" max="15114" width="8.44140625" style="68" customWidth="1"/>
    <col min="15115" max="15115" width="7.33203125" style="68" customWidth="1"/>
    <col min="15116" max="15117" width="9.109375" style="68" customWidth="1"/>
    <col min="15118" max="15118" width="8" style="68" customWidth="1"/>
    <col min="15119" max="15120" width="9.109375" style="68" customWidth="1"/>
    <col min="15121" max="15121" width="8" style="68" customWidth="1"/>
    <col min="15122" max="15122" width="9" style="68" customWidth="1"/>
    <col min="15123" max="15123" width="9.33203125" style="68" customWidth="1"/>
    <col min="15124" max="15124" width="6.88671875" style="68" customWidth="1"/>
    <col min="15125" max="15349" width="9.109375" style="68"/>
    <col min="15350" max="15350" width="19.33203125" style="68" customWidth="1"/>
    <col min="15351" max="15351" width="9.6640625" style="68" customWidth="1"/>
    <col min="15352" max="15352" width="9.44140625" style="68" customWidth="1"/>
    <col min="15353" max="15353" width="8.6640625" style="68" customWidth="1"/>
    <col min="15354" max="15355" width="9.44140625" style="68" customWidth="1"/>
    <col min="15356" max="15356" width="7.6640625" style="68" customWidth="1"/>
    <col min="15357" max="15357" width="8.88671875" style="68" customWidth="1"/>
    <col min="15358" max="15358" width="8.6640625" style="68" customWidth="1"/>
    <col min="15359" max="15359" width="7.6640625" style="68" customWidth="1"/>
    <col min="15360" max="15361" width="8.109375" style="68" customWidth="1"/>
    <col min="15362" max="15362" width="6.44140625" style="68" customWidth="1"/>
    <col min="15363" max="15364" width="7.44140625" style="68" customWidth="1"/>
    <col min="15365" max="15365" width="6.33203125" style="68" customWidth="1"/>
    <col min="15366" max="15366" width="7.6640625" style="68" customWidth="1"/>
    <col min="15367" max="15367" width="7.33203125" style="68" customWidth="1"/>
    <col min="15368" max="15368" width="7.5546875" style="68" customWidth="1"/>
    <col min="15369" max="15369" width="8.33203125" style="68" customWidth="1"/>
    <col min="15370" max="15370" width="8.44140625" style="68" customWidth="1"/>
    <col min="15371" max="15371" width="7.33203125" style="68" customWidth="1"/>
    <col min="15372" max="15373" width="9.109375" style="68" customWidth="1"/>
    <col min="15374" max="15374" width="8" style="68" customWidth="1"/>
    <col min="15375" max="15376" width="9.109375" style="68" customWidth="1"/>
    <col min="15377" max="15377" width="8" style="68" customWidth="1"/>
    <col min="15378" max="15378" width="9" style="68" customWidth="1"/>
    <col min="15379" max="15379" width="9.33203125" style="68" customWidth="1"/>
    <col min="15380" max="15380" width="6.88671875" style="68" customWidth="1"/>
    <col min="15381" max="15605" width="9.109375" style="68"/>
    <col min="15606" max="15606" width="19.33203125" style="68" customWidth="1"/>
    <col min="15607" max="15607" width="9.6640625" style="68" customWidth="1"/>
    <col min="15608" max="15608" width="9.44140625" style="68" customWidth="1"/>
    <col min="15609" max="15609" width="8.6640625" style="68" customWidth="1"/>
    <col min="15610" max="15611" width="9.44140625" style="68" customWidth="1"/>
    <col min="15612" max="15612" width="7.6640625" style="68" customWidth="1"/>
    <col min="15613" max="15613" width="8.88671875" style="68" customWidth="1"/>
    <col min="15614" max="15614" width="8.6640625" style="68" customWidth="1"/>
    <col min="15615" max="15615" width="7.6640625" style="68" customWidth="1"/>
    <col min="15616" max="15617" width="8.109375" style="68" customWidth="1"/>
    <col min="15618" max="15618" width="6.44140625" style="68" customWidth="1"/>
    <col min="15619" max="15620" width="7.44140625" style="68" customWidth="1"/>
    <col min="15621" max="15621" width="6.33203125" style="68" customWidth="1"/>
    <col min="15622" max="15622" width="7.6640625" style="68" customWidth="1"/>
    <col min="15623" max="15623" width="7.33203125" style="68" customWidth="1"/>
    <col min="15624" max="15624" width="7.5546875" style="68" customWidth="1"/>
    <col min="15625" max="15625" width="8.33203125" style="68" customWidth="1"/>
    <col min="15626" max="15626" width="8.44140625" style="68" customWidth="1"/>
    <col min="15627" max="15627" width="7.33203125" style="68" customWidth="1"/>
    <col min="15628" max="15629" width="9.109375" style="68" customWidth="1"/>
    <col min="15630" max="15630" width="8" style="68" customWidth="1"/>
    <col min="15631" max="15632" width="9.109375" style="68" customWidth="1"/>
    <col min="15633" max="15633" width="8" style="68" customWidth="1"/>
    <col min="15634" max="15634" width="9" style="68" customWidth="1"/>
    <col min="15635" max="15635" width="9.33203125" style="68" customWidth="1"/>
    <col min="15636" max="15636" width="6.88671875" style="68" customWidth="1"/>
    <col min="15637" max="15861" width="9.109375" style="68"/>
    <col min="15862" max="15862" width="19.33203125" style="68" customWidth="1"/>
    <col min="15863" max="15863" width="9.6640625" style="68" customWidth="1"/>
    <col min="15864" max="15864" width="9.44140625" style="68" customWidth="1"/>
    <col min="15865" max="15865" width="8.6640625" style="68" customWidth="1"/>
    <col min="15866" max="15867" width="9.44140625" style="68" customWidth="1"/>
    <col min="15868" max="15868" width="7.6640625" style="68" customWidth="1"/>
    <col min="15869" max="15869" width="8.88671875" style="68" customWidth="1"/>
    <col min="15870" max="15870" width="8.6640625" style="68" customWidth="1"/>
    <col min="15871" max="15871" width="7.6640625" style="68" customWidth="1"/>
    <col min="15872" max="15873" width="8.109375" style="68" customWidth="1"/>
    <col min="15874" max="15874" width="6.44140625" style="68" customWidth="1"/>
    <col min="15875" max="15876" width="7.44140625" style="68" customWidth="1"/>
    <col min="15877" max="15877" width="6.33203125" style="68" customWidth="1"/>
    <col min="15878" max="15878" width="7.6640625" style="68" customWidth="1"/>
    <col min="15879" max="15879" width="7.33203125" style="68" customWidth="1"/>
    <col min="15880" max="15880" width="7.5546875" style="68" customWidth="1"/>
    <col min="15881" max="15881" width="8.33203125" style="68" customWidth="1"/>
    <col min="15882" max="15882" width="8.44140625" style="68" customWidth="1"/>
    <col min="15883" max="15883" width="7.33203125" style="68" customWidth="1"/>
    <col min="15884" max="15885" width="9.109375" style="68" customWidth="1"/>
    <col min="15886" max="15886" width="8" style="68" customWidth="1"/>
    <col min="15887" max="15888" width="9.109375" style="68" customWidth="1"/>
    <col min="15889" max="15889" width="8" style="68" customWidth="1"/>
    <col min="15890" max="15890" width="9" style="68" customWidth="1"/>
    <col min="15891" max="15891" width="9.33203125" style="68" customWidth="1"/>
    <col min="15892" max="15892" width="6.88671875" style="68" customWidth="1"/>
    <col min="15893" max="16117" width="9.109375" style="68"/>
    <col min="16118" max="16118" width="19.33203125" style="68" customWidth="1"/>
    <col min="16119" max="16119" width="9.6640625" style="68" customWidth="1"/>
    <col min="16120" max="16120" width="9.44140625" style="68" customWidth="1"/>
    <col min="16121" max="16121" width="8.6640625" style="68" customWidth="1"/>
    <col min="16122" max="16123" width="9.44140625" style="68" customWidth="1"/>
    <col min="16124" max="16124" width="7.6640625" style="68" customWidth="1"/>
    <col min="16125" max="16125" width="8.88671875" style="68" customWidth="1"/>
    <col min="16126" max="16126" width="8.6640625" style="68" customWidth="1"/>
    <col min="16127" max="16127" width="7.6640625" style="68" customWidth="1"/>
    <col min="16128" max="16129" width="8.109375" style="68" customWidth="1"/>
    <col min="16130" max="16130" width="6.44140625" style="68" customWidth="1"/>
    <col min="16131" max="16132" width="7.44140625" style="68" customWidth="1"/>
    <col min="16133" max="16133" width="6.33203125" style="68" customWidth="1"/>
    <col min="16134" max="16134" width="7.6640625" style="68" customWidth="1"/>
    <col min="16135" max="16135" width="7.33203125" style="68" customWidth="1"/>
    <col min="16136" max="16136" width="7.5546875" style="68" customWidth="1"/>
    <col min="16137" max="16137" width="8.33203125" style="68" customWidth="1"/>
    <col min="16138" max="16138" width="8.44140625" style="68" customWidth="1"/>
    <col min="16139" max="16139" width="7.33203125" style="68" customWidth="1"/>
    <col min="16140" max="16141" width="9.109375" style="68" customWidth="1"/>
    <col min="16142" max="16142" width="8" style="68" customWidth="1"/>
    <col min="16143" max="16144" width="9.109375" style="68" customWidth="1"/>
    <col min="16145" max="16145" width="8" style="68" customWidth="1"/>
    <col min="16146" max="16146" width="9" style="68" customWidth="1"/>
    <col min="16147" max="16147" width="9.33203125" style="68" customWidth="1"/>
    <col min="16148" max="16148" width="6.88671875" style="68" customWidth="1"/>
    <col min="16149" max="16376" width="9.109375" style="68"/>
    <col min="16377" max="16384" width="9.109375" style="68" customWidth="1"/>
  </cols>
  <sheetData>
    <row r="1" spans="1:24" ht="6" customHeight="1" x14ac:dyDescent="0.3"/>
    <row r="2" spans="1:24" s="53" customFormat="1" ht="40.5" customHeight="1" x14ac:dyDescent="0.35">
      <c r="A2" s="129"/>
      <c r="B2" s="201" t="s">
        <v>90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77"/>
      <c r="Q2" s="49"/>
      <c r="R2" s="49"/>
      <c r="S2" s="50"/>
      <c r="T2" s="76"/>
      <c r="U2" s="50"/>
      <c r="W2" s="54"/>
      <c r="X2" s="153" t="s">
        <v>22</v>
      </c>
    </row>
    <row r="3" spans="1:24" s="53" customFormat="1" ht="11.4" customHeight="1" x14ac:dyDescent="0.3">
      <c r="C3" s="78"/>
      <c r="D3" s="79"/>
      <c r="E3" s="78"/>
      <c r="F3" s="79"/>
      <c r="G3" s="79"/>
      <c r="H3" s="78"/>
      <c r="I3" s="78"/>
      <c r="N3" s="55" t="s">
        <v>8</v>
      </c>
      <c r="O3" s="78"/>
      <c r="P3" s="79"/>
      <c r="Q3" s="78"/>
      <c r="R3" s="78"/>
      <c r="S3" s="78"/>
      <c r="T3" s="111"/>
      <c r="U3" s="112"/>
      <c r="V3" s="112"/>
      <c r="W3" s="112"/>
      <c r="X3" s="55" t="s">
        <v>8</v>
      </c>
    </row>
    <row r="4" spans="1:24" s="80" customFormat="1" ht="21.75" customHeight="1" x14ac:dyDescent="0.25">
      <c r="A4" s="179"/>
      <c r="B4" s="183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202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18.75" customHeight="1" x14ac:dyDescent="0.25">
      <c r="A5" s="180"/>
      <c r="B5" s="186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203"/>
      <c r="S5" s="195"/>
      <c r="T5" s="196"/>
      <c r="U5" s="197"/>
      <c r="V5" s="185"/>
      <c r="W5" s="186"/>
      <c r="X5" s="187"/>
    </row>
    <row r="6" spans="1:24" s="81" customFormat="1" ht="17.25" customHeight="1" x14ac:dyDescent="0.25">
      <c r="A6" s="180"/>
      <c r="B6" s="189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204"/>
      <c r="S6" s="198"/>
      <c r="T6" s="199"/>
      <c r="U6" s="200"/>
      <c r="V6" s="188"/>
      <c r="W6" s="189"/>
      <c r="X6" s="190"/>
    </row>
    <row r="7" spans="1:24" s="56" customFormat="1" ht="24.7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.6" customHeight="1" x14ac:dyDescent="0.3">
      <c r="A9" s="32" t="s">
        <v>42</v>
      </c>
      <c r="B9" s="33">
        <f>SUM(B10:B29)</f>
        <v>20464</v>
      </c>
      <c r="C9" s="33">
        <f>SUM(C10:C29)</f>
        <v>23700</v>
      </c>
      <c r="D9" s="33">
        <f>SUM(D10:D29)</f>
        <v>18309</v>
      </c>
      <c r="E9" s="34">
        <f>D9/C9*100</f>
        <v>77.253164556962034</v>
      </c>
      <c r="F9" s="33">
        <f>SUM(F10:F29)</f>
        <v>6648</v>
      </c>
      <c r="G9" s="33">
        <f>SUM(G10:G29)</f>
        <v>2336</v>
      </c>
      <c r="H9" s="34">
        <f>G9/F9*100</f>
        <v>35.138387484957882</v>
      </c>
      <c r="I9" s="33">
        <f>SUM(I10:I29)</f>
        <v>528</v>
      </c>
      <c r="J9" s="33">
        <f>SUM(J10:J29)</f>
        <v>152</v>
      </c>
      <c r="K9" s="34">
        <f>J9/I9*100</f>
        <v>28.787878787878789</v>
      </c>
      <c r="L9" s="33">
        <f>SUM(L10:L29)</f>
        <v>741</v>
      </c>
      <c r="M9" s="33">
        <f>SUM(M10:M29)</f>
        <v>217</v>
      </c>
      <c r="N9" s="34">
        <f>M9/L9*100</f>
        <v>29.284750337381915</v>
      </c>
      <c r="O9" s="33">
        <f>SUM(O10:O29)</f>
        <v>22590</v>
      </c>
      <c r="P9" s="33">
        <f>SUM(P10:P29)</f>
        <v>15270</v>
      </c>
      <c r="Q9" s="34">
        <f>P9/O9*100</f>
        <v>67.596281540504648</v>
      </c>
      <c r="R9" s="33">
        <f>SUM(R10:R29)</f>
        <v>11634</v>
      </c>
      <c r="S9" s="33">
        <f>SUM(S10:S29)</f>
        <v>8001</v>
      </c>
      <c r="T9" s="33">
        <f>SUM(T10:T29)</f>
        <v>10505</v>
      </c>
      <c r="U9" s="34">
        <f>T9/S9*100</f>
        <v>131.29608798900136</v>
      </c>
      <c r="V9" s="33">
        <f>SUM(V10:V29)</f>
        <v>6302</v>
      </c>
      <c r="W9" s="33">
        <f>SUM(W10:W29)</f>
        <v>8235</v>
      </c>
      <c r="X9" s="34">
        <f>W9/V9*100</f>
        <v>130.6728022849889</v>
      </c>
    </row>
    <row r="10" spans="1:24" ht="16.5" customHeight="1" x14ac:dyDescent="0.3">
      <c r="A10" s="141" t="s">
        <v>43</v>
      </c>
      <c r="B10" s="62">
        <v>7057</v>
      </c>
      <c r="C10" s="66">
        <v>6104</v>
      </c>
      <c r="D10" s="66">
        <v>6328</v>
      </c>
      <c r="E10" s="38">
        <f>D10/C10*100</f>
        <v>103.6697247706422</v>
      </c>
      <c r="F10" s="69">
        <v>1179</v>
      </c>
      <c r="G10" s="69">
        <v>667</v>
      </c>
      <c r="H10" s="38">
        <f>G10/F10*100</f>
        <v>56.573367260390164</v>
      </c>
      <c r="I10" s="66">
        <v>122</v>
      </c>
      <c r="J10" s="66">
        <v>30</v>
      </c>
      <c r="K10" s="38">
        <f>J10/I10*100</f>
        <v>24.590163934426229</v>
      </c>
      <c r="L10" s="69">
        <v>52</v>
      </c>
      <c r="M10" s="69">
        <v>15</v>
      </c>
      <c r="N10" s="38">
        <f>M10/L10*100</f>
        <v>28.846153846153843</v>
      </c>
      <c r="O10" s="69">
        <v>5612</v>
      </c>
      <c r="P10" s="69">
        <v>4236</v>
      </c>
      <c r="Q10" s="38">
        <f>P10/O10*100</f>
        <v>75.481111903064857</v>
      </c>
      <c r="R10" s="69">
        <v>4219</v>
      </c>
      <c r="S10" s="66">
        <v>1790</v>
      </c>
      <c r="T10" s="66">
        <v>3845</v>
      </c>
      <c r="U10" s="38">
        <f>T10/S10*100</f>
        <v>214.80446927374302</v>
      </c>
      <c r="V10" s="66">
        <v>1491</v>
      </c>
      <c r="W10" s="66">
        <v>3387</v>
      </c>
      <c r="X10" s="38">
        <f>W10/V10*100</f>
        <v>227.16297786720321</v>
      </c>
    </row>
    <row r="11" spans="1:24" ht="16.5" customHeight="1" x14ac:dyDescent="0.3">
      <c r="A11" s="141" t="s">
        <v>44</v>
      </c>
      <c r="B11" s="62">
        <v>1116</v>
      </c>
      <c r="C11" s="66">
        <v>2353</v>
      </c>
      <c r="D11" s="66">
        <v>971</v>
      </c>
      <c r="E11" s="38">
        <f t="shared" ref="E11:E29" si="0">D11/C11*100</f>
        <v>41.266468338291546</v>
      </c>
      <c r="F11" s="69">
        <v>839</v>
      </c>
      <c r="G11" s="69">
        <v>100</v>
      </c>
      <c r="H11" s="38">
        <f t="shared" ref="H11:H29" si="1">G11/F11*100</f>
        <v>11.918951132300357</v>
      </c>
      <c r="I11" s="66">
        <v>36</v>
      </c>
      <c r="J11" s="66">
        <v>9</v>
      </c>
      <c r="K11" s="38">
        <f t="shared" ref="K11:K29" si="2">J11/I11*100</f>
        <v>25</v>
      </c>
      <c r="L11" s="69">
        <v>50</v>
      </c>
      <c r="M11" s="69">
        <v>1</v>
      </c>
      <c r="N11" s="38">
        <f t="shared" ref="N11:N29" si="3">M11/L11*100</f>
        <v>2</v>
      </c>
      <c r="O11" s="69">
        <v>2256</v>
      </c>
      <c r="P11" s="69">
        <v>907</v>
      </c>
      <c r="Q11" s="38">
        <f t="shared" ref="Q11:Q29" si="4">P11/O11*100</f>
        <v>40.203900709219859</v>
      </c>
      <c r="R11" s="69">
        <v>652</v>
      </c>
      <c r="S11" s="66">
        <v>479</v>
      </c>
      <c r="T11" s="66">
        <v>546</v>
      </c>
      <c r="U11" s="38">
        <f t="shared" ref="U11:U29" si="5">T11/S11*100</f>
        <v>113.9874739039666</v>
      </c>
      <c r="V11" s="66">
        <v>394</v>
      </c>
      <c r="W11" s="66">
        <v>345</v>
      </c>
      <c r="X11" s="38">
        <f t="shared" ref="X11:X29" si="6">W11/V11*100</f>
        <v>87.563451776649742</v>
      </c>
    </row>
    <row r="12" spans="1:24" ht="16.5" customHeight="1" x14ac:dyDescent="0.3">
      <c r="A12" s="141" t="s">
        <v>45</v>
      </c>
      <c r="B12" s="62">
        <v>998</v>
      </c>
      <c r="C12" s="66">
        <v>1788</v>
      </c>
      <c r="D12" s="66">
        <v>781</v>
      </c>
      <c r="E12" s="38">
        <f t="shared" si="0"/>
        <v>43.680089485458609</v>
      </c>
      <c r="F12" s="69">
        <v>431</v>
      </c>
      <c r="G12" s="69">
        <v>114</v>
      </c>
      <c r="H12" s="38">
        <f t="shared" si="1"/>
        <v>26.450116009280745</v>
      </c>
      <c r="I12" s="66">
        <v>35</v>
      </c>
      <c r="J12" s="66">
        <v>9</v>
      </c>
      <c r="K12" s="38">
        <f t="shared" si="2"/>
        <v>25.714285714285712</v>
      </c>
      <c r="L12" s="69">
        <v>48</v>
      </c>
      <c r="M12" s="69">
        <v>12</v>
      </c>
      <c r="N12" s="38">
        <f t="shared" si="3"/>
        <v>25</v>
      </c>
      <c r="O12" s="69">
        <v>1707</v>
      </c>
      <c r="P12" s="69">
        <v>749</v>
      </c>
      <c r="Q12" s="38">
        <f t="shared" si="4"/>
        <v>43.878148799062686</v>
      </c>
      <c r="R12" s="69">
        <v>399</v>
      </c>
      <c r="S12" s="66">
        <v>617</v>
      </c>
      <c r="T12" s="66">
        <v>325</v>
      </c>
      <c r="U12" s="38">
        <f t="shared" si="5"/>
        <v>52.674230145867099</v>
      </c>
      <c r="V12" s="66">
        <v>548</v>
      </c>
      <c r="W12" s="66">
        <v>234</v>
      </c>
      <c r="X12" s="38">
        <f t="shared" si="6"/>
        <v>42.700729927007295</v>
      </c>
    </row>
    <row r="13" spans="1:24" ht="16.5" customHeight="1" x14ac:dyDescent="0.3">
      <c r="A13" s="141" t="s">
        <v>46</v>
      </c>
      <c r="B13" s="62">
        <v>1014</v>
      </c>
      <c r="C13" s="66">
        <v>1601</v>
      </c>
      <c r="D13" s="66">
        <v>770</v>
      </c>
      <c r="E13" s="38">
        <f t="shared" si="0"/>
        <v>48.094940662086195</v>
      </c>
      <c r="F13" s="69">
        <v>301</v>
      </c>
      <c r="G13" s="69">
        <v>72</v>
      </c>
      <c r="H13" s="38">
        <f t="shared" si="1"/>
        <v>23.920265780730897</v>
      </c>
      <c r="I13" s="66">
        <v>36</v>
      </c>
      <c r="J13" s="66">
        <v>11</v>
      </c>
      <c r="K13" s="38">
        <f t="shared" si="2"/>
        <v>30.555555555555557</v>
      </c>
      <c r="L13" s="69">
        <v>61</v>
      </c>
      <c r="M13" s="69">
        <v>11</v>
      </c>
      <c r="N13" s="38">
        <f t="shared" si="3"/>
        <v>18.032786885245901</v>
      </c>
      <c r="O13" s="69">
        <v>1443</v>
      </c>
      <c r="P13" s="69">
        <v>740</v>
      </c>
      <c r="Q13" s="38">
        <f t="shared" si="4"/>
        <v>51.282051282051277</v>
      </c>
      <c r="R13" s="69">
        <v>581</v>
      </c>
      <c r="S13" s="66">
        <v>695</v>
      </c>
      <c r="T13" s="66">
        <v>422</v>
      </c>
      <c r="U13" s="38">
        <f t="shared" si="5"/>
        <v>60.719424460431661</v>
      </c>
      <c r="V13" s="66">
        <v>611</v>
      </c>
      <c r="W13" s="66">
        <v>235</v>
      </c>
      <c r="X13" s="38">
        <f t="shared" si="6"/>
        <v>38.461538461538467</v>
      </c>
    </row>
    <row r="14" spans="1:24" ht="16.5" customHeight="1" x14ac:dyDescent="0.3">
      <c r="A14" s="141" t="s">
        <v>47</v>
      </c>
      <c r="B14" s="62">
        <v>488</v>
      </c>
      <c r="C14" s="66">
        <v>621</v>
      </c>
      <c r="D14" s="66">
        <v>437</v>
      </c>
      <c r="E14" s="38">
        <f t="shared" si="0"/>
        <v>70.370370370370367</v>
      </c>
      <c r="F14" s="69">
        <v>307</v>
      </c>
      <c r="G14" s="69">
        <v>115</v>
      </c>
      <c r="H14" s="38">
        <f t="shared" si="1"/>
        <v>37.45928338762215</v>
      </c>
      <c r="I14" s="66">
        <v>20</v>
      </c>
      <c r="J14" s="66">
        <v>7</v>
      </c>
      <c r="K14" s="38">
        <f t="shared" si="2"/>
        <v>35</v>
      </c>
      <c r="L14" s="69">
        <v>8</v>
      </c>
      <c r="M14" s="69">
        <v>0</v>
      </c>
      <c r="N14" s="38">
        <f t="shared" si="3"/>
        <v>0</v>
      </c>
      <c r="O14" s="69">
        <v>607</v>
      </c>
      <c r="P14" s="69">
        <v>408</v>
      </c>
      <c r="Q14" s="38">
        <f t="shared" si="4"/>
        <v>67.215815485996714</v>
      </c>
      <c r="R14" s="69">
        <v>225</v>
      </c>
      <c r="S14" s="66">
        <v>173</v>
      </c>
      <c r="T14" s="66">
        <v>224</v>
      </c>
      <c r="U14" s="38">
        <f t="shared" si="5"/>
        <v>129.47976878612718</v>
      </c>
      <c r="V14" s="66">
        <v>144</v>
      </c>
      <c r="W14" s="66">
        <v>205</v>
      </c>
      <c r="X14" s="38">
        <f t="shared" si="6"/>
        <v>142.36111111111111</v>
      </c>
    </row>
    <row r="15" spans="1:24" ht="16.5" customHeight="1" x14ac:dyDescent="0.3">
      <c r="A15" s="141" t="s">
        <v>48</v>
      </c>
      <c r="B15" s="62">
        <v>588</v>
      </c>
      <c r="C15" s="66">
        <v>1271</v>
      </c>
      <c r="D15" s="66">
        <v>525</v>
      </c>
      <c r="E15" s="38">
        <f t="shared" si="0"/>
        <v>41.306058221872547</v>
      </c>
      <c r="F15" s="69">
        <v>497</v>
      </c>
      <c r="G15" s="69">
        <v>127</v>
      </c>
      <c r="H15" s="38">
        <f t="shared" si="1"/>
        <v>25.553319919517104</v>
      </c>
      <c r="I15" s="66">
        <v>40</v>
      </c>
      <c r="J15" s="66">
        <v>13</v>
      </c>
      <c r="K15" s="38">
        <f t="shared" si="2"/>
        <v>32.5</v>
      </c>
      <c r="L15" s="69">
        <v>59</v>
      </c>
      <c r="M15" s="69">
        <v>8</v>
      </c>
      <c r="N15" s="38">
        <f t="shared" si="3"/>
        <v>13.559322033898304</v>
      </c>
      <c r="O15" s="69">
        <v>1233</v>
      </c>
      <c r="P15" s="69">
        <v>437</v>
      </c>
      <c r="Q15" s="38">
        <f t="shared" si="4"/>
        <v>35.44201135442011</v>
      </c>
      <c r="R15" s="69">
        <v>273</v>
      </c>
      <c r="S15" s="66">
        <v>446</v>
      </c>
      <c r="T15" s="66">
        <v>238</v>
      </c>
      <c r="U15" s="38">
        <f t="shared" si="5"/>
        <v>53.36322869955157</v>
      </c>
      <c r="V15" s="66">
        <v>362</v>
      </c>
      <c r="W15" s="66">
        <v>146</v>
      </c>
      <c r="X15" s="38">
        <f t="shared" si="6"/>
        <v>40.331491712707184</v>
      </c>
    </row>
    <row r="16" spans="1:24" ht="16.5" customHeight="1" x14ac:dyDescent="0.3">
      <c r="A16" s="141" t="s">
        <v>49</v>
      </c>
      <c r="B16" s="62">
        <v>285</v>
      </c>
      <c r="C16" s="66">
        <v>374</v>
      </c>
      <c r="D16" s="66">
        <v>274</v>
      </c>
      <c r="E16" s="38">
        <f t="shared" si="0"/>
        <v>73.262032085561501</v>
      </c>
      <c r="F16" s="69">
        <v>132</v>
      </c>
      <c r="G16" s="69">
        <v>37</v>
      </c>
      <c r="H16" s="38">
        <f t="shared" si="1"/>
        <v>28.030303030303028</v>
      </c>
      <c r="I16" s="66">
        <v>6</v>
      </c>
      <c r="J16" s="66">
        <v>2</v>
      </c>
      <c r="K16" s="38">
        <f t="shared" si="2"/>
        <v>33.333333333333329</v>
      </c>
      <c r="L16" s="69">
        <v>16</v>
      </c>
      <c r="M16" s="69">
        <v>0</v>
      </c>
      <c r="N16" s="38">
        <f t="shared" si="3"/>
        <v>0</v>
      </c>
      <c r="O16" s="69">
        <v>374</v>
      </c>
      <c r="P16" s="69">
        <v>259</v>
      </c>
      <c r="Q16" s="38">
        <f t="shared" si="4"/>
        <v>69.251336898395721</v>
      </c>
      <c r="R16" s="69">
        <v>164</v>
      </c>
      <c r="S16" s="66">
        <v>125</v>
      </c>
      <c r="T16" s="66">
        <v>163</v>
      </c>
      <c r="U16" s="38">
        <f t="shared" si="5"/>
        <v>130.4</v>
      </c>
      <c r="V16" s="66">
        <v>114</v>
      </c>
      <c r="W16" s="66">
        <v>123</v>
      </c>
      <c r="X16" s="38">
        <f t="shared" si="6"/>
        <v>107.89473684210526</v>
      </c>
    </row>
    <row r="17" spans="1:24" ht="16.5" customHeight="1" x14ac:dyDescent="0.3">
      <c r="A17" s="141" t="s">
        <v>50</v>
      </c>
      <c r="B17" s="62">
        <v>879</v>
      </c>
      <c r="C17" s="66">
        <v>622</v>
      </c>
      <c r="D17" s="66">
        <v>854</v>
      </c>
      <c r="E17" s="38">
        <f t="shared" si="0"/>
        <v>137.29903536977491</v>
      </c>
      <c r="F17" s="69">
        <v>207</v>
      </c>
      <c r="G17" s="69">
        <v>119</v>
      </c>
      <c r="H17" s="38">
        <f t="shared" si="1"/>
        <v>57.487922705314013</v>
      </c>
      <c r="I17" s="66">
        <v>18</v>
      </c>
      <c r="J17" s="66">
        <v>18</v>
      </c>
      <c r="K17" s="38">
        <f t="shared" si="2"/>
        <v>100</v>
      </c>
      <c r="L17" s="69">
        <v>110</v>
      </c>
      <c r="M17" s="69">
        <v>127</v>
      </c>
      <c r="N17" s="38">
        <f t="shared" si="3"/>
        <v>115.45454545454545</v>
      </c>
      <c r="O17" s="69">
        <v>609</v>
      </c>
      <c r="P17" s="69">
        <v>834</v>
      </c>
      <c r="Q17" s="38">
        <f t="shared" si="4"/>
        <v>136.94581280788179</v>
      </c>
      <c r="R17" s="69">
        <v>564</v>
      </c>
      <c r="S17" s="66">
        <v>227</v>
      </c>
      <c r="T17" s="66">
        <v>560</v>
      </c>
      <c r="U17" s="38">
        <f t="shared" si="5"/>
        <v>246.69603524229075</v>
      </c>
      <c r="V17" s="66">
        <v>176</v>
      </c>
      <c r="W17" s="66">
        <v>462</v>
      </c>
      <c r="X17" s="38">
        <f t="shared" si="6"/>
        <v>262.5</v>
      </c>
    </row>
    <row r="18" spans="1:24" ht="16.5" customHeight="1" x14ac:dyDescent="0.3">
      <c r="A18" s="141" t="s">
        <v>51</v>
      </c>
      <c r="B18" s="62">
        <v>619</v>
      </c>
      <c r="C18" s="66">
        <v>835</v>
      </c>
      <c r="D18" s="66">
        <v>610</v>
      </c>
      <c r="E18" s="38">
        <f t="shared" si="0"/>
        <v>73.053892215568865</v>
      </c>
      <c r="F18" s="69">
        <v>181</v>
      </c>
      <c r="G18" s="69">
        <v>62</v>
      </c>
      <c r="H18" s="38">
        <f t="shared" si="1"/>
        <v>34.254143646408842</v>
      </c>
      <c r="I18" s="66">
        <v>19</v>
      </c>
      <c r="J18" s="66">
        <v>6</v>
      </c>
      <c r="K18" s="38">
        <f t="shared" si="2"/>
        <v>31.578947368421051</v>
      </c>
      <c r="L18" s="69">
        <v>87</v>
      </c>
      <c r="M18" s="69">
        <v>2</v>
      </c>
      <c r="N18" s="38">
        <f t="shared" si="3"/>
        <v>2.2988505747126435</v>
      </c>
      <c r="O18" s="69">
        <v>826</v>
      </c>
      <c r="P18" s="69">
        <v>544</v>
      </c>
      <c r="Q18" s="38">
        <f t="shared" si="4"/>
        <v>65.859564164648916</v>
      </c>
      <c r="R18" s="69">
        <v>274</v>
      </c>
      <c r="S18" s="66">
        <v>341</v>
      </c>
      <c r="T18" s="66">
        <v>274</v>
      </c>
      <c r="U18" s="38">
        <f t="shared" si="5"/>
        <v>80.351906158357764</v>
      </c>
      <c r="V18" s="66">
        <v>187</v>
      </c>
      <c r="W18" s="66">
        <v>186</v>
      </c>
      <c r="X18" s="38">
        <f t="shared" si="6"/>
        <v>99.465240641711233</v>
      </c>
    </row>
    <row r="19" spans="1:24" ht="16.5" customHeight="1" x14ac:dyDescent="0.3">
      <c r="A19" s="141" t="s">
        <v>52</v>
      </c>
      <c r="B19" s="62">
        <v>2560</v>
      </c>
      <c r="C19" s="66">
        <v>1383</v>
      </c>
      <c r="D19" s="66">
        <v>2281</v>
      </c>
      <c r="E19" s="38">
        <f t="shared" si="0"/>
        <v>164.93130874909616</v>
      </c>
      <c r="F19" s="69">
        <v>397</v>
      </c>
      <c r="G19" s="69">
        <v>278</v>
      </c>
      <c r="H19" s="38">
        <f t="shared" si="1"/>
        <v>70.025188916876573</v>
      </c>
      <c r="I19" s="66">
        <v>41</v>
      </c>
      <c r="J19" s="66">
        <v>11</v>
      </c>
      <c r="K19" s="38">
        <f t="shared" si="2"/>
        <v>26.829268292682929</v>
      </c>
      <c r="L19" s="69">
        <v>13</v>
      </c>
      <c r="M19" s="69">
        <v>1</v>
      </c>
      <c r="N19" s="38">
        <f t="shared" si="3"/>
        <v>7.6923076923076925</v>
      </c>
      <c r="O19" s="69">
        <v>1346</v>
      </c>
      <c r="P19" s="69">
        <v>2013</v>
      </c>
      <c r="Q19" s="38">
        <f t="shared" si="4"/>
        <v>149.55423476968798</v>
      </c>
      <c r="R19" s="69">
        <v>1538</v>
      </c>
      <c r="S19" s="66">
        <v>517</v>
      </c>
      <c r="T19" s="66">
        <v>1374</v>
      </c>
      <c r="U19" s="38">
        <f t="shared" si="5"/>
        <v>265.76402321083174</v>
      </c>
      <c r="V19" s="66">
        <v>441</v>
      </c>
      <c r="W19" s="66">
        <v>1221</v>
      </c>
      <c r="X19" s="38">
        <f t="shared" si="6"/>
        <v>276.87074829931976</v>
      </c>
    </row>
    <row r="20" spans="1:24" ht="16.5" customHeight="1" x14ac:dyDescent="0.3">
      <c r="A20" s="141" t="s">
        <v>53</v>
      </c>
      <c r="B20" s="62">
        <v>497</v>
      </c>
      <c r="C20" s="66">
        <v>722</v>
      </c>
      <c r="D20" s="66">
        <v>476</v>
      </c>
      <c r="E20" s="38">
        <f t="shared" si="0"/>
        <v>65.927977839335185</v>
      </c>
      <c r="F20" s="69">
        <v>163</v>
      </c>
      <c r="G20" s="69">
        <v>63</v>
      </c>
      <c r="H20" s="38">
        <f t="shared" si="1"/>
        <v>38.650306748466257</v>
      </c>
      <c r="I20" s="66">
        <v>13</v>
      </c>
      <c r="J20" s="66">
        <v>4</v>
      </c>
      <c r="K20" s="38">
        <f t="shared" si="2"/>
        <v>30.76923076923077</v>
      </c>
      <c r="L20" s="69">
        <v>7</v>
      </c>
      <c r="M20" s="69">
        <v>3</v>
      </c>
      <c r="N20" s="38">
        <f t="shared" si="3"/>
        <v>42.857142857142854</v>
      </c>
      <c r="O20" s="69">
        <v>689</v>
      </c>
      <c r="P20" s="69">
        <v>389</v>
      </c>
      <c r="Q20" s="38">
        <f t="shared" si="4"/>
        <v>56.458635703918723</v>
      </c>
      <c r="R20" s="69">
        <v>298</v>
      </c>
      <c r="S20" s="66">
        <v>354</v>
      </c>
      <c r="T20" s="66">
        <v>298</v>
      </c>
      <c r="U20" s="38">
        <f t="shared" si="5"/>
        <v>84.180790960451972</v>
      </c>
      <c r="V20" s="66">
        <v>233</v>
      </c>
      <c r="W20" s="66">
        <v>146</v>
      </c>
      <c r="X20" s="38">
        <f t="shared" si="6"/>
        <v>62.660944206008587</v>
      </c>
    </row>
    <row r="21" spans="1:24" ht="16.5" customHeight="1" x14ac:dyDescent="0.3">
      <c r="A21" s="141" t="s">
        <v>54</v>
      </c>
      <c r="B21" s="62">
        <v>560</v>
      </c>
      <c r="C21" s="66">
        <v>916</v>
      </c>
      <c r="D21" s="66">
        <v>543</v>
      </c>
      <c r="E21" s="38">
        <f t="shared" si="0"/>
        <v>59.279475982532745</v>
      </c>
      <c r="F21" s="69">
        <v>261</v>
      </c>
      <c r="G21" s="69">
        <v>63</v>
      </c>
      <c r="H21" s="38">
        <f t="shared" si="1"/>
        <v>24.137931034482758</v>
      </c>
      <c r="I21" s="66">
        <v>19</v>
      </c>
      <c r="J21" s="66">
        <v>6</v>
      </c>
      <c r="K21" s="38">
        <f t="shared" si="2"/>
        <v>31.578947368421051</v>
      </c>
      <c r="L21" s="69">
        <v>78</v>
      </c>
      <c r="M21" s="69">
        <v>8</v>
      </c>
      <c r="N21" s="38">
        <f t="shared" si="3"/>
        <v>10.256410256410255</v>
      </c>
      <c r="O21" s="69">
        <v>861</v>
      </c>
      <c r="P21" s="69">
        <v>475</v>
      </c>
      <c r="Q21" s="38">
        <f t="shared" si="4"/>
        <v>55.168408826945416</v>
      </c>
      <c r="R21" s="69">
        <v>262</v>
      </c>
      <c r="S21" s="66">
        <v>401</v>
      </c>
      <c r="T21" s="66">
        <v>255</v>
      </c>
      <c r="U21" s="38">
        <f t="shared" si="5"/>
        <v>63.591022443890274</v>
      </c>
      <c r="V21" s="66">
        <v>279</v>
      </c>
      <c r="W21" s="66">
        <v>140</v>
      </c>
      <c r="X21" s="38">
        <f t="shared" si="6"/>
        <v>50.179211469534046</v>
      </c>
    </row>
    <row r="22" spans="1:24" ht="16.5" customHeight="1" x14ac:dyDescent="0.3">
      <c r="A22" s="141" t="s">
        <v>55</v>
      </c>
      <c r="B22" s="62">
        <v>373</v>
      </c>
      <c r="C22" s="66">
        <v>569</v>
      </c>
      <c r="D22" s="66">
        <v>301</v>
      </c>
      <c r="E22" s="38">
        <f t="shared" si="0"/>
        <v>52.899824253075565</v>
      </c>
      <c r="F22" s="69">
        <v>106</v>
      </c>
      <c r="G22" s="69">
        <v>34</v>
      </c>
      <c r="H22" s="38">
        <f t="shared" si="1"/>
        <v>32.075471698113205</v>
      </c>
      <c r="I22" s="66">
        <v>14</v>
      </c>
      <c r="J22" s="66">
        <v>1</v>
      </c>
      <c r="K22" s="38">
        <f t="shared" si="2"/>
        <v>7.1428571428571423</v>
      </c>
      <c r="L22" s="69">
        <v>12</v>
      </c>
      <c r="M22" s="69">
        <v>0</v>
      </c>
      <c r="N22" s="38">
        <f t="shared" si="3"/>
        <v>0</v>
      </c>
      <c r="O22" s="69">
        <v>565</v>
      </c>
      <c r="P22" s="69">
        <v>294</v>
      </c>
      <c r="Q22" s="38">
        <f t="shared" si="4"/>
        <v>52.035398230088489</v>
      </c>
      <c r="R22" s="69">
        <v>210</v>
      </c>
      <c r="S22" s="66">
        <v>228</v>
      </c>
      <c r="T22" s="66">
        <v>163</v>
      </c>
      <c r="U22" s="38">
        <f t="shared" si="5"/>
        <v>71.491228070175438</v>
      </c>
      <c r="V22" s="66">
        <v>145</v>
      </c>
      <c r="W22" s="66">
        <v>110</v>
      </c>
      <c r="X22" s="38">
        <f t="shared" si="6"/>
        <v>75.862068965517238</v>
      </c>
    </row>
    <row r="23" spans="1:24" ht="16.5" customHeight="1" x14ac:dyDescent="0.3">
      <c r="A23" s="141" t="s">
        <v>56</v>
      </c>
      <c r="B23" s="62">
        <v>691</v>
      </c>
      <c r="C23" s="66">
        <v>521</v>
      </c>
      <c r="D23" s="66">
        <v>597</v>
      </c>
      <c r="E23" s="38">
        <f t="shared" si="0"/>
        <v>114.58733205374281</v>
      </c>
      <c r="F23" s="69">
        <v>131</v>
      </c>
      <c r="G23" s="69">
        <v>80</v>
      </c>
      <c r="H23" s="38">
        <f t="shared" si="1"/>
        <v>61.068702290076338</v>
      </c>
      <c r="I23" s="66">
        <v>8</v>
      </c>
      <c r="J23" s="66">
        <v>8</v>
      </c>
      <c r="K23" s="38">
        <f t="shared" si="2"/>
        <v>100</v>
      </c>
      <c r="L23" s="69">
        <v>67</v>
      </c>
      <c r="M23" s="69">
        <v>6</v>
      </c>
      <c r="N23" s="38">
        <f t="shared" si="3"/>
        <v>8.9552238805970141</v>
      </c>
      <c r="O23" s="69">
        <v>515</v>
      </c>
      <c r="P23" s="69">
        <v>583</v>
      </c>
      <c r="Q23" s="38">
        <f t="shared" si="4"/>
        <v>113.20388349514563</v>
      </c>
      <c r="R23" s="69">
        <v>498</v>
      </c>
      <c r="S23" s="66">
        <v>212</v>
      </c>
      <c r="T23" s="66">
        <v>431</v>
      </c>
      <c r="U23" s="38">
        <f t="shared" si="5"/>
        <v>203.30188679245285</v>
      </c>
      <c r="V23" s="66">
        <v>113</v>
      </c>
      <c r="W23" s="66">
        <v>359</v>
      </c>
      <c r="X23" s="38">
        <f t="shared" si="6"/>
        <v>317.69911504424778</v>
      </c>
    </row>
    <row r="24" spans="1:24" ht="16.5" customHeight="1" x14ac:dyDescent="0.3">
      <c r="A24" s="141" t="s">
        <v>57</v>
      </c>
      <c r="B24" s="62">
        <v>572</v>
      </c>
      <c r="C24" s="66">
        <v>636</v>
      </c>
      <c r="D24" s="66">
        <v>447</v>
      </c>
      <c r="E24" s="38">
        <f t="shared" si="0"/>
        <v>70.283018867924525</v>
      </c>
      <c r="F24" s="69">
        <v>283</v>
      </c>
      <c r="G24" s="69">
        <v>99</v>
      </c>
      <c r="H24" s="38">
        <f t="shared" si="1"/>
        <v>34.982332155477032</v>
      </c>
      <c r="I24" s="66">
        <v>10</v>
      </c>
      <c r="J24" s="66">
        <v>3</v>
      </c>
      <c r="K24" s="38">
        <f t="shared" si="2"/>
        <v>30</v>
      </c>
      <c r="L24" s="69">
        <v>12</v>
      </c>
      <c r="M24" s="69">
        <v>1</v>
      </c>
      <c r="N24" s="38">
        <f t="shared" si="3"/>
        <v>8.3333333333333321</v>
      </c>
      <c r="O24" s="69">
        <v>613</v>
      </c>
      <c r="P24" s="69">
        <v>407</v>
      </c>
      <c r="Q24" s="38">
        <f t="shared" si="4"/>
        <v>66.394779771615006</v>
      </c>
      <c r="R24" s="69">
        <v>293</v>
      </c>
      <c r="S24" s="66">
        <v>265</v>
      </c>
      <c r="T24" s="66">
        <v>211</v>
      </c>
      <c r="U24" s="38">
        <f t="shared" si="5"/>
        <v>79.622641509433961</v>
      </c>
      <c r="V24" s="66">
        <v>225</v>
      </c>
      <c r="W24" s="66">
        <v>165</v>
      </c>
      <c r="X24" s="38">
        <f t="shared" si="6"/>
        <v>73.333333333333329</v>
      </c>
    </row>
    <row r="25" spans="1:24" ht="16.5" customHeight="1" x14ac:dyDescent="0.3">
      <c r="A25" s="141" t="s">
        <v>58</v>
      </c>
      <c r="B25" s="62">
        <v>425</v>
      </c>
      <c r="C25" s="66">
        <v>912</v>
      </c>
      <c r="D25" s="66">
        <v>419</v>
      </c>
      <c r="E25" s="38">
        <f t="shared" si="0"/>
        <v>45.942982456140349</v>
      </c>
      <c r="F25" s="69">
        <v>240</v>
      </c>
      <c r="G25" s="69">
        <v>57</v>
      </c>
      <c r="H25" s="38">
        <f t="shared" si="1"/>
        <v>23.75</v>
      </c>
      <c r="I25" s="66">
        <v>23</v>
      </c>
      <c r="J25" s="66">
        <v>6</v>
      </c>
      <c r="K25" s="38">
        <f t="shared" si="2"/>
        <v>26.086956521739129</v>
      </c>
      <c r="L25" s="69">
        <v>4</v>
      </c>
      <c r="M25" s="69">
        <v>1</v>
      </c>
      <c r="N25" s="38">
        <f t="shared" si="3"/>
        <v>25</v>
      </c>
      <c r="O25" s="69">
        <v>884</v>
      </c>
      <c r="P25" s="69">
        <v>354</v>
      </c>
      <c r="Q25" s="38">
        <f t="shared" si="4"/>
        <v>40.04524886877828</v>
      </c>
      <c r="R25" s="69">
        <v>203</v>
      </c>
      <c r="S25" s="66">
        <v>355</v>
      </c>
      <c r="T25" s="66">
        <v>203</v>
      </c>
      <c r="U25" s="38">
        <f t="shared" si="5"/>
        <v>57.183098591549296</v>
      </c>
      <c r="V25" s="66">
        <v>221</v>
      </c>
      <c r="W25" s="66">
        <v>97</v>
      </c>
      <c r="X25" s="38">
        <f t="shared" si="6"/>
        <v>43.891402714932127</v>
      </c>
    </row>
    <row r="26" spans="1:24" ht="16.5" customHeight="1" x14ac:dyDescent="0.3">
      <c r="A26" s="141" t="s">
        <v>59</v>
      </c>
      <c r="B26" s="62">
        <v>345</v>
      </c>
      <c r="C26" s="66">
        <v>416</v>
      </c>
      <c r="D26" s="66">
        <v>338</v>
      </c>
      <c r="E26" s="38">
        <f t="shared" si="0"/>
        <v>81.25</v>
      </c>
      <c r="F26" s="69">
        <v>231</v>
      </c>
      <c r="G26" s="69">
        <v>97</v>
      </c>
      <c r="H26" s="38">
        <f t="shared" si="1"/>
        <v>41.99134199134199</v>
      </c>
      <c r="I26" s="66">
        <v>13</v>
      </c>
      <c r="J26" s="66">
        <v>3</v>
      </c>
      <c r="K26" s="38">
        <f t="shared" si="2"/>
        <v>23.076923076923077</v>
      </c>
      <c r="L26" s="69">
        <v>32</v>
      </c>
      <c r="M26" s="69">
        <v>9</v>
      </c>
      <c r="N26" s="38">
        <f t="shared" si="3"/>
        <v>28.125</v>
      </c>
      <c r="O26" s="69">
        <v>412</v>
      </c>
      <c r="P26" s="69">
        <v>306</v>
      </c>
      <c r="Q26" s="38">
        <f t="shared" si="4"/>
        <v>74.271844660194176</v>
      </c>
      <c r="R26" s="69">
        <v>194</v>
      </c>
      <c r="S26" s="66">
        <v>105</v>
      </c>
      <c r="T26" s="66">
        <v>194</v>
      </c>
      <c r="U26" s="38">
        <f t="shared" si="5"/>
        <v>184.76190476190476</v>
      </c>
      <c r="V26" s="66">
        <v>85</v>
      </c>
      <c r="W26" s="66">
        <v>148</v>
      </c>
      <c r="X26" s="38">
        <f t="shared" si="6"/>
        <v>174.11764705882354</v>
      </c>
    </row>
    <row r="27" spans="1:24" ht="16.5" customHeight="1" x14ac:dyDescent="0.3">
      <c r="A27" s="141" t="s">
        <v>60</v>
      </c>
      <c r="B27" s="62">
        <v>680</v>
      </c>
      <c r="C27" s="66">
        <v>1020</v>
      </c>
      <c r="D27" s="66">
        <v>663</v>
      </c>
      <c r="E27" s="38">
        <f t="shared" si="0"/>
        <v>65</v>
      </c>
      <c r="F27" s="69">
        <v>404</v>
      </c>
      <c r="G27" s="69">
        <v>59</v>
      </c>
      <c r="H27" s="38">
        <f t="shared" si="1"/>
        <v>14.603960396039604</v>
      </c>
      <c r="I27" s="66">
        <v>25</v>
      </c>
      <c r="J27" s="66">
        <v>2</v>
      </c>
      <c r="K27" s="38">
        <f t="shared" si="2"/>
        <v>8</v>
      </c>
      <c r="L27" s="69">
        <v>7</v>
      </c>
      <c r="M27" s="69">
        <v>11</v>
      </c>
      <c r="N27" s="38">
        <f t="shared" si="3"/>
        <v>157.14285714285714</v>
      </c>
      <c r="O27" s="69">
        <v>1015</v>
      </c>
      <c r="P27" s="69">
        <v>652</v>
      </c>
      <c r="Q27" s="38">
        <f t="shared" si="4"/>
        <v>64.236453201970448</v>
      </c>
      <c r="R27" s="69">
        <v>390</v>
      </c>
      <c r="S27" s="66">
        <v>284</v>
      </c>
      <c r="T27" s="66">
        <v>383</v>
      </c>
      <c r="U27" s="38">
        <f t="shared" si="5"/>
        <v>134.85915492957747</v>
      </c>
      <c r="V27" s="66">
        <v>228</v>
      </c>
      <c r="W27" s="66">
        <v>268</v>
      </c>
      <c r="X27" s="38">
        <f t="shared" si="6"/>
        <v>117.54385964912282</v>
      </c>
    </row>
    <row r="28" spans="1:24" ht="16.5" customHeight="1" x14ac:dyDescent="0.3">
      <c r="A28" s="141" t="s">
        <v>61</v>
      </c>
      <c r="B28" s="62">
        <v>218</v>
      </c>
      <c r="C28" s="66">
        <v>310</v>
      </c>
      <c r="D28" s="66">
        <v>201</v>
      </c>
      <c r="E28" s="38">
        <f t="shared" si="0"/>
        <v>64.838709677419359</v>
      </c>
      <c r="F28" s="69">
        <v>102</v>
      </c>
      <c r="G28" s="69">
        <v>45</v>
      </c>
      <c r="H28" s="38">
        <f t="shared" si="1"/>
        <v>44.117647058823529</v>
      </c>
      <c r="I28" s="66">
        <v>11</v>
      </c>
      <c r="J28" s="66">
        <v>1</v>
      </c>
      <c r="K28" s="38">
        <f t="shared" si="2"/>
        <v>9.0909090909090917</v>
      </c>
      <c r="L28" s="69">
        <v>12</v>
      </c>
      <c r="M28" s="69">
        <v>0</v>
      </c>
      <c r="N28" s="38">
        <f t="shared" si="3"/>
        <v>0</v>
      </c>
      <c r="O28" s="69">
        <v>309</v>
      </c>
      <c r="P28" s="69">
        <v>201</v>
      </c>
      <c r="Q28" s="38">
        <f t="shared" si="4"/>
        <v>65.048543689320397</v>
      </c>
      <c r="R28" s="69">
        <v>115</v>
      </c>
      <c r="S28" s="66">
        <v>111</v>
      </c>
      <c r="T28" s="66">
        <v>115</v>
      </c>
      <c r="U28" s="38">
        <f t="shared" si="5"/>
        <v>103.60360360360362</v>
      </c>
      <c r="V28" s="66">
        <v>98</v>
      </c>
      <c r="W28" s="66">
        <v>75</v>
      </c>
      <c r="X28" s="38">
        <f t="shared" si="6"/>
        <v>76.530612244897952</v>
      </c>
    </row>
    <row r="29" spans="1:24" ht="16.5" customHeight="1" x14ac:dyDescent="0.3">
      <c r="A29" s="141" t="s">
        <v>62</v>
      </c>
      <c r="B29" s="62">
        <v>499</v>
      </c>
      <c r="C29" s="66">
        <v>726</v>
      </c>
      <c r="D29" s="66">
        <v>493</v>
      </c>
      <c r="E29" s="38">
        <f t="shared" si="0"/>
        <v>67.906336088154276</v>
      </c>
      <c r="F29" s="69">
        <v>256</v>
      </c>
      <c r="G29" s="69">
        <v>48</v>
      </c>
      <c r="H29" s="38">
        <f t="shared" si="1"/>
        <v>18.75</v>
      </c>
      <c r="I29" s="66">
        <v>19</v>
      </c>
      <c r="J29" s="66">
        <v>2</v>
      </c>
      <c r="K29" s="38">
        <f t="shared" si="2"/>
        <v>10.526315789473683</v>
      </c>
      <c r="L29" s="69">
        <v>6</v>
      </c>
      <c r="M29" s="69">
        <v>1</v>
      </c>
      <c r="N29" s="38">
        <f t="shared" si="3"/>
        <v>16.666666666666664</v>
      </c>
      <c r="O29" s="69">
        <v>714</v>
      </c>
      <c r="P29" s="69">
        <v>482</v>
      </c>
      <c r="Q29" s="38">
        <f t="shared" si="4"/>
        <v>67.50700280112045</v>
      </c>
      <c r="R29" s="69">
        <v>282</v>
      </c>
      <c r="S29" s="66">
        <v>276</v>
      </c>
      <c r="T29" s="66">
        <v>281</v>
      </c>
      <c r="U29" s="38">
        <f t="shared" si="5"/>
        <v>101.81159420289856</v>
      </c>
      <c r="V29" s="66">
        <v>207</v>
      </c>
      <c r="W29" s="66">
        <v>183</v>
      </c>
      <c r="X29" s="38">
        <f t="shared" si="6"/>
        <v>88.405797101449281</v>
      </c>
    </row>
    <row r="30" spans="1:24" ht="57" customHeight="1" x14ac:dyDescent="0.3">
      <c r="B30" s="178" t="s">
        <v>79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3"/>
      <c r="Q30" s="84"/>
      <c r="R30" s="84"/>
    </row>
  </sheetData>
  <mergeCells count="12">
    <mergeCell ref="S4:U6"/>
    <mergeCell ref="V4:X6"/>
    <mergeCell ref="B30:N30"/>
    <mergeCell ref="B4:B6"/>
    <mergeCell ref="B2:N2"/>
    <mergeCell ref="R4:R6"/>
    <mergeCell ref="O4:Q6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30"/>
  <sheetViews>
    <sheetView view="pageBreakPreview" zoomScale="85" zoomScaleNormal="85" zoomScaleSheetLayoutView="85" workbookViewId="0">
      <selection activeCell="W23" sqref="W23"/>
    </sheetView>
  </sheetViews>
  <sheetFormatPr defaultRowHeight="15.6" x14ac:dyDescent="0.3"/>
  <cols>
    <col min="1" max="1" width="19.33203125" style="71" customWidth="1"/>
    <col min="2" max="2" width="15.21875" style="71" customWidth="1"/>
    <col min="3" max="4" width="9.44140625" style="68" customWidth="1"/>
    <col min="5" max="5" width="7.6640625" style="68" customWidth="1"/>
    <col min="6" max="6" width="8.88671875" style="68" customWidth="1"/>
    <col min="7" max="7" width="8.6640625" style="68" customWidth="1"/>
    <col min="8" max="8" width="7.6640625" style="68" customWidth="1"/>
    <col min="9" max="10" width="7.44140625" style="68" customWidth="1"/>
    <col min="11" max="11" width="6.33203125" style="68" customWidth="1"/>
    <col min="12" max="12" width="7.6640625" style="68" customWidth="1"/>
    <col min="13" max="13" width="7.33203125" style="68" customWidth="1"/>
    <col min="14" max="14" width="7.5546875" style="68" customWidth="1"/>
    <col min="15" max="15" width="8.33203125" style="68" customWidth="1"/>
    <col min="16" max="16" width="9.33203125" style="68" customWidth="1"/>
    <col min="17" max="17" width="7.33203125" style="68" customWidth="1"/>
    <col min="18" max="18" width="15.33203125" style="68" customWidth="1"/>
    <col min="19" max="20" width="9.109375" style="68" customWidth="1"/>
    <col min="21" max="21" width="8" style="68" customWidth="1"/>
    <col min="22" max="22" width="9" style="68" customWidth="1"/>
    <col min="23" max="23" width="9.33203125" style="68" customWidth="1"/>
    <col min="24" max="24" width="6.88671875" style="68" customWidth="1"/>
    <col min="25" max="249" width="9.109375" style="68"/>
    <col min="250" max="250" width="19.33203125" style="68" customWidth="1"/>
    <col min="251" max="251" width="9.6640625" style="68" customWidth="1"/>
    <col min="252" max="252" width="9.44140625" style="68" customWidth="1"/>
    <col min="253" max="253" width="8.6640625" style="68" customWidth="1"/>
    <col min="254" max="255" width="9.44140625" style="68" customWidth="1"/>
    <col min="256" max="256" width="7.6640625" style="68" customWidth="1"/>
    <col min="257" max="257" width="8.88671875" style="68" customWidth="1"/>
    <col min="258" max="258" width="8.6640625" style="68" customWidth="1"/>
    <col min="259" max="259" width="7.6640625" style="68" customWidth="1"/>
    <col min="260" max="261" width="8.109375" style="68" customWidth="1"/>
    <col min="262" max="262" width="6.44140625" style="68" customWidth="1"/>
    <col min="263" max="264" width="7.44140625" style="68" customWidth="1"/>
    <col min="265" max="265" width="6.33203125" style="68" customWidth="1"/>
    <col min="266" max="266" width="7.6640625" style="68" customWidth="1"/>
    <col min="267" max="267" width="7.33203125" style="68" customWidth="1"/>
    <col min="268" max="268" width="7.5546875" style="68" customWidth="1"/>
    <col min="269" max="269" width="8.33203125" style="68" customWidth="1"/>
    <col min="270" max="270" width="9.33203125" style="68" customWidth="1"/>
    <col min="271" max="271" width="7.33203125" style="68" customWidth="1"/>
    <col min="272" max="273" width="9.109375" style="68" customWidth="1"/>
    <col min="274" max="274" width="8" style="68" customWidth="1"/>
    <col min="275" max="276" width="9.109375" style="68" customWidth="1"/>
    <col min="277" max="277" width="8" style="68" customWidth="1"/>
    <col min="278" max="278" width="9" style="68" customWidth="1"/>
    <col min="279" max="279" width="9.33203125" style="68" customWidth="1"/>
    <col min="280" max="280" width="6.88671875" style="68" customWidth="1"/>
    <col min="281" max="505" width="9.109375" style="68"/>
    <col min="506" max="506" width="19.33203125" style="68" customWidth="1"/>
    <col min="507" max="507" width="9.6640625" style="68" customWidth="1"/>
    <col min="508" max="508" width="9.44140625" style="68" customWidth="1"/>
    <col min="509" max="509" width="8.6640625" style="68" customWidth="1"/>
    <col min="510" max="511" width="9.44140625" style="68" customWidth="1"/>
    <col min="512" max="512" width="7.6640625" style="68" customWidth="1"/>
    <col min="513" max="513" width="8.88671875" style="68" customWidth="1"/>
    <col min="514" max="514" width="8.6640625" style="68" customWidth="1"/>
    <col min="515" max="515" width="7.6640625" style="68" customWidth="1"/>
    <col min="516" max="517" width="8.109375" style="68" customWidth="1"/>
    <col min="518" max="518" width="6.44140625" style="68" customWidth="1"/>
    <col min="519" max="520" width="7.44140625" style="68" customWidth="1"/>
    <col min="521" max="521" width="6.33203125" style="68" customWidth="1"/>
    <col min="522" max="522" width="7.6640625" style="68" customWidth="1"/>
    <col min="523" max="523" width="7.33203125" style="68" customWidth="1"/>
    <col min="524" max="524" width="7.5546875" style="68" customWidth="1"/>
    <col min="525" max="525" width="8.33203125" style="68" customWidth="1"/>
    <col min="526" max="526" width="9.33203125" style="68" customWidth="1"/>
    <col min="527" max="527" width="7.33203125" style="68" customWidth="1"/>
    <col min="528" max="529" width="9.109375" style="68" customWidth="1"/>
    <col min="530" max="530" width="8" style="68" customWidth="1"/>
    <col min="531" max="532" width="9.109375" style="68" customWidth="1"/>
    <col min="533" max="533" width="8" style="68" customWidth="1"/>
    <col min="534" max="534" width="9" style="68" customWidth="1"/>
    <col min="535" max="535" width="9.33203125" style="68" customWidth="1"/>
    <col min="536" max="536" width="6.88671875" style="68" customWidth="1"/>
    <col min="537" max="761" width="9.109375" style="68"/>
    <col min="762" max="762" width="19.33203125" style="68" customWidth="1"/>
    <col min="763" max="763" width="9.6640625" style="68" customWidth="1"/>
    <col min="764" max="764" width="9.44140625" style="68" customWidth="1"/>
    <col min="765" max="765" width="8.6640625" style="68" customWidth="1"/>
    <col min="766" max="767" width="9.44140625" style="68" customWidth="1"/>
    <col min="768" max="768" width="7.6640625" style="68" customWidth="1"/>
    <col min="769" max="769" width="8.88671875" style="68" customWidth="1"/>
    <col min="770" max="770" width="8.6640625" style="68" customWidth="1"/>
    <col min="771" max="771" width="7.6640625" style="68" customWidth="1"/>
    <col min="772" max="773" width="8.109375" style="68" customWidth="1"/>
    <col min="774" max="774" width="6.44140625" style="68" customWidth="1"/>
    <col min="775" max="776" width="7.44140625" style="68" customWidth="1"/>
    <col min="777" max="777" width="6.33203125" style="68" customWidth="1"/>
    <col min="778" max="778" width="7.6640625" style="68" customWidth="1"/>
    <col min="779" max="779" width="7.33203125" style="68" customWidth="1"/>
    <col min="780" max="780" width="7.5546875" style="68" customWidth="1"/>
    <col min="781" max="781" width="8.33203125" style="68" customWidth="1"/>
    <col min="782" max="782" width="9.33203125" style="68" customWidth="1"/>
    <col min="783" max="783" width="7.33203125" style="68" customWidth="1"/>
    <col min="784" max="785" width="9.109375" style="68" customWidth="1"/>
    <col min="786" max="786" width="8" style="68" customWidth="1"/>
    <col min="787" max="788" width="9.109375" style="68" customWidth="1"/>
    <col min="789" max="789" width="8" style="68" customWidth="1"/>
    <col min="790" max="790" width="9" style="68" customWidth="1"/>
    <col min="791" max="791" width="9.33203125" style="68" customWidth="1"/>
    <col min="792" max="792" width="6.88671875" style="68" customWidth="1"/>
    <col min="793" max="1017" width="9.109375" style="68"/>
    <col min="1018" max="1018" width="19.33203125" style="68" customWidth="1"/>
    <col min="1019" max="1019" width="9.6640625" style="68" customWidth="1"/>
    <col min="1020" max="1020" width="9.44140625" style="68" customWidth="1"/>
    <col min="1021" max="1021" width="8.6640625" style="68" customWidth="1"/>
    <col min="1022" max="1023" width="9.44140625" style="68" customWidth="1"/>
    <col min="1024" max="1024" width="7.6640625" style="68" customWidth="1"/>
    <col min="1025" max="1025" width="8.88671875" style="68" customWidth="1"/>
    <col min="1026" max="1026" width="8.6640625" style="68" customWidth="1"/>
    <col min="1027" max="1027" width="7.6640625" style="68" customWidth="1"/>
    <col min="1028" max="1029" width="8.109375" style="68" customWidth="1"/>
    <col min="1030" max="1030" width="6.44140625" style="68" customWidth="1"/>
    <col min="1031" max="1032" width="7.44140625" style="68" customWidth="1"/>
    <col min="1033" max="1033" width="6.33203125" style="68" customWidth="1"/>
    <col min="1034" max="1034" width="7.6640625" style="68" customWidth="1"/>
    <col min="1035" max="1035" width="7.33203125" style="68" customWidth="1"/>
    <col min="1036" max="1036" width="7.5546875" style="68" customWidth="1"/>
    <col min="1037" max="1037" width="8.33203125" style="68" customWidth="1"/>
    <col min="1038" max="1038" width="9.33203125" style="68" customWidth="1"/>
    <col min="1039" max="1039" width="7.33203125" style="68" customWidth="1"/>
    <col min="1040" max="1041" width="9.109375" style="68" customWidth="1"/>
    <col min="1042" max="1042" width="8" style="68" customWidth="1"/>
    <col min="1043" max="1044" width="9.109375" style="68" customWidth="1"/>
    <col min="1045" max="1045" width="8" style="68" customWidth="1"/>
    <col min="1046" max="1046" width="9" style="68" customWidth="1"/>
    <col min="1047" max="1047" width="9.33203125" style="68" customWidth="1"/>
    <col min="1048" max="1048" width="6.88671875" style="68" customWidth="1"/>
    <col min="1049" max="1273" width="9.109375" style="68"/>
    <col min="1274" max="1274" width="19.33203125" style="68" customWidth="1"/>
    <col min="1275" max="1275" width="9.6640625" style="68" customWidth="1"/>
    <col min="1276" max="1276" width="9.44140625" style="68" customWidth="1"/>
    <col min="1277" max="1277" width="8.6640625" style="68" customWidth="1"/>
    <col min="1278" max="1279" width="9.44140625" style="68" customWidth="1"/>
    <col min="1280" max="1280" width="7.6640625" style="68" customWidth="1"/>
    <col min="1281" max="1281" width="8.88671875" style="68" customWidth="1"/>
    <col min="1282" max="1282" width="8.6640625" style="68" customWidth="1"/>
    <col min="1283" max="1283" width="7.6640625" style="68" customWidth="1"/>
    <col min="1284" max="1285" width="8.109375" style="68" customWidth="1"/>
    <col min="1286" max="1286" width="6.44140625" style="68" customWidth="1"/>
    <col min="1287" max="1288" width="7.44140625" style="68" customWidth="1"/>
    <col min="1289" max="1289" width="6.33203125" style="68" customWidth="1"/>
    <col min="1290" max="1290" width="7.6640625" style="68" customWidth="1"/>
    <col min="1291" max="1291" width="7.33203125" style="68" customWidth="1"/>
    <col min="1292" max="1292" width="7.5546875" style="68" customWidth="1"/>
    <col min="1293" max="1293" width="8.33203125" style="68" customWidth="1"/>
    <col min="1294" max="1294" width="9.33203125" style="68" customWidth="1"/>
    <col min="1295" max="1295" width="7.33203125" style="68" customWidth="1"/>
    <col min="1296" max="1297" width="9.109375" style="68" customWidth="1"/>
    <col min="1298" max="1298" width="8" style="68" customWidth="1"/>
    <col min="1299" max="1300" width="9.109375" style="68" customWidth="1"/>
    <col min="1301" max="1301" width="8" style="68" customWidth="1"/>
    <col min="1302" max="1302" width="9" style="68" customWidth="1"/>
    <col min="1303" max="1303" width="9.33203125" style="68" customWidth="1"/>
    <col min="1304" max="1304" width="6.88671875" style="68" customWidth="1"/>
    <col min="1305" max="1529" width="9.109375" style="68"/>
    <col min="1530" max="1530" width="19.33203125" style="68" customWidth="1"/>
    <col min="1531" max="1531" width="9.6640625" style="68" customWidth="1"/>
    <col min="1532" max="1532" width="9.44140625" style="68" customWidth="1"/>
    <col min="1533" max="1533" width="8.6640625" style="68" customWidth="1"/>
    <col min="1534" max="1535" width="9.44140625" style="68" customWidth="1"/>
    <col min="1536" max="1536" width="7.6640625" style="68" customWidth="1"/>
    <col min="1537" max="1537" width="8.88671875" style="68" customWidth="1"/>
    <col min="1538" max="1538" width="8.6640625" style="68" customWidth="1"/>
    <col min="1539" max="1539" width="7.6640625" style="68" customWidth="1"/>
    <col min="1540" max="1541" width="8.109375" style="68" customWidth="1"/>
    <col min="1542" max="1542" width="6.44140625" style="68" customWidth="1"/>
    <col min="1543" max="1544" width="7.44140625" style="68" customWidth="1"/>
    <col min="1545" max="1545" width="6.33203125" style="68" customWidth="1"/>
    <col min="1546" max="1546" width="7.6640625" style="68" customWidth="1"/>
    <col min="1547" max="1547" width="7.33203125" style="68" customWidth="1"/>
    <col min="1548" max="1548" width="7.5546875" style="68" customWidth="1"/>
    <col min="1549" max="1549" width="8.33203125" style="68" customWidth="1"/>
    <col min="1550" max="1550" width="9.33203125" style="68" customWidth="1"/>
    <col min="1551" max="1551" width="7.33203125" style="68" customWidth="1"/>
    <col min="1552" max="1553" width="9.109375" style="68" customWidth="1"/>
    <col min="1554" max="1554" width="8" style="68" customWidth="1"/>
    <col min="1555" max="1556" width="9.109375" style="68" customWidth="1"/>
    <col min="1557" max="1557" width="8" style="68" customWidth="1"/>
    <col min="1558" max="1558" width="9" style="68" customWidth="1"/>
    <col min="1559" max="1559" width="9.33203125" style="68" customWidth="1"/>
    <col min="1560" max="1560" width="6.88671875" style="68" customWidth="1"/>
    <col min="1561" max="1785" width="9.109375" style="68"/>
    <col min="1786" max="1786" width="19.33203125" style="68" customWidth="1"/>
    <col min="1787" max="1787" width="9.6640625" style="68" customWidth="1"/>
    <col min="1788" max="1788" width="9.44140625" style="68" customWidth="1"/>
    <col min="1789" max="1789" width="8.6640625" style="68" customWidth="1"/>
    <col min="1790" max="1791" width="9.44140625" style="68" customWidth="1"/>
    <col min="1792" max="1792" width="7.6640625" style="68" customWidth="1"/>
    <col min="1793" max="1793" width="8.88671875" style="68" customWidth="1"/>
    <col min="1794" max="1794" width="8.6640625" style="68" customWidth="1"/>
    <col min="1795" max="1795" width="7.6640625" style="68" customWidth="1"/>
    <col min="1796" max="1797" width="8.109375" style="68" customWidth="1"/>
    <col min="1798" max="1798" width="6.44140625" style="68" customWidth="1"/>
    <col min="1799" max="1800" width="7.44140625" style="68" customWidth="1"/>
    <col min="1801" max="1801" width="6.33203125" style="68" customWidth="1"/>
    <col min="1802" max="1802" width="7.6640625" style="68" customWidth="1"/>
    <col min="1803" max="1803" width="7.33203125" style="68" customWidth="1"/>
    <col min="1804" max="1804" width="7.5546875" style="68" customWidth="1"/>
    <col min="1805" max="1805" width="8.33203125" style="68" customWidth="1"/>
    <col min="1806" max="1806" width="9.33203125" style="68" customWidth="1"/>
    <col min="1807" max="1807" width="7.33203125" style="68" customWidth="1"/>
    <col min="1808" max="1809" width="9.109375" style="68" customWidth="1"/>
    <col min="1810" max="1810" width="8" style="68" customWidth="1"/>
    <col min="1811" max="1812" width="9.109375" style="68" customWidth="1"/>
    <col min="1813" max="1813" width="8" style="68" customWidth="1"/>
    <col min="1814" max="1814" width="9" style="68" customWidth="1"/>
    <col min="1815" max="1815" width="9.33203125" style="68" customWidth="1"/>
    <col min="1816" max="1816" width="6.88671875" style="68" customWidth="1"/>
    <col min="1817" max="2041" width="9.109375" style="68"/>
    <col min="2042" max="2042" width="19.33203125" style="68" customWidth="1"/>
    <col min="2043" max="2043" width="9.6640625" style="68" customWidth="1"/>
    <col min="2044" max="2044" width="9.44140625" style="68" customWidth="1"/>
    <col min="2045" max="2045" width="8.6640625" style="68" customWidth="1"/>
    <col min="2046" max="2047" width="9.44140625" style="68" customWidth="1"/>
    <col min="2048" max="2048" width="7.6640625" style="68" customWidth="1"/>
    <col min="2049" max="2049" width="8.88671875" style="68" customWidth="1"/>
    <col min="2050" max="2050" width="8.6640625" style="68" customWidth="1"/>
    <col min="2051" max="2051" width="7.6640625" style="68" customWidth="1"/>
    <col min="2052" max="2053" width="8.109375" style="68" customWidth="1"/>
    <col min="2054" max="2054" width="6.44140625" style="68" customWidth="1"/>
    <col min="2055" max="2056" width="7.44140625" style="68" customWidth="1"/>
    <col min="2057" max="2057" width="6.33203125" style="68" customWidth="1"/>
    <col min="2058" max="2058" width="7.6640625" style="68" customWidth="1"/>
    <col min="2059" max="2059" width="7.33203125" style="68" customWidth="1"/>
    <col min="2060" max="2060" width="7.5546875" style="68" customWidth="1"/>
    <col min="2061" max="2061" width="8.33203125" style="68" customWidth="1"/>
    <col min="2062" max="2062" width="9.33203125" style="68" customWidth="1"/>
    <col min="2063" max="2063" width="7.33203125" style="68" customWidth="1"/>
    <col min="2064" max="2065" width="9.109375" style="68" customWidth="1"/>
    <col min="2066" max="2066" width="8" style="68" customWidth="1"/>
    <col min="2067" max="2068" width="9.109375" style="68" customWidth="1"/>
    <col min="2069" max="2069" width="8" style="68" customWidth="1"/>
    <col min="2070" max="2070" width="9" style="68" customWidth="1"/>
    <col min="2071" max="2071" width="9.33203125" style="68" customWidth="1"/>
    <col min="2072" max="2072" width="6.88671875" style="68" customWidth="1"/>
    <col min="2073" max="2297" width="9.109375" style="68"/>
    <col min="2298" max="2298" width="19.33203125" style="68" customWidth="1"/>
    <col min="2299" max="2299" width="9.6640625" style="68" customWidth="1"/>
    <col min="2300" max="2300" width="9.44140625" style="68" customWidth="1"/>
    <col min="2301" max="2301" width="8.6640625" style="68" customWidth="1"/>
    <col min="2302" max="2303" width="9.44140625" style="68" customWidth="1"/>
    <col min="2304" max="2304" width="7.6640625" style="68" customWidth="1"/>
    <col min="2305" max="2305" width="8.88671875" style="68" customWidth="1"/>
    <col min="2306" max="2306" width="8.6640625" style="68" customWidth="1"/>
    <col min="2307" max="2307" width="7.6640625" style="68" customWidth="1"/>
    <col min="2308" max="2309" width="8.109375" style="68" customWidth="1"/>
    <col min="2310" max="2310" width="6.44140625" style="68" customWidth="1"/>
    <col min="2311" max="2312" width="7.44140625" style="68" customWidth="1"/>
    <col min="2313" max="2313" width="6.33203125" style="68" customWidth="1"/>
    <col min="2314" max="2314" width="7.6640625" style="68" customWidth="1"/>
    <col min="2315" max="2315" width="7.33203125" style="68" customWidth="1"/>
    <col min="2316" max="2316" width="7.5546875" style="68" customWidth="1"/>
    <col min="2317" max="2317" width="8.33203125" style="68" customWidth="1"/>
    <col min="2318" max="2318" width="9.33203125" style="68" customWidth="1"/>
    <col min="2319" max="2319" width="7.33203125" style="68" customWidth="1"/>
    <col min="2320" max="2321" width="9.109375" style="68" customWidth="1"/>
    <col min="2322" max="2322" width="8" style="68" customWidth="1"/>
    <col min="2323" max="2324" width="9.109375" style="68" customWidth="1"/>
    <col min="2325" max="2325" width="8" style="68" customWidth="1"/>
    <col min="2326" max="2326" width="9" style="68" customWidth="1"/>
    <col min="2327" max="2327" width="9.33203125" style="68" customWidth="1"/>
    <col min="2328" max="2328" width="6.88671875" style="68" customWidth="1"/>
    <col min="2329" max="2553" width="9.109375" style="68"/>
    <col min="2554" max="2554" width="19.33203125" style="68" customWidth="1"/>
    <col min="2555" max="2555" width="9.6640625" style="68" customWidth="1"/>
    <col min="2556" max="2556" width="9.44140625" style="68" customWidth="1"/>
    <col min="2557" max="2557" width="8.6640625" style="68" customWidth="1"/>
    <col min="2558" max="2559" width="9.44140625" style="68" customWidth="1"/>
    <col min="2560" max="2560" width="7.6640625" style="68" customWidth="1"/>
    <col min="2561" max="2561" width="8.88671875" style="68" customWidth="1"/>
    <col min="2562" max="2562" width="8.6640625" style="68" customWidth="1"/>
    <col min="2563" max="2563" width="7.6640625" style="68" customWidth="1"/>
    <col min="2564" max="2565" width="8.109375" style="68" customWidth="1"/>
    <col min="2566" max="2566" width="6.44140625" style="68" customWidth="1"/>
    <col min="2567" max="2568" width="7.44140625" style="68" customWidth="1"/>
    <col min="2569" max="2569" width="6.33203125" style="68" customWidth="1"/>
    <col min="2570" max="2570" width="7.6640625" style="68" customWidth="1"/>
    <col min="2571" max="2571" width="7.33203125" style="68" customWidth="1"/>
    <col min="2572" max="2572" width="7.5546875" style="68" customWidth="1"/>
    <col min="2573" max="2573" width="8.33203125" style="68" customWidth="1"/>
    <col min="2574" max="2574" width="9.33203125" style="68" customWidth="1"/>
    <col min="2575" max="2575" width="7.33203125" style="68" customWidth="1"/>
    <col min="2576" max="2577" width="9.109375" style="68" customWidth="1"/>
    <col min="2578" max="2578" width="8" style="68" customWidth="1"/>
    <col min="2579" max="2580" width="9.109375" style="68" customWidth="1"/>
    <col min="2581" max="2581" width="8" style="68" customWidth="1"/>
    <col min="2582" max="2582" width="9" style="68" customWidth="1"/>
    <col min="2583" max="2583" width="9.33203125" style="68" customWidth="1"/>
    <col min="2584" max="2584" width="6.88671875" style="68" customWidth="1"/>
    <col min="2585" max="2809" width="9.109375" style="68"/>
    <col min="2810" max="2810" width="19.33203125" style="68" customWidth="1"/>
    <col min="2811" max="2811" width="9.6640625" style="68" customWidth="1"/>
    <col min="2812" max="2812" width="9.44140625" style="68" customWidth="1"/>
    <col min="2813" max="2813" width="8.6640625" style="68" customWidth="1"/>
    <col min="2814" max="2815" width="9.44140625" style="68" customWidth="1"/>
    <col min="2816" max="2816" width="7.6640625" style="68" customWidth="1"/>
    <col min="2817" max="2817" width="8.88671875" style="68" customWidth="1"/>
    <col min="2818" max="2818" width="8.6640625" style="68" customWidth="1"/>
    <col min="2819" max="2819" width="7.6640625" style="68" customWidth="1"/>
    <col min="2820" max="2821" width="8.109375" style="68" customWidth="1"/>
    <col min="2822" max="2822" width="6.44140625" style="68" customWidth="1"/>
    <col min="2823" max="2824" width="7.44140625" style="68" customWidth="1"/>
    <col min="2825" max="2825" width="6.33203125" style="68" customWidth="1"/>
    <col min="2826" max="2826" width="7.6640625" style="68" customWidth="1"/>
    <col min="2827" max="2827" width="7.33203125" style="68" customWidth="1"/>
    <col min="2828" max="2828" width="7.5546875" style="68" customWidth="1"/>
    <col min="2829" max="2829" width="8.33203125" style="68" customWidth="1"/>
    <col min="2830" max="2830" width="9.33203125" style="68" customWidth="1"/>
    <col min="2831" max="2831" width="7.33203125" style="68" customWidth="1"/>
    <col min="2832" max="2833" width="9.109375" style="68" customWidth="1"/>
    <col min="2834" max="2834" width="8" style="68" customWidth="1"/>
    <col min="2835" max="2836" width="9.109375" style="68" customWidth="1"/>
    <col min="2837" max="2837" width="8" style="68" customWidth="1"/>
    <col min="2838" max="2838" width="9" style="68" customWidth="1"/>
    <col min="2839" max="2839" width="9.33203125" style="68" customWidth="1"/>
    <col min="2840" max="2840" width="6.88671875" style="68" customWidth="1"/>
    <col min="2841" max="3065" width="9.109375" style="68"/>
    <col min="3066" max="3066" width="19.33203125" style="68" customWidth="1"/>
    <col min="3067" max="3067" width="9.6640625" style="68" customWidth="1"/>
    <col min="3068" max="3068" width="9.44140625" style="68" customWidth="1"/>
    <col min="3069" max="3069" width="8.6640625" style="68" customWidth="1"/>
    <col min="3070" max="3071" width="9.44140625" style="68" customWidth="1"/>
    <col min="3072" max="3072" width="7.6640625" style="68" customWidth="1"/>
    <col min="3073" max="3073" width="8.88671875" style="68" customWidth="1"/>
    <col min="3074" max="3074" width="8.6640625" style="68" customWidth="1"/>
    <col min="3075" max="3075" width="7.6640625" style="68" customWidth="1"/>
    <col min="3076" max="3077" width="8.109375" style="68" customWidth="1"/>
    <col min="3078" max="3078" width="6.44140625" style="68" customWidth="1"/>
    <col min="3079" max="3080" width="7.44140625" style="68" customWidth="1"/>
    <col min="3081" max="3081" width="6.33203125" style="68" customWidth="1"/>
    <col min="3082" max="3082" width="7.6640625" style="68" customWidth="1"/>
    <col min="3083" max="3083" width="7.33203125" style="68" customWidth="1"/>
    <col min="3084" max="3084" width="7.5546875" style="68" customWidth="1"/>
    <col min="3085" max="3085" width="8.33203125" style="68" customWidth="1"/>
    <col min="3086" max="3086" width="9.33203125" style="68" customWidth="1"/>
    <col min="3087" max="3087" width="7.33203125" style="68" customWidth="1"/>
    <col min="3088" max="3089" width="9.109375" style="68" customWidth="1"/>
    <col min="3090" max="3090" width="8" style="68" customWidth="1"/>
    <col min="3091" max="3092" width="9.109375" style="68" customWidth="1"/>
    <col min="3093" max="3093" width="8" style="68" customWidth="1"/>
    <col min="3094" max="3094" width="9" style="68" customWidth="1"/>
    <col min="3095" max="3095" width="9.33203125" style="68" customWidth="1"/>
    <col min="3096" max="3096" width="6.88671875" style="68" customWidth="1"/>
    <col min="3097" max="3321" width="9.109375" style="68"/>
    <col min="3322" max="3322" width="19.33203125" style="68" customWidth="1"/>
    <col min="3323" max="3323" width="9.6640625" style="68" customWidth="1"/>
    <col min="3324" max="3324" width="9.44140625" style="68" customWidth="1"/>
    <col min="3325" max="3325" width="8.6640625" style="68" customWidth="1"/>
    <col min="3326" max="3327" width="9.44140625" style="68" customWidth="1"/>
    <col min="3328" max="3328" width="7.6640625" style="68" customWidth="1"/>
    <col min="3329" max="3329" width="8.88671875" style="68" customWidth="1"/>
    <col min="3330" max="3330" width="8.6640625" style="68" customWidth="1"/>
    <col min="3331" max="3331" width="7.6640625" style="68" customWidth="1"/>
    <col min="3332" max="3333" width="8.109375" style="68" customWidth="1"/>
    <col min="3334" max="3334" width="6.44140625" style="68" customWidth="1"/>
    <col min="3335" max="3336" width="7.44140625" style="68" customWidth="1"/>
    <col min="3337" max="3337" width="6.33203125" style="68" customWidth="1"/>
    <col min="3338" max="3338" width="7.6640625" style="68" customWidth="1"/>
    <col min="3339" max="3339" width="7.33203125" style="68" customWidth="1"/>
    <col min="3340" max="3340" width="7.5546875" style="68" customWidth="1"/>
    <col min="3341" max="3341" width="8.33203125" style="68" customWidth="1"/>
    <col min="3342" max="3342" width="9.33203125" style="68" customWidth="1"/>
    <col min="3343" max="3343" width="7.33203125" style="68" customWidth="1"/>
    <col min="3344" max="3345" width="9.109375" style="68" customWidth="1"/>
    <col min="3346" max="3346" width="8" style="68" customWidth="1"/>
    <col min="3347" max="3348" width="9.109375" style="68" customWidth="1"/>
    <col min="3349" max="3349" width="8" style="68" customWidth="1"/>
    <col min="3350" max="3350" width="9" style="68" customWidth="1"/>
    <col min="3351" max="3351" width="9.33203125" style="68" customWidth="1"/>
    <col min="3352" max="3352" width="6.88671875" style="68" customWidth="1"/>
    <col min="3353" max="3577" width="9.109375" style="68"/>
    <col min="3578" max="3578" width="19.33203125" style="68" customWidth="1"/>
    <col min="3579" max="3579" width="9.6640625" style="68" customWidth="1"/>
    <col min="3580" max="3580" width="9.44140625" style="68" customWidth="1"/>
    <col min="3581" max="3581" width="8.6640625" style="68" customWidth="1"/>
    <col min="3582" max="3583" width="9.44140625" style="68" customWidth="1"/>
    <col min="3584" max="3584" width="7.6640625" style="68" customWidth="1"/>
    <col min="3585" max="3585" width="8.88671875" style="68" customWidth="1"/>
    <col min="3586" max="3586" width="8.6640625" style="68" customWidth="1"/>
    <col min="3587" max="3587" width="7.6640625" style="68" customWidth="1"/>
    <col min="3588" max="3589" width="8.109375" style="68" customWidth="1"/>
    <col min="3590" max="3590" width="6.44140625" style="68" customWidth="1"/>
    <col min="3591" max="3592" width="7.44140625" style="68" customWidth="1"/>
    <col min="3593" max="3593" width="6.33203125" style="68" customWidth="1"/>
    <col min="3594" max="3594" width="7.6640625" style="68" customWidth="1"/>
    <col min="3595" max="3595" width="7.33203125" style="68" customWidth="1"/>
    <col min="3596" max="3596" width="7.5546875" style="68" customWidth="1"/>
    <col min="3597" max="3597" width="8.33203125" style="68" customWidth="1"/>
    <col min="3598" max="3598" width="9.33203125" style="68" customWidth="1"/>
    <col min="3599" max="3599" width="7.33203125" style="68" customWidth="1"/>
    <col min="3600" max="3601" width="9.109375" style="68" customWidth="1"/>
    <col min="3602" max="3602" width="8" style="68" customWidth="1"/>
    <col min="3603" max="3604" width="9.109375" style="68" customWidth="1"/>
    <col min="3605" max="3605" width="8" style="68" customWidth="1"/>
    <col min="3606" max="3606" width="9" style="68" customWidth="1"/>
    <col min="3607" max="3607" width="9.33203125" style="68" customWidth="1"/>
    <col min="3608" max="3608" width="6.88671875" style="68" customWidth="1"/>
    <col min="3609" max="3833" width="9.109375" style="68"/>
    <col min="3834" max="3834" width="19.33203125" style="68" customWidth="1"/>
    <col min="3835" max="3835" width="9.6640625" style="68" customWidth="1"/>
    <col min="3836" max="3836" width="9.44140625" style="68" customWidth="1"/>
    <col min="3837" max="3837" width="8.6640625" style="68" customWidth="1"/>
    <col min="3838" max="3839" width="9.44140625" style="68" customWidth="1"/>
    <col min="3840" max="3840" width="7.6640625" style="68" customWidth="1"/>
    <col min="3841" max="3841" width="8.88671875" style="68" customWidth="1"/>
    <col min="3842" max="3842" width="8.6640625" style="68" customWidth="1"/>
    <col min="3843" max="3843" width="7.6640625" style="68" customWidth="1"/>
    <col min="3844" max="3845" width="8.109375" style="68" customWidth="1"/>
    <col min="3846" max="3846" width="6.44140625" style="68" customWidth="1"/>
    <col min="3847" max="3848" width="7.44140625" style="68" customWidth="1"/>
    <col min="3849" max="3849" width="6.33203125" style="68" customWidth="1"/>
    <col min="3850" max="3850" width="7.6640625" style="68" customWidth="1"/>
    <col min="3851" max="3851" width="7.33203125" style="68" customWidth="1"/>
    <col min="3852" max="3852" width="7.5546875" style="68" customWidth="1"/>
    <col min="3853" max="3853" width="8.33203125" style="68" customWidth="1"/>
    <col min="3854" max="3854" width="9.33203125" style="68" customWidth="1"/>
    <col min="3855" max="3855" width="7.33203125" style="68" customWidth="1"/>
    <col min="3856" max="3857" width="9.109375" style="68" customWidth="1"/>
    <col min="3858" max="3858" width="8" style="68" customWidth="1"/>
    <col min="3859" max="3860" width="9.109375" style="68" customWidth="1"/>
    <col min="3861" max="3861" width="8" style="68" customWidth="1"/>
    <col min="3862" max="3862" width="9" style="68" customWidth="1"/>
    <col min="3863" max="3863" width="9.33203125" style="68" customWidth="1"/>
    <col min="3864" max="3864" width="6.88671875" style="68" customWidth="1"/>
    <col min="3865" max="4089" width="9.109375" style="68"/>
    <col min="4090" max="4090" width="19.33203125" style="68" customWidth="1"/>
    <col min="4091" max="4091" width="9.6640625" style="68" customWidth="1"/>
    <col min="4092" max="4092" width="9.44140625" style="68" customWidth="1"/>
    <col min="4093" max="4093" width="8.6640625" style="68" customWidth="1"/>
    <col min="4094" max="4095" width="9.44140625" style="68" customWidth="1"/>
    <col min="4096" max="4096" width="7.6640625" style="68" customWidth="1"/>
    <col min="4097" max="4097" width="8.88671875" style="68" customWidth="1"/>
    <col min="4098" max="4098" width="8.6640625" style="68" customWidth="1"/>
    <col min="4099" max="4099" width="7.6640625" style="68" customWidth="1"/>
    <col min="4100" max="4101" width="8.109375" style="68" customWidth="1"/>
    <col min="4102" max="4102" width="6.44140625" style="68" customWidth="1"/>
    <col min="4103" max="4104" width="7.44140625" style="68" customWidth="1"/>
    <col min="4105" max="4105" width="6.33203125" style="68" customWidth="1"/>
    <col min="4106" max="4106" width="7.6640625" style="68" customWidth="1"/>
    <col min="4107" max="4107" width="7.33203125" style="68" customWidth="1"/>
    <col min="4108" max="4108" width="7.5546875" style="68" customWidth="1"/>
    <col min="4109" max="4109" width="8.33203125" style="68" customWidth="1"/>
    <col min="4110" max="4110" width="9.33203125" style="68" customWidth="1"/>
    <col min="4111" max="4111" width="7.33203125" style="68" customWidth="1"/>
    <col min="4112" max="4113" width="9.109375" style="68" customWidth="1"/>
    <col min="4114" max="4114" width="8" style="68" customWidth="1"/>
    <col min="4115" max="4116" width="9.109375" style="68" customWidth="1"/>
    <col min="4117" max="4117" width="8" style="68" customWidth="1"/>
    <col min="4118" max="4118" width="9" style="68" customWidth="1"/>
    <col min="4119" max="4119" width="9.33203125" style="68" customWidth="1"/>
    <col min="4120" max="4120" width="6.88671875" style="68" customWidth="1"/>
    <col min="4121" max="4345" width="9.109375" style="68"/>
    <col min="4346" max="4346" width="19.33203125" style="68" customWidth="1"/>
    <col min="4347" max="4347" width="9.6640625" style="68" customWidth="1"/>
    <col min="4348" max="4348" width="9.44140625" style="68" customWidth="1"/>
    <col min="4349" max="4349" width="8.6640625" style="68" customWidth="1"/>
    <col min="4350" max="4351" width="9.44140625" style="68" customWidth="1"/>
    <col min="4352" max="4352" width="7.6640625" style="68" customWidth="1"/>
    <col min="4353" max="4353" width="8.88671875" style="68" customWidth="1"/>
    <col min="4354" max="4354" width="8.6640625" style="68" customWidth="1"/>
    <col min="4355" max="4355" width="7.6640625" style="68" customWidth="1"/>
    <col min="4356" max="4357" width="8.109375" style="68" customWidth="1"/>
    <col min="4358" max="4358" width="6.44140625" style="68" customWidth="1"/>
    <col min="4359" max="4360" width="7.44140625" style="68" customWidth="1"/>
    <col min="4361" max="4361" width="6.33203125" style="68" customWidth="1"/>
    <col min="4362" max="4362" width="7.6640625" style="68" customWidth="1"/>
    <col min="4363" max="4363" width="7.33203125" style="68" customWidth="1"/>
    <col min="4364" max="4364" width="7.5546875" style="68" customWidth="1"/>
    <col min="4365" max="4365" width="8.33203125" style="68" customWidth="1"/>
    <col min="4366" max="4366" width="9.33203125" style="68" customWidth="1"/>
    <col min="4367" max="4367" width="7.33203125" style="68" customWidth="1"/>
    <col min="4368" max="4369" width="9.109375" style="68" customWidth="1"/>
    <col min="4370" max="4370" width="8" style="68" customWidth="1"/>
    <col min="4371" max="4372" width="9.109375" style="68" customWidth="1"/>
    <col min="4373" max="4373" width="8" style="68" customWidth="1"/>
    <col min="4374" max="4374" width="9" style="68" customWidth="1"/>
    <col min="4375" max="4375" width="9.33203125" style="68" customWidth="1"/>
    <col min="4376" max="4376" width="6.88671875" style="68" customWidth="1"/>
    <col min="4377" max="4601" width="9.109375" style="68"/>
    <col min="4602" max="4602" width="19.33203125" style="68" customWidth="1"/>
    <col min="4603" max="4603" width="9.6640625" style="68" customWidth="1"/>
    <col min="4604" max="4604" width="9.44140625" style="68" customWidth="1"/>
    <col min="4605" max="4605" width="8.6640625" style="68" customWidth="1"/>
    <col min="4606" max="4607" width="9.44140625" style="68" customWidth="1"/>
    <col min="4608" max="4608" width="7.6640625" style="68" customWidth="1"/>
    <col min="4609" max="4609" width="8.88671875" style="68" customWidth="1"/>
    <col min="4610" max="4610" width="8.6640625" style="68" customWidth="1"/>
    <col min="4611" max="4611" width="7.6640625" style="68" customWidth="1"/>
    <col min="4612" max="4613" width="8.109375" style="68" customWidth="1"/>
    <col min="4614" max="4614" width="6.44140625" style="68" customWidth="1"/>
    <col min="4615" max="4616" width="7.44140625" style="68" customWidth="1"/>
    <col min="4617" max="4617" width="6.33203125" style="68" customWidth="1"/>
    <col min="4618" max="4618" width="7.6640625" style="68" customWidth="1"/>
    <col min="4619" max="4619" width="7.33203125" style="68" customWidth="1"/>
    <col min="4620" max="4620" width="7.5546875" style="68" customWidth="1"/>
    <col min="4621" max="4621" width="8.33203125" style="68" customWidth="1"/>
    <col min="4622" max="4622" width="9.33203125" style="68" customWidth="1"/>
    <col min="4623" max="4623" width="7.33203125" style="68" customWidth="1"/>
    <col min="4624" max="4625" width="9.109375" style="68" customWidth="1"/>
    <col min="4626" max="4626" width="8" style="68" customWidth="1"/>
    <col min="4627" max="4628" width="9.109375" style="68" customWidth="1"/>
    <col min="4629" max="4629" width="8" style="68" customWidth="1"/>
    <col min="4630" max="4630" width="9" style="68" customWidth="1"/>
    <col min="4631" max="4631" width="9.33203125" style="68" customWidth="1"/>
    <col min="4632" max="4632" width="6.88671875" style="68" customWidth="1"/>
    <col min="4633" max="4857" width="9.109375" style="68"/>
    <col min="4858" max="4858" width="19.33203125" style="68" customWidth="1"/>
    <col min="4859" max="4859" width="9.6640625" style="68" customWidth="1"/>
    <col min="4860" max="4860" width="9.44140625" style="68" customWidth="1"/>
    <col min="4861" max="4861" width="8.6640625" style="68" customWidth="1"/>
    <col min="4862" max="4863" width="9.44140625" style="68" customWidth="1"/>
    <col min="4864" max="4864" width="7.6640625" style="68" customWidth="1"/>
    <col min="4865" max="4865" width="8.88671875" style="68" customWidth="1"/>
    <col min="4866" max="4866" width="8.6640625" style="68" customWidth="1"/>
    <col min="4867" max="4867" width="7.6640625" style="68" customWidth="1"/>
    <col min="4868" max="4869" width="8.109375" style="68" customWidth="1"/>
    <col min="4870" max="4870" width="6.44140625" style="68" customWidth="1"/>
    <col min="4871" max="4872" width="7.44140625" style="68" customWidth="1"/>
    <col min="4873" max="4873" width="6.33203125" style="68" customWidth="1"/>
    <col min="4874" max="4874" width="7.6640625" style="68" customWidth="1"/>
    <col min="4875" max="4875" width="7.33203125" style="68" customWidth="1"/>
    <col min="4876" max="4876" width="7.5546875" style="68" customWidth="1"/>
    <col min="4877" max="4877" width="8.33203125" style="68" customWidth="1"/>
    <col min="4878" max="4878" width="9.33203125" style="68" customWidth="1"/>
    <col min="4879" max="4879" width="7.33203125" style="68" customWidth="1"/>
    <col min="4880" max="4881" width="9.109375" style="68" customWidth="1"/>
    <col min="4882" max="4882" width="8" style="68" customWidth="1"/>
    <col min="4883" max="4884" width="9.109375" style="68" customWidth="1"/>
    <col min="4885" max="4885" width="8" style="68" customWidth="1"/>
    <col min="4886" max="4886" width="9" style="68" customWidth="1"/>
    <col min="4887" max="4887" width="9.33203125" style="68" customWidth="1"/>
    <col min="4888" max="4888" width="6.88671875" style="68" customWidth="1"/>
    <col min="4889" max="5113" width="9.109375" style="68"/>
    <col min="5114" max="5114" width="19.33203125" style="68" customWidth="1"/>
    <col min="5115" max="5115" width="9.6640625" style="68" customWidth="1"/>
    <col min="5116" max="5116" width="9.44140625" style="68" customWidth="1"/>
    <col min="5117" max="5117" width="8.6640625" style="68" customWidth="1"/>
    <col min="5118" max="5119" width="9.44140625" style="68" customWidth="1"/>
    <col min="5120" max="5120" width="7.6640625" style="68" customWidth="1"/>
    <col min="5121" max="5121" width="8.88671875" style="68" customWidth="1"/>
    <col min="5122" max="5122" width="8.6640625" style="68" customWidth="1"/>
    <col min="5123" max="5123" width="7.6640625" style="68" customWidth="1"/>
    <col min="5124" max="5125" width="8.109375" style="68" customWidth="1"/>
    <col min="5126" max="5126" width="6.44140625" style="68" customWidth="1"/>
    <col min="5127" max="5128" width="7.44140625" style="68" customWidth="1"/>
    <col min="5129" max="5129" width="6.33203125" style="68" customWidth="1"/>
    <col min="5130" max="5130" width="7.6640625" style="68" customWidth="1"/>
    <col min="5131" max="5131" width="7.33203125" style="68" customWidth="1"/>
    <col min="5132" max="5132" width="7.5546875" style="68" customWidth="1"/>
    <col min="5133" max="5133" width="8.33203125" style="68" customWidth="1"/>
    <col min="5134" max="5134" width="9.33203125" style="68" customWidth="1"/>
    <col min="5135" max="5135" width="7.33203125" style="68" customWidth="1"/>
    <col min="5136" max="5137" width="9.109375" style="68" customWidth="1"/>
    <col min="5138" max="5138" width="8" style="68" customWidth="1"/>
    <col min="5139" max="5140" width="9.109375" style="68" customWidth="1"/>
    <col min="5141" max="5141" width="8" style="68" customWidth="1"/>
    <col min="5142" max="5142" width="9" style="68" customWidth="1"/>
    <col min="5143" max="5143" width="9.33203125" style="68" customWidth="1"/>
    <col min="5144" max="5144" width="6.88671875" style="68" customWidth="1"/>
    <col min="5145" max="5369" width="9.109375" style="68"/>
    <col min="5370" max="5370" width="19.33203125" style="68" customWidth="1"/>
    <col min="5371" max="5371" width="9.6640625" style="68" customWidth="1"/>
    <col min="5372" max="5372" width="9.44140625" style="68" customWidth="1"/>
    <col min="5373" max="5373" width="8.6640625" style="68" customWidth="1"/>
    <col min="5374" max="5375" width="9.44140625" style="68" customWidth="1"/>
    <col min="5376" max="5376" width="7.6640625" style="68" customWidth="1"/>
    <col min="5377" max="5377" width="8.88671875" style="68" customWidth="1"/>
    <col min="5378" max="5378" width="8.6640625" style="68" customWidth="1"/>
    <col min="5379" max="5379" width="7.6640625" style="68" customWidth="1"/>
    <col min="5380" max="5381" width="8.109375" style="68" customWidth="1"/>
    <col min="5382" max="5382" width="6.44140625" style="68" customWidth="1"/>
    <col min="5383" max="5384" width="7.44140625" style="68" customWidth="1"/>
    <col min="5385" max="5385" width="6.33203125" style="68" customWidth="1"/>
    <col min="5386" max="5386" width="7.6640625" style="68" customWidth="1"/>
    <col min="5387" max="5387" width="7.33203125" style="68" customWidth="1"/>
    <col min="5388" max="5388" width="7.5546875" style="68" customWidth="1"/>
    <col min="5389" max="5389" width="8.33203125" style="68" customWidth="1"/>
    <col min="5390" max="5390" width="9.33203125" style="68" customWidth="1"/>
    <col min="5391" max="5391" width="7.33203125" style="68" customWidth="1"/>
    <col min="5392" max="5393" width="9.109375" style="68" customWidth="1"/>
    <col min="5394" max="5394" width="8" style="68" customWidth="1"/>
    <col min="5395" max="5396" width="9.109375" style="68" customWidth="1"/>
    <col min="5397" max="5397" width="8" style="68" customWidth="1"/>
    <col min="5398" max="5398" width="9" style="68" customWidth="1"/>
    <col min="5399" max="5399" width="9.33203125" style="68" customWidth="1"/>
    <col min="5400" max="5400" width="6.88671875" style="68" customWidth="1"/>
    <col min="5401" max="5625" width="9.109375" style="68"/>
    <col min="5626" max="5626" width="19.33203125" style="68" customWidth="1"/>
    <col min="5627" max="5627" width="9.6640625" style="68" customWidth="1"/>
    <col min="5628" max="5628" width="9.44140625" style="68" customWidth="1"/>
    <col min="5629" max="5629" width="8.6640625" style="68" customWidth="1"/>
    <col min="5630" max="5631" width="9.44140625" style="68" customWidth="1"/>
    <col min="5632" max="5632" width="7.6640625" style="68" customWidth="1"/>
    <col min="5633" max="5633" width="8.88671875" style="68" customWidth="1"/>
    <col min="5634" max="5634" width="8.6640625" style="68" customWidth="1"/>
    <col min="5635" max="5635" width="7.6640625" style="68" customWidth="1"/>
    <col min="5636" max="5637" width="8.109375" style="68" customWidth="1"/>
    <col min="5638" max="5638" width="6.44140625" style="68" customWidth="1"/>
    <col min="5639" max="5640" width="7.44140625" style="68" customWidth="1"/>
    <col min="5641" max="5641" width="6.33203125" style="68" customWidth="1"/>
    <col min="5642" max="5642" width="7.6640625" style="68" customWidth="1"/>
    <col min="5643" max="5643" width="7.33203125" style="68" customWidth="1"/>
    <col min="5644" max="5644" width="7.5546875" style="68" customWidth="1"/>
    <col min="5645" max="5645" width="8.33203125" style="68" customWidth="1"/>
    <col min="5646" max="5646" width="9.33203125" style="68" customWidth="1"/>
    <col min="5647" max="5647" width="7.33203125" style="68" customWidth="1"/>
    <col min="5648" max="5649" width="9.109375" style="68" customWidth="1"/>
    <col min="5650" max="5650" width="8" style="68" customWidth="1"/>
    <col min="5651" max="5652" width="9.109375" style="68" customWidth="1"/>
    <col min="5653" max="5653" width="8" style="68" customWidth="1"/>
    <col min="5654" max="5654" width="9" style="68" customWidth="1"/>
    <col min="5655" max="5655" width="9.33203125" style="68" customWidth="1"/>
    <col min="5656" max="5656" width="6.88671875" style="68" customWidth="1"/>
    <col min="5657" max="5881" width="9.109375" style="68"/>
    <col min="5882" max="5882" width="19.33203125" style="68" customWidth="1"/>
    <col min="5883" max="5883" width="9.6640625" style="68" customWidth="1"/>
    <col min="5884" max="5884" width="9.44140625" style="68" customWidth="1"/>
    <col min="5885" max="5885" width="8.6640625" style="68" customWidth="1"/>
    <col min="5886" max="5887" width="9.44140625" style="68" customWidth="1"/>
    <col min="5888" max="5888" width="7.6640625" style="68" customWidth="1"/>
    <col min="5889" max="5889" width="8.88671875" style="68" customWidth="1"/>
    <col min="5890" max="5890" width="8.6640625" style="68" customWidth="1"/>
    <col min="5891" max="5891" width="7.6640625" style="68" customWidth="1"/>
    <col min="5892" max="5893" width="8.109375" style="68" customWidth="1"/>
    <col min="5894" max="5894" width="6.44140625" style="68" customWidth="1"/>
    <col min="5895" max="5896" width="7.44140625" style="68" customWidth="1"/>
    <col min="5897" max="5897" width="6.33203125" style="68" customWidth="1"/>
    <col min="5898" max="5898" width="7.6640625" style="68" customWidth="1"/>
    <col min="5899" max="5899" width="7.33203125" style="68" customWidth="1"/>
    <col min="5900" max="5900" width="7.5546875" style="68" customWidth="1"/>
    <col min="5901" max="5901" width="8.33203125" style="68" customWidth="1"/>
    <col min="5902" max="5902" width="9.33203125" style="68" customWidth="1"/>
    <col min="5903" max="5903" width="7.33203125" style="68" customWidth="1"/>
    <col min="5904" max="5905" width="9.109375" style="68" customWidth="1"/>
    <col min="5906" max="5906" width="8" style="68" customWidth="1"/>
    <col min="5907" max="5908" width="9.109375" style="68" customWidth="1"/>
    <col min="5909" max="5909" width="8" style="68" customWidth="1"/>
    <col min="5910" max="5910" width="9" style="68" customWidth="1"/>
    <col min="5911" max="5911" width="9.33203125" style="68" customWidth="1"/>
    <col min="5912" max="5912" width="6.88671875" style="68" customWidth="1"/>
    <col min="5913" max="6137" width="9.109375" style="68"/>
    <col min="6138" max="6138" width="19.33203125" style="68" customWidth="1"/>
    <col min="6139" max="6139" width="9.6640625" style="68" customWidth="1"/>
    <col min="6140" max="6140" width="9.44140625" style="68" customWidth="1"/>
    <col min="6141" max="6141" width="8.6640625" style="68" customWidth="1"/>
    <col min="6142" max="6143" width="9.44140625" style="68" customWidth="1"/>
    <col min="6144" max="6144" width="7.6640625" style="68" customWidth="1"/>
    <col min="6145" max="6145" width="8.88671875" style="68" customWidth="1"/>
    <col min="6146" max="6146" width="8.6640625" style="68" customWidth="1"/>
    <col min="6147" max="6147" width="7.6640625" style="68" customWidth="1"/>
    <col min="6148" max="6149" width="8.109375" style="68" customWidth="1"/>
    <col min="6150" max="6150" width="6.44140625" style="68" customWidth="1"/>
    <col min="6151" max="6152" width="7.44140625" style="68" customWidth="1"/>
    <col min="6153" max="6153" width="6.33203125" style="68" customWidth="1"/>
    <col min="6154" max="6154" width="7.6640625" style="68" customWidth="1"/>
    <col min="6155" max="6155" width="7.33203125" style="68" customWidth="1"/>
    <col min="6156" max="6156" width="7.5546875" style="68" customWidth="1"/>
    <col min="6157" max="6157" width="8.33203125" style="68" customWidth="1"/>
    <col min="6158" max="6158" width="9.33203125" style="68" customWidth="1"/>
    <col min="6159" max="6159" width="7.33203125" style="68" customWidth="1"/>
    <col min="6160" max="6161" width="9.109375" style="68" customWidth="1"/>
    <col min="6162" max="6162" width="8" style="68" customWidth="1"/>
    <col min="6163" max="6164" width="9.109375" style="68" customWidth="1"/>
    <col min="6165" max="6165" width="8" style="68" customWidth="1"/>
    <col min="6166" max="6166" width="9" style="68" customWidth="1"/>
    <col min="6167" max="6167" width="9.33203125" style="68" customWidth="1"/>
    <col min="6168" max="6168" width="6.88671875" style="68" customWidth="1"/>
    <col min="6169" max="6393" width="9.109375" style="68"/>
    <col min="6394" max="6394" width="19.33203125" style="68" customWidth="1"/>
    <col min="6395" max="6395" width="9.6640625" style="68" customWidth="1"/>
    <col min="6396" max="6396" width="9.44140625" style="68" customWidth="1"/>
    <col min="6397" max="6397" width="8.6640625" style="68" customWidth="1"/>
    <col min="6398" max="6399" width="9.44140625" style="68" customWidth="1"/>
    <col min="6400" max="6400" width="7.6640625" style="68" customWidth="1"/>
    <col min="6401" max="6401" width="8.88671875" style="68" customWidth="1"/>
    <col min="6402" max="6402" width="8.6640625" style="68" customWidth="1"/>
    <col min="6403" max="6403" width="7.6640625" style="68" customWidth="1"/>
    <col min="6404" max="6405" width="8.109375" style="68" customWidth="1"/>
    <col min="6406" max="6406" width="6.44140625" style="68" customWidth="1"/>
    <col min="6407" max="6408" width="7.44140625" style="68" customWidth="1"/>
    <col min="6409" max="6409" width="6.33203125" style="68" customWidth="1"/>
    <col min="6410" max="6410" width="7.6640625" style="68" customWidth="1"/>
    <col min="6411" max="6411" width="7.33203125" style="68" customWidth="1"/>
    <col min="6412" max="6412" width="7.5546875" style="68" customWidth="1"/>
    <col min="6413" max="6413" width="8.33203125" style="68" customWidth="1"/>
    <col min="6414" max="6414" width="9.33203125" style="68" customWidth="1"/>
    <col min="6415" max="6415" width="7.33203125" style="68" customWidth="1"/>
    <col min="6416" max="6417" width="9.109375" style="68" customWidth="1"/>
    <col min="6418" max="6418" width="8" style="68" customWidth="1"/>
    <col min="6419" max="6420" width="9.109375" style="68" customWidth="1"/>
    <col min="6421" max="6421" width="8" style="68" customWidth="1"/>
    <col min="6422" max="6422" width="9" style="68" customWidth="1"/>
    <col min="6423" max="6423" width="9.33203125" style="68" customWidth="1"/>
    <col min="6424" max="6424" width="6.88671875" style="68" customWidth="1"/>
    <col min="6425" max="6649" width="9.109375" style="68"/>
    <col min="6650" max="6650" width="19.33203125" style="68" customWidth="1"/>
    <col min="6651" max="6651" width="9.6640625" style="68" customWidth="1"/>
    <col min="6652" max="6652" width="9.44140625" style="68" customWidth="1"/>
    <col min="6653" max="6653" width="8.6640625" style="68" customWidth="1"/>
    <col min="6654" max="6655" width="9.44140625" style="68" customWidth="1"/>
    <col min="6656" max="6656" width="7.6640625" style="68" customWidth="1"/>
    <col min="6657" max="6657" width="8.88671875" style="68" customWidth="1"/>
    <col min="6658" max="6658" width="8.6640625" style="68" customWidth="1"/>
    <col min="6659" max="6659" width="7.6640625" style="68" customWidth="1"/>
    <col min="6660" max="6661" width="8.109375" style="68" customWidth="1"/>
    <col min="6662" max="6662" width="6.44140625" style="68" customWidth="1"/>
    <col min="6663" max="6664" width="7.44140625" style="68" customWidth="1"/>
    <col min="6665" max="6665" width="6.33203125" style="68" customWidth="1"/>
    <col min="6666" max="6666" width="7.6640625" style="68" customWidth="1"/>
    <col min="6667" max="6667" width="7.33203125" style="68" customWidth="1"/>
    <col min="6668" max="6668" width="7.5546875" style="68" customWidth="1"/>
    <col min="6669" max="6669" width="8.33203125" style="68" customWidth="1"/>
    <col min="6670" max="6670" width="9.33203125" style="68" customWidth="1"/>
    <col min="6671" max="6671" width="7.33203125" style="68" customWidth="1"/>
    <col min="6672" max="6673" width="9.109375" style="68" customWidth="1"/>
    <col min="6674" max="6674" width="8" style="68" customWidth="1"/>
    <col min="6675" max="6676" width="9.109375" style="68" customWidth="1"/>
    <col min="6677" max="6677" width="8" style="68" customWidth="1"/>
    <col min="6678" max="6678" width="9" style="68" customWidth="1"/>
    <col min="6679" max="6679" width="9.33203125" style="68" customWidth="1"/>
    <col min="6680" max="6680" width="6.88671875" style="68" customWidth="1"/>
    <col min="6681" max="6905" width="9.109375" style="68"/>
    <col min="6906" max="6906" width="19.33203125" style="68" customWidth="1"/>
    <col min="6907" max="6907" width="9.6640625" style="68" customWidth="1"/>
    <col min="6908" max="6908" width="9.44140625" style="68" customWidth="1"/>
    <col min="6909" max="6909" width="8.6640625" style="68" customWidth="1"/>
    <col min="6910" max="6911" width="9.44140625" style="68" customWidth="1"/>
    <col min="6912" max="6912" width="7.6640625" style="68" customWidth="1"/>
    <col min="6913" max="6913" width="8.88671875" style="68" customWidth="1"/>
    <col min="6914" max="6914" width="8.6640625" style="68" customWidth="1"/>
    <col min="6915" max="6915" width="7.6640625" style="68" customWidth="1"/>
    <col min="6916" max="6917" width="8.109375" style="68" customWidth="1"/>
    <col min="6918" max="6918" width="6.44140625" style="68" customWidth="1"/>
    <col min="6919" max="6920" width="7.44140625" style="68" customWidth="1"/>
    <col min="6921" max="6921" width="6.33203125" style="68" customWidth="1"/>
    <col min="6922" max="6922" width="7.6640625" style="68" customWidth="1"/>
    <col min="6923" max="6923" width="7.33203125" style="68" customWidth="1"/>
    <col min="6924" max="6924" width="7.5546875" style="68" customWidth="1"/>
    <col min="6925" max="6925" width="8.33203125" style="68" customWidth="1"/>
    <col min="6926" max="6926" width="9.33203125" style="68" customWidth="1"/>
    <col min="6927" max="6927" width="7.33203125" style="68" customWidth="1"/>
    <col min="6928" max="6929" width="9.109375" style="68" customWidth="1"/>
    <col min="6930" max="6930" width="8" style="68" customWidth="1"/>
    <col min="6931" max="6932" width="9.109375" style="68" customWidth="1"/>
    <col min="6933" max="6933" width="8" style="68" customWidth="1"/>
    <col min="6934" max="6934" width="9" style="68" customWidth="1"/>
    <col min="6935" max="6935" width="9.33203125" style="68" customWidth="1"/>
    <col min="6936" max="6936" width="6.88671875" style="68" customWidth="1"/>
    <col min="6937" max="7161" width="9.109375" style="68"/>
    <col min="7162" max="7162" width="19.33203125" style="68" customWidth="1"/>
    <col min="7163" max="7163" width="9.6640625" style="68" customWidth="1"/>
    <col min="7164" max="7164" width="9.44140625" style="68" customWidth="1"/>
    <col min="7165" max="7165" width="8.6640625" style="68" customWidth="1"/>
    <col min="7166" max="7167" width="9.44140625" style="68" customWidth="1"/>
    <col min="7168" max="7168" width="7.6640625" style="68" customWidth="1"/>
    <col min="7169" max="7169" width="8.88671875" style="68" customWidth="1"/>
    <col min="7170" max="7170" width="8.6640625" style="68" customWidth="1"/>
    <col min="7171" max="7171" width="7.6640625" style="68" customWidth="1"/>
    <col min="7172" max="7173" width="8.109375" style="68" customWidth="1"/>
    <col min="7174" max="7174" width="6.44140625" style="68" customWidth="1"/>
    <col min="7175" max="7176" width="7.44140625" style="68" customWidth="1"/>
    <col min="7177" max="7177" width="6.33203125" style="68" customWidth="1"/>
    <col min="7178" max="7178" width="7.6640625" style="68" customWidth="1"/>
    <col min="7179" max="7179" width="7.33203125" style="68" customWidth="1"/>
    <col min="7180" max="7180" width="7.5546875" style="68" customWidth="1"/>
    <col min="7181" max="7181" width="8.33203125" style="68" customWidth="1"/>
    <col min="7182" max="7182" width="9.33203125" style="68" customWidth="1"/>
    <col min="7183" max="7183" width="7.33203125" style="68" customWidth="1"/>
    <col min="7184" max="7185" width="9.109375" style="68" customWidth="1"/>
    <col min="7186" max="7186" width="8" style="68" customWidth="1"/>
    <col min="7187" max="7188" width="9.109375" style="68" customWidth="1"/>
    <col min="7189" max="7189" width="8" style="68" customWidth="1"/>
    <col min="7190" max="7190" width="9" style="68" customWidth="1"/>
    <col min="7191" max="7191" width="9.33203125" style="68" customWidth="1"/>
    <col min="7192" max="7192" width="6.88671875" style="68" customWidth="1"/>
    <col min="7193" max="7417" width="9.109375" style="68"/>
    <col min="7418" max="7418" width="19.33203125" style="68" customWidth="1"/>
    <col min="7419" max="7419" width="9.6640625" style="68" customWidth="1"/>
    <col min="7420" max="7420" width="9.44140625" style="68" customWidth="1"/>
    <col min="7421" max="7421" width="8.6640625" style="68" customWidth="1"/>
    <col min="7422" max="7423" width="9.44140625" style="68" customWidth="1"/>
    <col min="7424" max="7424" width="7.6640625" style="68" customWidth="1"/>
    <col min="7425" max="7425" width="8.88671875" style="68" customWidth="1"/>
    <col min="7426" max="7426" width="8.6640625" style="68" customWidth="1"/>
    <col min="7427" max="7427" width="7.6640625" style="68" customWidth="1"/>
    <col min="7428" max="7429" width="8.109375" style="68" customWidth="1"/>
    <col min="7430" max="7430" width="6.44140625" style="68" customWidth="1"/>
    <col min="7431" max="7432" width="7.44140625" style="68" customWidth="1"/>
    <col min="7433" max="7433" width="6.33203125" style="68" customWidth="1"/>
    <col min="7434" max="7434" width="7.6640625" style="68" customWidth="1"/>
    <col min="7435" max="7435" width="7.33203125" style="68" customWidth="1"/>
    <col min="7436" max="7436" width="7.5546875" style="68" customWidth="1"/>
    <col min="7437" max="7437" width="8.33203125" style="68" customWidth="1"/>
    <col min="7438" max="7438" width="9.33203125" style="68" customWidth="1"/>
    <col min="7439" max="7439" width="7.33203125" style="68" customWidth="1"/>
    <col min="7440" max="7441" width="9.109375" style="68" customWidth="1"/>
    <col min="7442" max="7442" width="8" style="68" customWidth="1"/>
    <col min="7443" max="7444" width="9.109375" style="68" customWidth="1"/>
    <col min="7445" max="7445" width="8" style="68" customWidth="1"/>
    <col min="7446" max="7446" width="9" style="68" customWidth="1"/>
    <col min="7447" max="7447" width="9.33203125" style="68" customWidth="1"/>
    <col min="7448" max="7448" width="6.88671875" style="68" customWidth="1"/>
    <col min="7449" max="7673" width="9.109375" style="68"/>
    <col min="7674" max="7674" width="19.33203125" style="68" customWidth="1"/>
    <col min="7675" max="7675" width="9.6640625" style="68" customWidth="1"/>
    <col min="7676" max="7676" width="9.44140625" style="68" customWidth="1"/>
    <col min="7677" max="7677" width="8.6640625" style="68" customWidth="1"/>
    <col min="7678" max="7679" width="9.44140625" style="68" customWidth="1"/>
    <col min="7680" max="7680" width="7.6640625" style="68" customWidth="1"/>
    <col min="7681" max="7681" width="8.88671875" style="68" customWidth="1"/>
    <col min="7682" max="7682" width="8.6640625" style="68" customWidth="1"/>
    <col min="7683" max="7683" width="7.6640625" style="68" customWidth="1"/>
    <col min="7684" max="7685" width="8.109375" style="68" customWidth="1"/>
    <col min="7686" max="7686" width="6.44140625" style="68" customWidth="1"/>
    <col min="7687" max="7688" width="7.44140625" style="68" customWidth="1"/>
    <col min="7689" max="7689" width="6.33203125" style="68" customWidth="1"/>
    <col min="7690" max="7690" width="7.6640625" style="68" customWidth="1"/>
    <col min="7691" max="7691" width="7.33203125" style="68" customWidth="1"/>
    <col min="7692" max="7692" width="7.5546875" style="68" customWidth="1"/>
    <col min="7693" max="7693" width="8.33203125" style="68" customWidth="1"/>
    <col min="7694" max="7694" width="9.33203125" style="68" customWidth="1"/>
    <col min="7695" max="7695" width="7.33203125" style="68" customWidth="1"/>
    <col min="7696" max="7697" width="9.109375" style="68" customWidth="1"/>
    <col min="7698" max="7698" width="8" style="68" customWidth="1"/>
    <col min="7699" max="7700" width="9.109375" style="68" customWidth="1"/>
    <col min="7701" max="7701" width="8" style="68" customWidth="1"/>
    <col min="7702" max="7702" width="9" style="68" customWidth="1"/>
    <col min="7703" max="7703" width="9.33203125" style="68" customWidth="1"/>
    <col min="7704" max="7704" width="6.88671875" style="68" customWidth="1"/>
    <col min="7705" max="7929" width="9.109375" style="68"/>
    <col min="7930" max="7930" width="19.33203125" style="68" customWidth="1"/>
    <col min="7931" max="7931" width="9.6640625" style="68" customWidth="1"/>
    <col min="7932" max="7932" width="9.44140625" style="68" customWidth="1"/>
    <col min="7933" max="7933" width="8.6640625" style="68" customWidth="1"/>
    <col min="7934" max="7935" width="9.44140625" style="68" customWidth="1"/>
    <col min="7936" max="7936" width="7.6640625" style="68" customWidth="1"/>
    <col min="7937" max="7937" width="8.88671875" style="68" customWidth="1"/>
    <col min="7938" max="7938" width="8.6640625" style="68" customWidth="1"/>
    <col min="7939" max="7939" width="7.6640625" style="68" customWidth="1"/>
    <col min="7940" max="7941" width="8.109375" style="68" customWidth="1"/>
    <col min="7942" max="7942" width="6.44140625" style="68" customWidth="1"/>
    <col min="7943" max="7944" width="7.44140625" style="68" customWidth="1"/>
    <col min="7945" max="7945" width="6.33203125" style="68" customWidth="1"/>
    <col min="7946" max="7946" width="7.6640625" style="68" customWidth="1"/>
    <col min="7947" max="7947" width="7.33203125" style="68" customWidth="1"/>
    <col min="7948" max="7948" width="7.5546875" style="68" customWidth="1"/>
    <col min="7949" max="7949" width="8.33203125" style="68" customWidth="1"/>
    <col min="7950" max="7950" width="9.33203125" style="68" customWidth="1"/>
    <col min="7951" max="7951" width="7.33203125" style="68" customWidth="1"/>
    <col min="7952" max="7953" width="9.109375" style="68" customWidth="1"/>
    <col min="7954" max="7954" width="8" style="68" customWidth="1"/>
    <col min="7955" max="7956" width="9.109375" style="68" customWidth="1"/>
    <col min="7957" max="7957" width="8" style="68" customWidth="1"/>
    <col min="7958" max="7958" width="9" style="68" customWidth="1"/>
    <col min="7959" max="7959" width="9.33203125" style="68" customWidth="1"/>
    <col min="7960" max="7960" width="6.88671875" style="68" customWidth="1"/>
    <col min="7961" max="8185" width="9.109375" style="68"/>
    <col min="8186" max="8186" width="19.33203125" style="68" customWidth="1"/>
    <col min="8187" max="8187" width="9.6640625" style="68" customWidth="1"/>
    <col min="8188" max="8188" width="9.44140625" style="68" customWidth="1"/>
    <col min="8189" max="8189" width="8.6640625" style="68" customWidth="1"/>
    <col min="8190" max="8191" width="9.44140625" style="68" customWidth="1"/>
    <col min="8192" max="8192" width="7.6640625" style="68" customWidth="1"/>
    <col min="8193" max="8193" width="8.88671875" style="68" customWidth="1"/>
    <col min="8194" max="8194" width="8.6640625" style="68" customWidth="1"/>
    <col min="8195" max="8195" width="7.6640625" style="68" customWidth="1"/>
    <col min="8196" max="8197" width="8.109375" style="68" customWidth="1"/>
    <col min="8198" max="8198" width="6.44140625" style="68" customWidth="1"/>
    <col min="8199" max="8200" width="7.44140625" style="68" customWidth="1"/>
    <col min="8201" max="8201" width="6.33203125" style="68" customWidth="1"/>
    <col min="8202" max="8202" width="7.6640625" style="68" customWidth="1"/>
    <col min="8203" max="8203" width="7.33203125" style="68" customWidth="1"/>
    <col min="8204" max="8204" width="7.5546875" style="68" customWidth="1"/>
    <col min="8205" max="8205" width="8.33203125" style="68" customWidth="1"/>
    <col min="8206" max="8206" width="9.33203125" style="68" customWidth="1"/>
    <col min="8207" max="8207" width="7.33203125" style="68" customWidth="1"/>
    <col min="8208" max="8209" width="9.109375" style="68" customWidth="1"/>
    <col min="8210" max="8210" width="8" style="68" customWidth="1"/>
    <col min="8211" max="8212" width="9.109375" style="68" customWidth="1"/>
    <col min="8213" max="8213" width="8" style="68" customWidth="1"/>
    <col min="8214" max="8214" width="9" style="68" customWidth="1"/>
    <col min="8215" max="8215" width="9.33203125" style="68" customWidth="1"/>
    <col min="8216" max="8216" width="6.88671875" style="68" customWidth="1"/>
    <col min="8217" max="8441" width="9.109375" style="68"/>
    <col min="8442" max="8442" width="19.33203125" style="68" customWidth="1"/>
    <col min="8443" max="8443" width="9.6640625" style="68" customWidth="1"/>
    <col min="8444" max="8444" width="9.44140625" style="68" customWidth="1"/>
    <col min="8445" max="8445" width="8.6640625" style="68" customWidth="1"/>
    <col min="8446" max="8447" width="9.44140625" style="68" customWidth="1"/>
    <col min="8448" max="8448" width="7.6640625" style="68" customWidth="1"/>
    <col min="8449" max="8449" width="8.88671875" style="68" customWidth="1"/>
    <col min="8450" max="8450" width="8.6640625" style="68" customWidth="1"/>
    <col min="8451" max="8451" width="7.6640625" style="68" customWidth="1"/>
    <col min="8452" max="8453" width="8.109375" style="68" customWidth="1"/>
    <col min="8454" max="8454" width="6.44140625" style="68" customWidth="1"/>
    <col min="8455" max="8456" width="7.44140625" style="68" customWidth="1"/>
    <col min="8457" max="8457" width="6.33203125" style="68" customWidth="1"/>
    <col min="8458" max="8458" width="7.6640625" style="68" customWidth="1"/>
    <col min="8459" max="8459" width="7.33203125" style="68" customWidth="1"/>
    <col min="8460" max="8460" width="7.5546875" style="68" customWidth="1"/>
    <col min="8461" max="8461" width="8.33203125" style="68" customWidth="1"/>
    <col min="8462" max="8462" width="9.33203125" style="68" customWidth="1"/>
    <col min="8463" max="8463" width="7.33203125" style="68" customWidth="1"/>
    <col min="8464" max="8465" width="9.109375" style="68" customWidth="1"/>
    <col min="8466" max="8466" width="8" style="68" customWidth="1"/>
    <col min="8467" max="8468" width="9.109375" style="68" customWidth="1"/>
    <col min="8469" max="8469" width="8" style="68" customWidth="1"/>
    <col min="8470" max="8470" width="9" style="68" customWidth="1"/>
    <col min="8471" max="8471" width="9.33203125" style="68" customWidth="1"/>
    <col min="8472" max="8472" width="6.88671875" style="68" customWidth="1"/>
    <col min="8473" max="8697" width="9.109375" style="68"/>
    <col min="8698" max="8698" width="19.33203125" style="68" customWidth="1"/>
    <col min="8699" max="8699" width="9.6640625" style="68" customWidth="1"/>
    <col min="8700" max="8700" width="9.44140625" style="68" customWidth="1"/>
    <col min="8701" max="8701" width="8.6640625" style="68" customWidth="1"/>
    <col min="8702" max="8703" width="9.44140625" style="68" customWidth="1"/>
    <col min="8704" max="8704" width="7.6640625" style="68" customWidth="1"/>
    <col min="8705" max="8705" width="8.88671875" style="68" customWidth="1"/>
    <col min="8706" max="8706" width="8.6640625" style="68" customWidth="1"/>
    <col min="8707" max="8707" width="7.6640625" style="68" customWidth="1"/>
    <col min="8708" max="8709" width="8.109375" style="68" customWidth="1"/>
    <col min="8710" max="8710" width="6.44140625" style="68" customWidth="1"/>
    <col min="8711" max="8712" width="7.44140625" style="68" customWidth="1"/>
    <col min="8713" max="8713" width="6.33203125" style="68" customWidth="1"/>
    <col min="8714" max="8714" width="7.6640625" style="68" customWidth="1"/>
    <col min="8715" max="8715" width="7.33203125" style="68" customWidth="1"/>
    <col min="8716" max="8716" width="7.5546875" style="68" customWidth="1"/>
    <col min="8717" max="8717" width="8.33203125" style="68" customWidth="1"/>
    <col min="8718" max="8718" width="9.33203125" style="68" customWidth="1"/>
    <col min="8719" max="8719" width="7.33203125" style="68" customWidth="1"/>
    <col min="8720" max="8721" width="9.109375" style="68" customWidth="1"/>
    <col min="8722" max="8722" width="8" style="68" customWidth="1"/>
    <col min="8723" max="8724" width="9.109375" style="68" customWidth="1"/>
    <col min="8725" max="8725" width="8" style="68" customWidth="1"/>
    <col min="8726" max="8726" width="9" style="68" customWidth="1"/>
    <col min="8727" max="8727" width="9.33203125" style="68" customWidth="1"/>
    <col min="8728" max="8728" width="6.88671875" style="68" customWidth="1"/>
    <col min="8729" max="8953" width="9.109375" style="68"/>
    <col min="8954" max="8954" width="19.33203125" style="68" customWidth="1"/>
    <col min="8955" max="8955" width="9.6640625" style="68" customWidth="1"/>
    <col min="8956" max="8956" width="9.44140625" style="68" customWidth="1"/>
    <col min="8957" max="8957" width="8.6640625" style="68" customWidth="1"/>
    <col min="8958" max="8959" width="9.44140625" style="68" customWidth="1"/>
    <col min="8960" max="8960" width="7.6640625" style="68" customWidth="1"/>
    <col min="8961" max="8961" width="8.88671875" style="68" customWidth="1"/>
    <col min="8962" max="8962" width="8.6640625" style="68" customWidth="1"/>
    <col min="8963" max="8963" width="7.6640625" style="68" customWidth="1"/>
    <col min="8964" max="8965" width="8.109375" style="68" customWidth="1"/>
    <col min="8966" max="8966" width="6.44140625" style="68" customWidth="1"/>
    <col min="8967" max="8968" width="7.44140625" style="68" customWidth="1"/>
    <col min="8969" max="8969" width="6.33203125" style="68" customWidth="1"/>
    <col min="8970" max="8970" width="7.6640625" style="68" customWidth="1"/>
    <col min="8971" max="8971" width="7.33203125" style="68" customWidth="1"/>
    <col min="8972" max="8972" width="7.5546875" style="68" customWidth="1"/>
    <col min="8973" max="8973" width="8.33203125" style="68" customWidth="1"/>
    <col min="8974" max="8974" width="9.33203125" style="68" customWidth="1"/>
    <col min="8975" max="8975" width="7.33203125" style="68" customWidth="1"/>
    <col min="8976" max="8977" width="9.109375" style="68" customWidth="1"/>
    <col min="8978" max="8978" width="8" style="68" customWidth="1"/>
    <col min="8979" max="8980" width="9.109375" style="68" customWidth="1"/>
    <col min="8981" max="8981" width="8" style="68" customWidth="1"/>
    <col min="8982" max="8982" width="9" style="68" customWidth="1"/>
    <col min="8983" max="8983" width="9.33203125" style="68" customWidth="1"/>
    <col min="8984" max="8984" width="6.88671875" style="68" customWidth="1"/>
    <col min="8985" max="9209" width="9.109375" style="68"/>
    <col min="9210" max="9210" width="19.33203125" style="68" customWidth="1"/>
    <col min="9211" max="9211" width="9.6640625" style="68" customWidth="1"/>
    <col min="9212" max="9212" width="9.44140625" style="68" customWidth="1"/>
    <col min="9213" max="9213" width="8.6640625" style="68" customWidth="1"/>
    <col min="9214" max="9215" width="9.44140625" style="68" customWidth="1"/>
    <col min="9216" max="9216" width="7.6640625" style="68" customWidth="1"/>
    <col min="9217" max="9217" width="8.88671875" style="68" customWidth="1"/>
    <col min="9218" max="9218" width="8.6640625" style="68" customWidth="1"/>
    <col min="9219" max="9219" width="7.6640625" style="68" customWidth="1"/>
    <col min="9220" max="9221" width="8.109375" style="68" customWidth="1"/>
    <col min="9222" max="9222" width="6.44140625" style="68" customWidth="1"/>
    <col min="9223" max="9224" width="7.44140625" style="68" customWidth="1"/>
    <col min="9225" max="9225" width="6.33203125" style="68" customWidth="1"/>
    <col min="9226" max="9226" width="7.6640625" style="68" customWidth="1"/>
    <col min="9227" max="9227" width="7.33203125" style="68" customWidth="1"/>
    <col min="9228" max="9228" width="7.5546875" style="68" customWidth="1"/>
    <col min="9229" max="9229" width="8.33203125" style="68" customWidth="1"/>
    <col min="9230" max="9230" width="9.33203125" style="68" customWidth="1"/>
    <col min="9231" max="9231" width="7.33203125" style="68" customWidth="1"/>
    <col min="9232" max="9233" width="9.109375" style="68" customWidth="1"/>
    <col min="9234" max="9234" width="8" style="68" customWidth="1"/>
    <col min="9235" max="9236" width="9.109375" style="68" customWidth="1"/>
    <col min="9237" max="9237" width="8" style="68" customWidth="1"/>
    <col min="9238" max="9238" width="9" style="68" customWidth="1"/>
    <col min="9239" max="9239" width="9.33203125" style="68" customWidth="1"/>
    <col min="9240" max="9240" width="6.88671875" style="68" customWidth="1"/>
    <col min="9241" max="9465" width="9.109375" style="68"/>
    <col min="9466" max="9466" width="19.33203125" style="68" customWidth="1"/>
    <col min="9467" max="9467" width="9.6640625" style="68" customWidth="1"/>
    <col min="9468" max="9468" width="9.44140625" style="68" customWidth="1"/>
    <col min="9469" max="9469" width="8.6640625" style="68" customWidth="1"/>
    <col min="9470" max="9471" width="9.44140625" style="68" customWidth="1"/>
    <col min="9472" max="9472" width="7.6640625" style="68" customWidth="1"/>
    <col min="9473" max="9473" width="8.88671875" style="68" customWidth="1"/>
    <col min="9474" max="9474" width="8.6640625" style="68" customWidth="1"/>
    <col min="9475" max="9475" width="7.6640625" style="68" customWidth="1"/>
    <col min="9476" max="9477" width="8.109375" style="68" customWidth="1"/>
    <col min="9478" max="9478" width="6.44140625" style="68" customWidth="1"/>
    <col min="9479" max="9480" width="7.44140625" style="68" customWidth="1"/>
    <col min="9481" max="9481" width="6.33203125" style="68" customWidth="1"/>
    <col min="9482" max="9482" width="7.6640625" style="68" customWidth="1"/>
    <col min="9483" max="9483" width="7.33203125" style="68" customWidth="1"/>
    <col min="9484" max="9484" width="7.5546875" style="68" customWidth="1"/>
    <col min="9485" max="9485" width="8.33203125" style="68" customWidth="1"/>
    <col min="9486" max="9486" width="9.33203125" style="68" customWidth="1"/>
    <col min="9487" max="9487" width="7.33203125" style="68" customWidth="1"/>
    <col min="9488" max="9489" width="9.109375" style="68" customWidth="1"/>
    <col min="9490" max="9490" width="8" style="68" customWidth="1"/>
    <col min="9491" max="9492" width="9.109375" style="68" customWidth="1"/>
    <col min="9493" max="9493" width="8" style="68" customWidth="1"/>
    <col min="9494" max="9494" width="9" style="68" customWidth="1"/>
    <col min="9495" max="9495" width="9.33203125" style="68" customWidth="1"/>
    <col min="9496" max="9496" width="6.88671875" style="68" customWidth="1"/>
    <col min="9497" max="9721" width="9.109375" style="68"/>
    <col min="9722" max="9722" width="19.33203125" style="68" customWidth="1"/>
    <col min="9723" max="9723" width="9.6640625" style="68" customWidth="1"/>
    <col min="9724" max="9724" width="9.44140625" style="68" customWidth="1"/>
    <col min="9725" max="9725" width="8.6640625" style="68" customWidth="1"/>
    <col min="9726" max="9727" width="9.44140625" style="68" customWidth="1"/>
    <col min="9728" max="9728" width="7.6640625" style="68" customWidth="1"/>
    <col min="9729" max="9729" width="8.88671875" style="68" customWidth="1"/>
    <col min="9730" max="9730" width="8.6640625" style="68" customWidth="1"/>
    <col min="9731" max="9731" width="7.6640625" style="68" customWidth="1"/>
    <col min="9732" max="9733" width="8.109375" style="68" customWidth="1"/>
    <col min="9734" max="9734" width="6.44140625" style="68" customWidth="1"/>
    <col min="9735" max="9736" width="7.44140625" style="68" customWidth="1"/>
    <col min="9737" max="9737" width="6.33203125" style="68" customWidth="1"/>
    <col min="9738" max="9738" width="7.6640625" style="68" customWidth="1"/>
    <col min="9739" max="9739" width="7.33203125" style="68" customWidth="1"/>
    <col min="9740" max="9740" width="7.5546875" style="68" customWidth="1"/>
    <col min="9741" max="9741" width="8.33203125" style="68" customWidth="1"/>
    <col min="9742" max="9742" width="9.33203125" style="68" customWidth="1"/>
    <col min="9743" max="9743" width="7.33203125" style="68" customWidth="1"/>
    <col min="9744" max="9745" width="9.109375" style="68" customWidth="1"/>
    <col min="9746" max="9746" width="8" style="68" customWidth="1"/>
    <col min="9747" max="9748" width="9.109375" style="68" customWidth="1"/>
    <col min="9749" max="9749" width="8" style="68" customWidth="1"/>
    <col min="9750" max="9750" width="9" style="68" customWidth="1"/>
    <col min="9751" max="9751" width="9.33203125" style="68" customWidth="1"/>
    <col min="9752" max="9752" width="6.88671875" style="68" customWidth="1"/>
    <col min="9753" max="9977" width="9.109375" style="68"/>
    <col min="9978" max="9978" width="19.33203125" style="68" customWidth="1"/>
    <col min="9979" max="9979" width="9.6640625" style="68" customWidth="1"/>
    <col min="9980" max="9980" width="9.44140625" style="68" customWidth="1"/>
    <col min="9981" max="9981" width="8.6640625" style="68" customWidth="1"/>
    <col min="9982" max="9983" width="9.44140625" style="68" customWidth="1"/>
    <col min="9984" max="9984" width="7.6640625" style="68" customWidth="1"/>
    <col min="9985" max="9985" width="8.88671875" style="68" customWidth="1"/>
    <col min="9986" max="9986" width="8.6640625" style="68" customWidth="1"/>
    <col min="9987" max="9987" width="7.6640625" style="68" customWidth="1"/>
    <col min="9988" max="9989" width="8.109375" style="68" customWidth="1"/>
    <col min="9990" max="9990" width="6.44140625" style="68" customWidth="1"/>
    <col min="9991" max="9992" width="7.44140625" style="68" customWidth="1"/>
    <col min="9993" max="9993" width="6.33203125" style="68" customWidth="1"/>
    <col min="9994" max="9994" width="7.6640625" style="68" customWidth="1"/>
    <col min="9995" max="9995" width="7.33203125" style="68" customWidth="1"/>
    <col min="9996" max="9996" width="7.5546875" style="68" customWidth="1"/>
    <col min="9997" max="9997" width="8.33203125" style="68" customWidth="1"/>
    <col min="9998" max="9998" width="9.33203125" style="68" customWidth="1"/>
    <col min="9999" max="9999" width="7.33203125" style="68" customWidth="1"/>
    <col min="10000" max="10001" width="9.109375" style="68" customWidth="1"/>
    <col min="10002" max="10002" width="8" style="68" customWidth="1"/>
    <col min="10003" max="10004" width="9.109375" style="68" customWidth="1"/>
    <col min="10005" max="10005" width="8" style="68" customWidth="1"/>
    <col min="10006" max="10006" width="9" style="68" customWidth="1"/>
    <col min="10007" max="10007" width="9.33203125" style="68" customWidth="1"/>
    <col min="10008" max="10008" width="6.88671875" style="68" customWidth="1"/>
    <col min="10009" max="10233" width="9.109375" style="68"/>
    <col min="10234" max="10234" width="19.33203125" style="68" customWidth="1"/>
    <col min="10235" max="10235" width="9.6640625" style="68" customWidth="1"/>
    <col min="10236" max="10236" width="9.44140625" style="68" customWidth="1"/>
    <col min="10237" max="10237" width="8.6640625" style="68" customWidth="1"/>
    <col min="10238" max="10239" width="9.44140625" style="68" customWidth="1"/>
    <col min="10240" max="10240" width="7.6640625" style="68" customWidth="1"/>
    <col min="10241" max="10241" width="8.88671875" style="68" customWidth="1"/>
    <col min="10242" max="10242" width="8.6640625" style="68" customWidth="1"/>
    <col min="10243" max="10243" width="7.6640625" style="68" customWidth="1"/>
    <col min="10244" max="10245" width="8.109375" style="68" customWidth="1"/>
    <col min="10246" max="10246" width="6.44140625" style="68" customWidth="1"/>
    <col min="10247" max="10248" width="7.44140625" style="68" customWidth="1"/>
    <col min="10249" max="10249" width="6.33203125" style="68" customWidth="1"/>
    <col min="10250" max="10250" width="7.6640625" style="68" customWidth="1"/>
    <col min="10251" max="10251" width="7.33203125" style="68" customWidth="1"/>
    <col min="10252" max="10252" width="7.5546875" style="68" customWidth="1"/>
    <col min="10253" max="10253" width="8.33203125" style="68" customWidth="1"/>
    <col min="10254" max="10254" width="9.33203125" style="68" customWidth="1"/>
    <col min="10255" max="10255" width="7.33203125" style="68" customWidth="1"/>
    <col min="10256" max="10257" width="9.109375" style="68" customWidth="1"/>
    <col min="10258" max="10258" width="8" style="68" customWidth="1"/>
    <col min="10259" max="10260" width="9.109375" style="68" customWidth="1"/>
    <col min="10261" max="10261" width="8" style="68" customWidth="1"/>
    <col min="10262" max="10262" width="9" style="68" customWidth="1"/>
    <col min="10263" max="10263" width="9.33203125" style="68" customWidth="1"/>
    <col min="10264" max="10264" width="6.88671875" style="68" customWidth="1"/>
    <col min="10265" max="10489" width="9.109375" style="68"/>
    <col min="10490" max="10490" width="19.33203125" style="68" customWidth="1"/>
    <col min="10491" max="10491" width="9.6640625" style="68" customWidth="1"/>
    <col min="10492" max="10492" width="9.44140625" style="68" customWidth="1"/>
    <col min="10493" max="10493" width="8.6640625" style="68" customWidth="1"/>
    <col min="10494" max="10495" width="9.44140625" style="68" customWidth="1"/>
    <col min="10496" max="10496" width="7.6640625" style="68" customWidth="1"/>
    <col min="10497" max="10497" width="8.88671875" style="68" customWidth="1"/>
    <col min="10498" max="10498" width="8.6640625" style="68" customWidth="1"/>
    <col min="10499" max="10499" width="7.6640625" style="68" customWidth="1"/>
    <col min="10500" max="10501" width="8.109375" style="68" customWidth="1"/>
    <col min="10502" max="10502" width="6.44140625" style="68" customWidth="1"/>
    <col min="10503" max="10504" width="7.44140625" style="68" customWidth="1"/>
    <col min="10505" max="10505" width="6.33203125" style="68" customWidth="1"/>
    <col min="10506" max="10506" width="7.6640625" style="68" customWidth="1"/>
    <col min="10507" max="10507" width="7.33203125" style="68" customWidth="1"/>
    <col min="10508" max="10508" width="7.5546875" style="68" customWidth="1"/>
    <col min="10509" max="10509" width="8.33203125" style="68" customWidth="1"/>
    <col min="10510" max="10510" width="9.33203125" style="68" customWidth="1"/>
    <col min="10511" max="10511" width="7.33203125" style="68" customWidth="1"/>
    <col min="10512" max="10513" width="9.109375" style="68" customWidth="1"/>
    <col min="10514" max="10514" width="8" style="68" customWidth="1"/>
    <col min="10515" max="10516" width="9.109375" style="68" customWidth="1"/>
    <col min="10517" max="10517" width="8" style="68" customWidth="1"/>
    <col min="10518" max="10518" width="9" style="68" customWidth="1"/>
    <col min="10519" max="10519" width="9.33203125" style="68" customWidth="1"/>
    <col min="10520" max="10520" width="6.88671875" style="68" customWidth="1"/>
    <col min="10521" max="10745" width="9.109375" style="68"/>
    <col min="10746" max="10746" width="19.33203125" style="68" customWidth="1"/>
    <col min="10747" max="10747" width="9.6640625" style="68" customWidth="1"/>
    <col min="10748" max="10748" width="9.44140625" style="68" customWidth="1"/>
    <col min="10749" max="10749" width="8.6640625" style="68" customWidth="1"/>
    <col min="10750" max="10751" width="9.44140625" style="68" customWidth="1"/>
    <col min="10752" max="10752" width="7.6640625" style="68" customWidth="1"/>
    <col min="10753" max="10753" width="8.88671875" style="68" customWidth="1"/>
    <col min="10754" max="10754" width="8.6640625" style="68" customWidth="1"/>
    <col min="10755" max="10755" width="7.6640625" style="68" customWidth="1"/>
    <col min="10756" max="10757" width="8.109375" style="68" customWidth="1"/>
    <col min="10758" max="10758" width="6.44140625" style="68" customWidth="1"/>
    <col min="10759" max="10760" width="7.44140625" style="68" customWidth="1"/>
    <col min="10761" max="10761" width="6.33203125" style="68" customWidth="1"/>
    <col min="10762" max="10762" width="7.6640625" style="68" customWidth="1"/>
    <col min="10763" max="10763" width="7.33203125" style="68" customWidth="1"/>
    <col min="10764" max="10764" width="7.5546875" style="68" customWidth="1"/>
    <col min="10765" max="10765" width="8.33203125" style="68" customWidth="1"/>
    <col min="10766" max="10766" width="9.33203125" style="68" customWidth="1"/>
    <col min="10767" max="10767" width="7.33203125" style="68" customWidth="1"/>
    <col min="10768" max="10769" width="9.109375" style="68" customWidth="1"/>
    <col min="10770" max="10770" width="8" style="68" customWidth="1"/>
    <col min="10771" max="10772" width="9.109375" style="68" customWidth="1"/>
    <col min="10773" max="10773" width="8" style="68" customWidth="1"/>
    <col min="10774" max="10774" width="9" style="68" customWidth="1"/>
    <col min="10775" max="10775" width="9.33203125" style="68" customWidth="1"/>
    <col min="10776" max="10776" width="6.88671875" style="68" customWidth="1"/>
    <col min="10777" max="11001" width="9.109375" style="68"/>
    <col min="11002" max="11002" width="19.33203125" style="68" customWidth="1"/>
    <col min="11003" max="11003" width="9.6640625" style="68" customWidth="1"/>
    <col min="11004" max="11004" width="9.44140625" style="68" customWidth="1"/>
    <col min="11005" max="11005" width="8.6640625" style="68" customWidth="1"/>
    <col min="11006" max="11007" width="9.44140625" style="68" customWidth="1"/>
    <col min="11008" max="11008" width="7.6640625" style="68" customWidth="1"/>
    <col min="11009" max="11009" width="8.88671875" style="68" customWidth="1"/>
    <col min="11010" max="11010" width="8.6640625" style="68" customWidth="1"/>
    <col min="11011" max="11011" width="7.6640625" style="68" customWidth="1"/>
    <col min="11012" max="11013" width="8.109375" style="68" customWidth="1"/>
    <col min="11014" max="11014" width="6.44140625" style="68" customWidth="1"/>
    <col min="11015" max="11016" width="7.44140625" style="68" customWidth="1"/>
    <col min="11017" max="11017" width="6.33203125" style="68" customWidth="1"/>
    <col min="11018" max="11018" width="7.6640625" style="68" customWidth="1"/>
    <col min="11019" max="11019" width="7.33203125" style="68" customWidth="1"/>
    <col min="11020" max="11020" width="7.5546875" style="68" customWidth="1"/>
    <col min="11021" max="11021" width="8.33203125" style="68" customWidth="1"/>
    <col min="11022" max="11022" width="9.33203125" style="68" customWidth="1"/>
    <col min="11023" max="11023" width="7.33203125" style="68" customWidth="1"/>
    <col min="11024" max="11025" width="9.109375" style="68" customWidth="1"/>
    <col min="11026" max="11026" width="8" style="68" customWidth="1"/>
    <col min="11027" max="11028" width="9.109375" style="68" customWidth="1"/>
    <col min="11029" max="11029" width="8" style="68" customWidth="1"/>
    <col min="11030" max="11030" width="9" style="68" customWidth="1"/>
    <col min="11031" max="11031" width="9.33203125" style="68" customWidth="1"/>
    <col min="11032" max="11032" width="6.88671875" style="68" customWidth="1"/>
    <col min="11033" max="11257" width="9.109375" style="68"/>
    <col min="11258" max="11258" width="19.33203125" style="68" customWidth="1"/>
    <col min="11259" max="11259" width="9.6640625" style="68" customWidth="1"/>
    <col min="11260" max="11260" width="9.44140625" style="68" customWidth="1"/>
    <col min="11261" max="11261" width="8.6640625" style="68" customWidth="1"/>
    <col min="11262" max="11263" width="9.44140625" style="68" customWidth="1"/>
    <col min="11264" max="11264" width="7.6640625" style="68" customWidth="1"/>
    <col min="11265" max="11265" width="8.88671875" style="68" customWidth="1"/>
    <col min="11266" max="11266" width="8.6640625" style="68" customWidth="1"/>
    <col min="11267" max="11267" width="7.6640625" style="68" customWidth="1"/>
    <col min="11268" max="11269" width="8.109375" style="68" customWidth="1"/>
    <col min="11270" max="11270" width="6.44140625" style="68" customWidth="1"/>
    <col min="11271" max="11272" width="7.44140625" style="68" customWidth="1"/>
    <col min="11273" max="11273" width="6.33203125" style="68" customWidth="1"/>
    <col min="11274" max="11274" width="7.6640625" style="68" customWidth="1"/>
    <col min="11275" max="11275" width="7.33203125" style="68" customWidth="1"/>
    <col min="11276" max="11276" width="7.5546875" style="68" customWidth="1"/>
    <col min="11277" max="11277" width="8.33203125" style="68" customWidth="1"/>
    <col min="11278" max="11278" width="9.33203125" style="68" customWidth="1"/>
    <col min="11279" max="11279" width="7.33203125" style="68" customWidth="1"/>
    <col min="11280" max="11281" width="9.109375" style="68" customWidth="1"/>
    <col min="11282" max="11282" width="8" style="68" customWidth="1"/>
    <col min="11283" max="11284" width="9.109375" style="68" customWidth="1"/>
    <col min="11285" max="11285" width="8" style="68" customWidth="1"/>
    <col min="11286" max="11286" width="9" style="68" customWidth="1"/>
    <col min="11287" max="11287" width="9.33203125" style="68" customWidth="1"/>
    <col min="11288" max="11288" width="6.88671875" style="68" customWidth="1"/>
    <col min="11289" max="11513" width="9.109375" style="68"/>
    <col min="11514" max="11514" width="19.33203125" style="68" customWidth="1"/>
    <col min="11515" max="11515" width="9.6640625" style="68" customWidth="1"/>
    <col min="11516" max="11516" width="9.44140625" style="68" customWidth="1"/>
    <col min="11517" max="11517" width="8.6640625" style="68" customWidth="1"/>
    <col min="11518" max="11519" width="9.44140625" style="68" customWidth="1"/>
    <col min="11520" max="11520" width="7.6640625" style="68" customWidth="1"/>
    <col min="11521" max="11521" width="8.88671875" style="68" customWidth="1"/>
    <col min="11522" max="11522" width="8.6640625" style="68" customWidth="1"/>
    <col min="11523" max="11523" width="7.6640625" style="68" customWidth="1"/>
    <col min="11524" max="11525" width="8.109375" style="68" customWidth="1"/>
    <col min="11526" max="11526" width="6.44140625" style="68" customWidth="1"/>
    <col min="11527" max="11528" width="7.44140625" style="68" customWidth="1"/>
    <col min="11529" max="11529" width="6.33203125" style="68" customWidth="1"/>
    <col min="11530" max="11530" width="7.6640625" style="68" customWidth="1"/>
    <col min="11531" max="11531" width="7.33203125" style="68" customWidth="1"/>
    <col min="11532" max="11532" width="7.5546875" style="68" customWidth="1"/>
    <col min="11533" max="11533" width="8.33203125" style="68" customWidth="1"/>
    <col min="11534" max="11534" width="9.33203125" style="68" customWidth="1"/>
    <col min="11535" max="11535" width="7.33203125" style="68" customWidth="1"/>
    <col min="11536" max="11537" width="9.109375" style="68" customWidth="1"/>
    <col min="11538" max="11538" width="8" style="68" customWidth="1"/>
    <col min="11539" max="11540" width="9.109375" style="68" customWidth="1"/>
    <col min="11541" max="11541" width="8" style="68" customWidth="1"/>
    <col min="11542" max="11542" width="9" style="68" customWidth="1"/>
    <col min="11543" max="11543" width="9.33203125" style="68" customWidth="1"/>
    <col min="11544" max="11544" width="6.88671875" style="68" customWidth="1"/>
    <col min="11545" max="11769" width="9.109375" style="68"/>
    <col min="11770" max="11770" width="19.33203125" style="68" customWidth="1"/>
    <col min="11771" max="11771" width="9.6640625" style="68" customWidth="1"/>
    <col min="11772" max="11772" width="9.44140625" style="68" customWidth="1"/>
    <col min="11773" max="11773" width="8.6640625" style="68" customWidth="1"/>
    <col min="11774" max="11775" width="9.44140625" style="68" customWidth="1"/>
    <col min="11776" max="11776" width="7.6640625" style="68" customWidth="1"/>
    <col min="11777" max="11777" width="8.88671875" style="68" customWidth="1"/>
    <col min="11778" max="11778" width="8.6640625" style="68" customWidth="1"/>
    <col min="11779" max="11779" width="7.6640625" style="68" customWidth="1"/>
    <col min="11780" max="11781" width="8.109375" style="68" customWidth="1"/>
    <col min="11782" max="11782" width="6.44140625" style="68" customWidth="1"/>
    <col min="11783" max="11784" width="7.44140625" style="68" customWidth="1"/>
    <col min="11785" max="11785" width="6.33203125" style="68" customWidth="1"/>
    <col min="11786" max="11786" width="7.6640625" style="68" customWidth="1"/>
    <col min="11787" max="11787" width="7.33203125" style="68" customWidth="1"/>
    <col min="11788" max="11788" width="7.5546875" style="68" customWidth="1"/>
    <col min="11789" max="11789" width="8.33203125" style="68" customWidth="1"/>
    <col min="11790" max="11790" width="9.33203125" style="68" customWidth="1"/>
    <col min="11791" max="11791" width="7.33203125" style="68" customWidth="1"/>
    <col min="11792" max="11793" width="9.109375" style="68" customWidth="1"/>
    <col min="11794" max="11794" width="8" style="68" customWidth="1"/>
    <col min="11795" max="11796" width="9.109375" style="68" customWidth="1"/>
    <col min="11797" max="11797" width="8" style="68" customWidth="1"/>
    <col min="11798" max="11798" width="9" style="68" customWidth="1"/>
    <col min="11799" max="11799" width="9.33203125" style="68" customWidth="1"/>
    <col min="11800" max="11800" width="6.88671875" style="68" customWidth="1"/>
    <col min="11801" max="12025" width="9.109375" style="68"/>
    <col min="12026" max="12026" width="19.33203125" style="68" customWidth="1"/>
    <col min="12027" max="12027" width="9.6640625" style="68" customWidth="1"/>
    <col min="12028" max="12028" width="9.44140625" style="68" customWidth="1"/>
    <col min="12029" max="12029" width="8.6640625" style="68" customWidth="1"/>
    <col min="12030" max="12031" width="9.44140625" style="68" customWidth="1"/>
    <col min="12032" max="12032" width="7.6640625" style="68" customWidth="1"/>
    <col min="12033" max="12033" width="8.88671875" style="68" customWidth="1"/>
    <col min="12034" max="12034" width="8.6640625" style="68" customWidth="1"/>
    <col min="12035" max="12035" width="7.6640625" style="68" customWidth="1"/>
    <col min="12036" max="12037" width="8.109375" style="68" customWidth="1"/>
    <col min="12038" max="12038" width="6.44140625" style="68" customWidth="1"/>
    <col min="12039" max="12040" width="7.44140625" style="68" customWidth="1"/>
    <col min="12041" max="12041" width="6.33203125" style="68" customWidth="1"/>
    <col min="12042" max="12042" width="7.6640625" style="68" customWidth="1"/>
    <col min="12043" max="12043" width="7.33203125" style="68" customWidth="1"/>
    <col min="12044" max="12044" width="7.5546875" style="68" customWidth="1"/>
    <col min="12045" max="12045" width="8.33203125" style="68" customWidth="1"/>
    <col min="12046" max="12046" width="9.33203125" style="68" customWidth="1"/>
    <col min="12047" max="12047" width="7.33203125" style="68" customWidth="1"/>
    <col min="12048" max="12049" width="9.109375" style="68" customWidth="1"/>
    <col min="12050" max="12050" width="8" style="68" customWidth="1"/>
    <col min="12051" max="12052" width="9.109375" style="68" customWidth="1"/>
    <col min="12053" max="12053" width="8" style="68" customWidth="1"/>
    <col min="12054" max="12054" width="9" style="68" customWidth="1"/>
    <col min="12055" max="12055" width="9.33203125" style="68" customWidth="1"/>
    <col min="12056" max="12056" width="6.88671875" style="68" customWidth="1"/>
    <col min="12057" max="12281" width="9.109375" style="68"/>
    <col min="12282" max="12282" width="19.33203125" style="68" customWidth="1"/>
    <col min="12283" max="12283" width="9.6640625" style="68" customWidth="1"/>
    <col min="12284" max="12284" width="9.44140625" style="68" customWidth="1"/>
    <col min="12285" max="12285" width="8.6640625" style="68" customWidth="1"/>
    <col min="12286" max="12287" width="9.44140625" style="68" customWidth="1"/>
    <col min="12288" max="12288" width="7.6640625" style="68" customWidth="1"/>
    <col min="12289" max="12289" width="8.88671875" style="68" customWidth="1"/>
    <col min="12290" max="12290" width="8.6640625" style="68" customWidth="1"/>
    <col min="12291" max="12291" width="7.6640625" style="68" customWidth="1"/>
    <col min="12292" max="12293" width="8.109375" style="68" customWidth="1"/>
    <col min="12294" max="12294" width="6.44140625" style="68" customWidth="1"/>
    <col min="12295" max="12296" width="7.44140625" style="68" customWidth="1"/>
    <col min="12297" max="12297" width="6.33203125" style="68" customWidth="1"/>
    <col min="12298" max="12298" width="7.6640625" style="68" customWidth="1"/>
    <col min="12299" max="12299" width="7.33203125" style="68" customWidth="1"/>
    <col min="12300" max="12300" width="7.5546875" style="68" customWidth="1"/>
    <col min="12301" max="12301" width="8.33203125" style="68" customWidth="1"/>
    <col min="12302" max="12302" width="9.33203125" style="68" customWidth="1"/>
    <col min="12303" max="12303" width="7.33203125" style="68" customWidth="1"/>
    <col min="12304" max="12305" width="9.109375" style="68" customWidth="1"/>
    <col min="12306" max="12306" width="8" style="68" customWidth="1"/>
    <col min="12307" max="12308" width="9.109375" style="68" customWidth="1"/>
    <col min="12309" max="12309" width="8" style="68" customWidth="1"/>
    <col min="12310" max="12310" width="9" style="68" customWidth="1"/>
    <col min="12311" max="12311" width="9.33203125" style="68" customWidth="1"/>
    <col min="12312" max="12312" width="6.88671875" style="68" customWidth="1"/>
    <col min="12313" max="12537" width="9.109375" style="68"/>
    <col min="12538" max="12538" width="19.33203125" style="68" customWidth="1"/>
    <col min="12539" max="12539" width="9.6640625" style="68" customWidth="1"/>
    <col min="12540" max="12540" width="9.44140625" style="68" customWidth="1"/>
    <col min="12541" max="12541" width="8.6640625" style="68" customWidth="1"/>
    <col min="12542" max="12543" width="9.44140625" style="68" customWidth="1"/>
    <col min="12544" max="12544" width="7.6640625" style="68" customWidth="1"/>
    <col min="12545" max="12545" width="8.88671875" style="68" customWidth="1"/>
    <col min="12546" max="12546" width="8.6640625" style="68" customWidth="1"/>
    <col min="12547" max="12547" width="7.6640625" style="68" customWidth="1"/>
    <col min="12548" max="12549" width="8.109375" style="68" customWidth="1"/>
    <col min="12550" max="12550" width="6.44140625" style="68" customWidth="1"/>
    <col min="12551" max="12552" width="7.44140625" style="68" customWidth="1"/>
    <col min="12553" max="12553" width="6.33203125" style="68" customWidth="1"/>
    <col min="12554" max="12554" width="7.6640625" style="68" customWidth="1"/>
    <col min="12555" max="12555" width="7.33203125" style="68" customWidth="1"/>
    <col min="12556" max="12556" width="7.5546875" style="68" customWidth="1"/>
    <col min="12557" max="12557" width="8.33203125" style="68" customWidth="1"/>
    <col min="12558" max="12558" width="9.33203125" style="68" customWidth="1"/>
    <col min="12559" max="12559" width="7.33203125" style="68" customWidth="1"/>
    <col min="12560" max="12561" width="9.109375" style="68" customWidth="1"/>
    <col min="12562" max="12562" width="8" style="68" customWidth="1"/>
    <col min="12563" max="12564" width="9.109375" style="68" customWidth="1"/>
    <col min="12565" max="12565" width="8" style="68" customWidth="1"/>
    <col min="12566" max="12566" width="9" style="68" customWidth="1"/>
    <col min="12567" max="12567" width="9.33203125" style="68" customWidth="1"/>
    <col min="12568" max="12568" width="6.88671875" style="68" customWidth="1"/>
    <col min="12569" max="12793" width="9.109375" style="68"/>
    <col min="12794" max="12794" width="19.33203125" style="68" customWidth="1"/>
    <col min="12795" max="12795" width="9.6640625" style="68" customWidth="1"/>
    <col min="12796" max="12796" width="9.44140625" style="68" customWidth="1"/>
    <col min="12797" max="12797" width="8.6640625" style="68" customWidth="1"/>
    <col min="12798" max="12799" width="9.44140625" style="68" customWidth="1"/>
    <col min="12800" max="12800" width="7.6640625" style="68" customWidth="1"/>
    <col min="12801" max="12801" width="8.88671875" style="68" customWidth="1"/>
    <col min="12802" max="12802" width="8.6640625" style="68" customWidth="1"/>
    <col min="12803" max="12803" width="7.6640625" style="68" customWidth="1"/>
    <col min="12804" max="12805" width="8.109375" style="68" customWidth="1"/>
    <col min="12806" max="12806" width="6.44140625" style="68" customWidth="1"/>
    <col min="12807" max="12808" width="7.44140625" style="68" customWidth="1"/>
    <col min="12809" max="12809" width="6.33203125" style="68" customWidth="1"/>
    <col min="12810" max="12810" width="7.6640625" style="68" customWidth="1"/>
    <col min="12811" max="12811" width="7.33203125" style="68" customWidth="1"/>
    <col min="12812" max="12812" width="7.5546875" style="68" customWidth="1"/>
    <col min="12813" max="12813" width="8.33203125" style="68" customWidth="1"/>
    <col min="12814" max="12814" width="9.33203125" style="68" customWidth="1"/>
    <col min="12815" max="12815" width="7.33203125" style="68" customWidth="1"/>
    <col min="12816" max="12817" width="9.109375" style="68" customWidth="1"/>
    <col min="12818" max="12818" width="8" style="68" customWidth="1"/>
    <col min="12819" max="12820" width="9.109375" style="68" customWidth="1"/>
    <col min="12821" max="12821" width="8" style="68" customWidth="1"/>
    <col min="12822" max="12822" width="9" style="68" customWidth="1"/>
    <col min="12823" max="12823" width="9.33203125" style="68" customWidth="1"/>
    <col min="12824" max="12824" width="6.88671875" style="68" customWidth="1"/>
    <col min="12825" max="13049" width="9.109375" style="68"/>
    <col min="13050" max="13050" width="19.33203125" style="68" customWidth="1"/>
    <col min="13051" max="13051" width="9.6640625" style="68" customWidth="1"/>
    <col min="13052" max="13052" width="9.44140625" style="68" customWidth="1"/>
    <col min="13053" max="13053" width="8.6640625" style="68" customWidth="1"/>
    <col min="13054" max="13055" width="9.44140625" style="68" customWidth="1"/>
    <col min="13056" max="13056" width="7.6640625" style="68" customWidth="1"/>
    <col min="13057" max="13057" width="8.88671875" style="68" customWidth="1"/>
    <col min="13058" max="13058" width="8.6640625" style="68" customWidth="1"/>
    <col min="13059" max="13059" width="7.6640625" style="68" customWidth="1"/>
    <col min="13060" max="13061" width="8.109375" style="68" customWidth="1"/>
    <col min="13062" max="13062" width="6.44140625" style="68" customWidth="1"/>
    <col min="13063" max="13064" width="7.44140625" style="68" customWidth="1"/>
    <col min="13065" max="13065" width="6.33203125" style="68" customWidth="1"/>
    <col min="13066" max="13066" width="7.6640625" style="68" customWidth="1"/>
    <col min="13067" max="13067" width="7.33203125" style="68" customWidth="1"/>
    <col min="13068" max="13068" width="7.5546875" style="68" customWidth="1"/>
    <col min="13069" max="13069" width="8.33203125" style="68" customWidth="1"/>
    <col min="13070" max="13070" width="9.33203125" style="68" customWidth="1"/>
    <col min="13071" max="13071" width="7.33203125" style="68" customWidth="1"/>
    <col min="13072" max="13073" width="9.109375" style="68" customWidth="1"/>
    <col min="13074" max="13074" width="8" style="68" customWidth="1"/>
    <col min="13075" max="13076" width="9.109375" style="68" customWidth="1"/>
    <col min="13077" max="13077" width="8" style="68" customWidth="1"/>
    <col min="13078" max="13078" width="9" style="68" customWidth="1"/>
    <col min="13079" max="13079" width="9.33203125" style="68" customWidth="1"/>
    <col min="13080" max="13080" width="6.88671875" style="68" customWidth="1"/>
    <col min="13081" max="13305" width="9.109375" style="68"/>
    <col min="13306" max="13306" width="19.33203125" style="68" customWidth="1"/>
    <col min="13307" max="13307" width="9.6640625" style="68" customWidth="1"/>
    <col min="13308" max="13308" width="9.44140625" style="68" customWidth="1"/>
    <col min="13309" max="13309" width="8.6640625" style="68" customWidth="1"/>
    <col min="13310" max="13311" width="9.44140625" style="68" customWidth="1"/>
    <col min="13312" max="13312" width="7.6640625" style="68" customWidth="1"/>
    <col min="13313" max="13313" width="8.88671875" style="68" customWidth="1"/>
    <col min="13314" max="13314" width="8.6640625" style="68" customWidth="1"/>
    <col min="13315" max="13315" width="7.6640625" style="68" customWidth="1"/>
    <col min="13316" max="13317" width="8.109375" style="68" customWidth="1"/>
    <col min="13318" max="13318" width="6.44140625" style="68" customWidth="1"/>
    <col min="13319" max="13320" width="7.44140625" style="68" customWidth="1"/>
    <col min="13321" max="13321" width="6.33203125" style="68" customWidth="1"/>
    <col min="13322" max="13322" width="7.6640625" style="68" customWidth="1"/>
    <col min="13323" max="13323" width="7.33203125" style="68" customWidth="1"/>
    <col min="13324" max="13324" width="7.5546875" style="68" customWidth="1"/>
    <col min="13325" max="13325" width="8.33203125" style="68" customWidth="1"/>
    <col min="13326" max="13326" width="9.33203125" style="68" customWidth="1"/>
    <col min="13327" max="13327" width="7.33203125" style="68" customWidth="1"/>
    <col min="13328" max="13329" width="9.109375" style="68" customWidth="1"/>
    <col min="13330" max="13330" width="8" style="68" customWidth="1"/>
    <col min="13331" max="13332" width="9.109375" style="68" customWidth="1"/>
    <col min="13333" max="13333" width="8" style="68" customWidth="1"/>
    <col min="13334" max="13334" width="9" style="68" customWidth="1"/>
    <col min="13335" max="13335" width="9.33203125" style="68" customWidth="1"/>
    <col min="13336" max="13336" width="6.88671875" style="68" customWidth="1"/>
    <col min="13337" max="13561" width="9.109375" style="68"/>
    <col min="13562" max="13562" width="19.33203125" style="68" customWidth="1"/>
    <col min="13563" max="13563" width="9.6640625" style="68" customWidth="1"/>
    <col min="13564" max="13564" width="9.44140625" style="68" customWidth="1"/>
    <col min="13565" max="13565" width="8.6640625" style="68" customWidth="1"/>
    <col min="13566" max="13567" width="9.44140625" style="68" customWidth="1"/>
    <col min="13568" max="13568" width="7.6640625" style="68" customWidth="1"/>
    <col min="13569" max="13569" width="8.88671875" style="68" customWidth="1"/>
    <col min="13570" max="13570" width="8.6640625" style="68" customWidth="1"/>
    <col min="13571" max="13571" width="7.6640625" style="68" customWidth="1"/>
    <col min="13572" max="13573" width="8.109375" style="68" customWidth="1"/>
    <col min="13574" max="13574" width="6.44140625" style="68" customWidth="1"/>
    <col min="13575" max="13576" width="7.44140625" style="68" customWidth="1"/>
    <col min="13577" max="13577" width="6.33203125" style="68" customWidth="1"/>
    <col min="13578" max="13578" width="7.6640625" style="68" customWidth="1"/>
    <col min="13579" max="13579" width="7.33203125" style="68" customWidth="1"/>
    <col min="13580" max="13580" width="7.5546875" style="68" customWidth="1"/>
    <col min="13581" max="13581" width="8.33203125" style="68" customWidth="1"/>
    <col min="13582" max="13582" width="9.33203125" style="68" customWidth="1"/>
    <col min="13583" max="13583" width="7.33203125" style="68" customWidth="1"/>
    <col min="13584" max="13585" width="9.109375" style="68" customWidth="1"/>
    <col min="13586" max="13586" width="8" style="68" customWidth="1"/>
    <col min="13587" max="13588" width="9.109375" style="68" customWidth="1"/>
    <col min="13589" max="13589" width="8" style="68" customWidth="1"/>
    <col min="13590" max="13590" width="9" style="68" customWidth="1"/>
    <col min="13591" max="13591" width="9.33203125" style="68" customWidth="1"/>
    <col min="13592" max="13592" width="6.88671875" style="68" customWidth="1"/>
    <col min="13593" max="13817" width="9.109375" style="68"/>
    <col min="13818" max="13818" width="19.33203125" style="68" customWidth="1"/>
    <col min="13819" max="13819" width="9.6640625" style="68" customWidth="1"/>
    <col min="13820" max="13820" width="9.44140625" style="68" customWidth="1"/>
    <col min="13821" max="13821" width="8.6640625" style="68" customWidth="1"/>
    <col min="13822" max="13823" width="9.44140625" style="68" customWidth="1"/>
    <col min="13824" max="13824" width="7.6640625" style="68" customWidth="1"/>
    <col min="13825" max="13825" width="8.88671875" style="68" customWidth="1"/>
    <col min="13826" max="13826" width="8.6640625" style="68" customWidth="1"/>
    <col min="13827" max="13827" width="7.6640625" style="68" customWidth="1"/>
    <col min="13828" max="13829" width="8.109375" style="68" customWidth="1"/>
    <col min="13830" max="13830" width="6.44140625" style="68" customWidth="1"/>
    <col min="13831" max="13832" width="7.44140625" style="68" customWidth="1"/>
    <col min="13833" max="13833" width="6.33203125" style="68" customWidth="1"/>
    <col min="13834" max="13834" width="7.6640625" style="68" customWidth="1"/>
    <col min="13835" max="13835" width="7.33203125" style="68" customWidth="1"/>
    <col min="13836" max="13836" width="7.5546875" style="68" customWidth="1"/>
    <col min="13837" max="13837" width="8.33203125" style="68" customWidth="1"/>
    <col min="13838" max="13838" width="9.33203125" style="68" customWidth="1"/>
    <col min="13839" max="13839" width="7.33203125" style="68" customWidth="1"/>
    <col min="13840" max="13841" width="9.109375" style="68" customWidth="1"/>
    <col min="13842" max="13842" width="8" style="68" customWidth="1"/>
    <col min="13843" max="13844" width="9.109375" style="68" customWidth="1"/>
    <col min="13845" max="13845" width="8" style="68" customWidth="1"/>
    <col min="13846" max="13846" width="9" style="68" customWidth="1"/>
    <col min="13847" max="13847" width="9.33203125" style="68" customWidth="1"/>
    <col min="13848" max="13848" width="6.88671875" style="68" customWidth="1"/>
    <col min="13849" max="14073" width="9.109375" style="68"/>
    <col min="14074" max="14074" width="19.33203125" style="68" customWidth="1"/>
    <col min="14075" max="14075" width="9.6640625" style="68" customWidth="1"/>
    <col min="14076" max="14076" width="9.44140625" style="68" customWidth="1"/>
    <col min="14077" max="14077" width="8.6640625" style="68" customWidth="1"/>
    <col min="14078" max="14079" width="9.44140625" style="68" customWidth="1"/>
    <col min="14080" max="14080" width="7.6640625" style="68" customWidth="1"/>
    <col min="14081" max="14081" width="8.88671875" style="68" customWidth="1"/>
    <col min="14082" max="14082" width="8.6640625" style="68" customWidth="1"/>
    <col min="14083" max="14083" width="7.6640625" style="68" customWidth="1"/>
    <col min="14084" max="14085" width="8.109375" style="68" customWidth="1"/>
    <col min="14086" max="14086" width="6.44140625" style="68" customWidth="1"/>
    <col min="14087" max="14088" width="7.44140625" style="68" customWidth="1"/>
    <col min="14089" max="14089" width="6.33203125" style="68" customWidth="1"/>
    <col min="14090" max="14090" width="7.6640625" style="68" customWidth="1"/>
    <col min="14091" max="14091" width="7.33203125" style="68" customWidth="1"/>
    <col min="14092" max="14092" width="7.5546875" style="68" customWidth="1"/>
    <col min="14093" max="14093" width="8.33203125" style="68" customWidth="1"/>
    <col min="14094" max="14094" width="9.33203125" style="68" customWidth="1"/>
    <col min="14095" max="14095" width="7.33203125" style="68" customWidth="1"/>
    <col min="14096" max="14097" width="9.109375" style="68" customWidth="1"/>
    <col min="14098" max="14098" width="8" style="68" customWidth="1"/>
    <col min="14099" max="14100" width="9.109375" style="68" customWidth="1"/>
    <col min="14101" max="14101" width="8" style="68" customWidth="1"/>
    <col min="14102" max="14102" width="9" style="68" customWidth="1"/>
    <col min="14103" max="14103" width="9.33203125" style="68" customWidth="1"/>
    <col min="14104" max="14104" width="6.88671875" style="68" customWidth="1"/>
    <col min="14105" max="14329" width="9.109375" style="68"/>
    <col min="14330" max="14330" width="19.33203125" style="68" customWidth="1"/>
    <col min="14331" max="14331" width="9.6640625" style="68" customWidth="1"/>
    <col min="14332" max="14332" width="9.44140625" style="68" customWidth="1"/>
    <col min="14333" max="14333" width="8.6640625" style="68" customWidth="1"/>
    <col min="14334" max="14335" width="9.44140625" style="68" customWidth="1"/>
    <col min="14336" max="14336" width="7.6640625" style="68" customWidth="1"/>
    <col min="14337" max="14337" width="8.88671875" style="68" customWidth="1"/>
    <col min="14338" max="14338" width="8.6640625" style="68" customWidth="1"/>
    <col min="14339" max="14339" width="7.6640625" style="68" customWidth="1"/>
    <col min="14340" max="14341" width="8.109375" style="68" customWidth="1"/>
    <col min="14342" max="14342" width="6.44140625" style="68" customWidth="1"/>
    <col min="14343" max="14344" width="7.44140625" style="68" customWidth="1"/>
    <col min="14345" max="14345" width="6.33203125" style="68" customWidth="1"/>
    <col min="14346" max="14346" width="7.6640625" style="68" customWidth="1"/>
    <col min="14347" max="14347" width="7.33203125" style="68" customWidth="1"/>
    <col min="14348" max="14348" width="7.5546875" style="68" customWidth="1"/>
    <col min="14349" max="14349" width="8.33203125" style="68" customWidth="1"/>
    <col min="14350" max="14350" width="9.33203125" style="68" customWidth="1"/>
    <col min="14351" max="14351" width="7.33203125" style="68" customWidth="1"/>
    <col min="14352" max="14353" width="9.109375" style="68" customWidth="1"/>
    <col min="14354" max="14354" width="8" style="68" customWidth="1"/>
    <col min="14355" max="14356" width="9.109375" style="68" customWidth="1"/>
    <col min="14357" max="14357" width="8" style="68" customWidth="1"/>
    <col min="14358" max="14358" width="9" style="68" customWidth="1"/>
    <col min="14359" max="14359" width="9.33203125" style="68" customWidth="1"/>
    <col min="14360" max="14360" width="6.88671875" style="68" customWidth="1"/>
    <col min="14361" max="14585" width="9.109375" style="68"/>
    <col min="14586" max="14586" width="19.33203125" style="68" customWidth="1"/>
    <col min="14587" max="14587" width="9.6640625" style="68" customWidth="1"/>
    <col min="14588" max="14588" width="9.44140625" style="68" customWidth="1"/>
    <col min="14589" max="14589" width="8.6640625" style="68" customWidth="1"/>
    <col min="14590" max="14591" width="9.44140625" style="68" customWidth="1"/>
    <col min="14592" max="14592" width="7.6640625" style="68" customWidth="1"/>
    <col min="14593" max="14593" width="8.88671875" style="68" customWidth="1"/>
    <col min="14594" max="14594" width="8.6640625" style="68" customWidth="1"/>
    <col min="14595" max="14595" width="7.6640625" style="68" customWidth="1"/>
    <col min="14596" max="14597" width="8.109375" style="68" customWidth="1"/>
    <col min="14598" max="14598" width="6.44140625" style="68" customWidth="1"/>
    <col min="14599" max="14600" width="7.44140625" style="68" customWidth="1"/>
    <col min="14601" max="14601" width="6.33203125" style="68" customWidth="1"/>
    <col min="14602" max="14602" width="7.6640625" style="68" customWidth="1"/>
    <col min="14603" max="14603" width="7.33203125" style="68" customWidth="1"/>
    <col min="14604" max="14604" width="7.5546875" style="68" customWidth="1"/>
    <col min="14605" max="14605" width="8.33203125" style="68" customWidth="1"/>
    <col min="14606" max="14606" width="9.33203125" style="68" customWidth="1"/>
    <col min="14607" max="14607" width="7.33203125" style="68" customWidth="1"/>
    <col min="14608" max="14609" width="9.109375" style="68" customWidth="1"/>
    <col min="14610" max="14610" width="8" style="68" customWidth="1"/>
    <col min="14611" max="14612" width="9.109375" style="68" customWidth="1"/>
    <col min="14613" max="14613" width="8" style="68" customWidth="1"/>
    <col min="14614" max="14614" width="9" style="68" customWidth="1"/>
    <col min="14615" max="14615" width="9.33203125" style="68" customWidth="1"/>
    <col min="14616" max="14616" width="6.88671875" style="68" customWidth="1"/>
    <col min="14617" max="14841" width="9.109375" style="68"/>
    <col min="14842" max="14842" width="19.33203125" style="68" customWidth="1"/>
    <col min="14843" max="14843" width="9.6640625" style="68" customWidth="1"/>
    <col min="14844" max="14844" width="9.44140625" style="68" customWidth="1"/>
    <col min="14845" max="14845" width="8.6640625" style="68" customWidth="1"/>
    <col min="14846" max="14847" width="9.44140625" style="68" customWidth="1"/>
    <col min="14848" max="14848" width="7.6640625" style="68" customWidth="1"/>
    <col min="14849" max="14849" width="8.88671875" style="68" customWidth="1"/>
    <col min="14850" max="14850" width="8.6640625" style="68" customWidth="1"/>
    <col min="14851" max="14851" width="7.6640625" style="68" customWidth="1"/>
    <col min="14852" max="14853" width="8.109375" style="68" customWidth="1"/>
    <col min="14854" max="14854" width="6.44140625" style="68" customWidth="1"/>
    <col min="14855" max="14856" width="7.44140625" style="68" customWidth="1"/>
    <col min="14857" max="14857" width="6.33203125" style="68" customWidth="1"/>
    <col min="14858" max="14858" width="7.6640625" style="68" customWidth="1"/>
    <col min="14859" max="14859" width="7.33203125" style="68" customWidth="1"/>
    <col min="14860" max="14860" width="7.5546875" style="68" customWidth="1"/>
    <col min="14861" max="14861" width="8.33203125" style="68" customWidth="1"/>
    <col min="14862" max="14862" width="9.33203125" style="68" customWidth="1"/>
    <col min="14863" max="14863" width="7.33203125" style="68" customWidth="1"/>
    <col min="14864" max="14865" width="9.109375" style="68" customWidth="1"/>
    <col min="14866" max="14866" width="8" style="68" customWidth="1"/>
    <col min="14867" max="14868" width="9.109375" style="68" customWidth="1"/>
    <col min="14869" max="14869" width="8" style="68" customWidth="1"/>
    <col min="14870" max="14870" width="9" style="68" customWidth="1"/>
    <col min="14871" max="14871" width="9.33203125" style="68" customWidth="1"/>
    <col min="14872" max="14872" width="6.88671875" style="68" customWidth="1"/>
    <col min="14873" max="15097" width="9.109375" style="68"/>
    <col min="15098" max="15098" width="19.33203125" style="68" customWidth="1"/>
    <col min="15099" max="15099" width="9.6640625" style="68" customWidth="1"/>
    <col min="15100" max="15100" width="9.44140625" style="68" customWidth="1"/>
    <col min="15101" max="15101" width="8.6640625" style="68" customWidth="1"/>
    <col min="15102" max="15103" width="9.44140625" style="68" customWidth="1"/>
    <col min="15104" max="15104" width="7.6640625" style="68" customWidth="1"/>
    <col min="15105" max="15105" width="8.88671875" style="68" customWidth="1"/>
    <col min="15106" max="15106" width="8.6640625" style="68" customWidth="1"/>
    <col min="15107" max="15107" width="7.6640625" style="68" customWidth="1"/>
    <col min="15108" max="15109" width="8.109375" style="68" customWidth="1"/>
    <col min="15110" max="15110" width="6.44140625" style="68" customWidth="1"/>
    <col min="15111" max="15112" width="7.44140625" style="68" customWidth="1"/>
    <col min="15113" max="15113" width="6.33203125" style="68" customWidth="1"/>
    <col min="15114" max="15114" width="7.6640625" style="68" customWidth="1"/>
    <col min="15115" max="15115" width="7.33203125" style="68" customWidth="1"/>
    <col min="15116" max="15116" width="7.5546875" style="68" customWidth="1"/>
    <col min="15117" max="15117" width="8.33203125" style="68" customWidth="1"/>
    <col min="15118" max="15118" width="9.33203125" style="68" customWidth="1"/>
    <col min="15119" max="15119" width="7.33203125" style="68" customWidth="1"/>
    <col min="15120" max="15121" width="9.109375" style="68" customWidth="1"/>
    <col min="15122" max="15122" width="8" style="68" customWidth="1"/>
    <col min="15123" max="15124" width="9.109375" style="68" customWidth="1"/>
    <col min="15125" max="15125" width="8" style="68" customWidth="1"/>
    <col min="15126" max="15126" width="9" style="68" customWidth="1"/>
    <col min="15127" max="15127" width="9.33203125" style="68" customWidth="1"/>
    <col min="15128" max="15128" width="6.88671875" style="68" customWidth="1"/>
    <col min="15129" max="15353" width="9.109375" style="68"/>
    <col min="15354" max="15354" width="19.33203125" style="68" customWidth="1"/>
    <col min="15355" max="15355" width="9.6640625" style="68" customWidth="1"/>
    <col min="15356" max="15356" width="9.44140625" style="68" customWidth="1"/>
    <col min="15357" max="15357" width="8.6640625" style="68" customWidth="1"/>
    <col min="15358" max="15359" width="9.44140625" style="68" customWidth="1"/>
    <col min="15360" max="15360" width="7.6640625" style="68" customWidth="1"/>
    <col min="15361" max="15361" width="8.88671875" style="68" customWidth="1"/>
    <col min="15362" max="15362" width="8.6640625" style="68" customWidth="1"/>
    <col min="15363" max="15363" width="7.6640625" style="68" customWidth="1"/>
    <col min="15364" max="15365" width="8.109375" style="68" customWidth="1"/>
    <col min="15366" max="15366" width="6.44140625" style="68" customWidth="1"/>
    <col min="15367" max="15368" width="7.44140625" style="68" customWidth="1"/>
    <col min="15369" max="15369" width="6.33203125" style="68" customWidth="1"/>
    <col min="15370" max="15370" width="7.6640625" style="68" customWidth="1"/>
    <col min="15371" max="15371" width="7.33203125" style="68" customWidth="1"/>
    <col min="15372" max="15372" width="7.5546875" style="68" customWidth="1"/>
    <col min="15373" max="15373" width="8.33203125" style="68" customWidth="1"/>
    <col min="15374" max="15374" width="9.33203125" style="68" customWidth="1"/>
    <col min="15375" max="15375" width="7.33203125" style="68" customWidth="1"/>
    <col min="15376" max="15377" width="9.109375" style="68" customWidth="1"/>
    <col min="15378" max="15378" width="8" style="68" customWidth="1"/>
    <col min="15379" max="15380" width="9.109375" style="68" customWidth="1"/>
    <col min="15381" max="15381" width="8" style="68" customWidth="1"/>
    <col min="15382" max="15382" width="9" style="68" customWidth="1"/>
    <col min="15383" max="15383" width="9.33203125" style="68" customWidth="1"/>
    <col min="15384" max="15384" width="6.88671875" style="68" customWidth="1"/>
    <col min="15385" max="15609" width="9.109375" style="68"/>
    <col min="15610" max="15610" width="19.33203125" style="68" customWidth="1"/>
    <col min="15611" max="15611" width="9.6640625" style="68" customWidth="1"/>
    <col min="15612" max="15612" width="9.44140625" style="68" customWidth="1"/>
    <col min="15613" max="15613" width="8.6640625" style="68" customWidth="1"/>
    <col min="15614" max="15615" width="9.44140625" style="68" customWidth="1"/>
    <col min="15616" max="15616" width="7.6640625" style="68" customWidth="1"/>
    <col min="15617" max="15617" width="8.88671875" style="68" customWidth="1"/>
    <col min="15618" max="15618" width="8.6640625" style="68" customWidth="1"/>
    <col min="15619" max="15619" width="7.6640625" style="68" customWidth="1"/>
    <col min="15620" max="15621" width="8.109375" style="68" customWidth="1"/>
    <col min="15622" max="15622" width="6.44140625" style="68" customWidth="1"/>
    <col min="15623" max="15624" width="7.44140625" style="68" customWidth="1"/>
    <col min="15625" max="15625" width="6.33203125" style="68" customWidth="1"/>
    <col min="15626" max="15626" width="7.6640625" style="68" customWidth="1"/>
    <col min="15627" max="15627" width="7.33203125" style="68" customWidth="1"/>
    <col min="15628" max="15628" width="7.5546875" style="68" customWidth="1"/>
    <col min="15629" max="15629" width="8.33203125" style="68" customWidth="1"/>
    <col min="15630" max="15630" width="9.33203125" style="68" customWidth="1"/>
    <col min="15631" max="15631" width="7.33203125" style="68" customWidth="1"/>
    <col min="15632" max="15633" width="9.109375" style="68" customWidth="1"/>
    <col min="15634" max="15634" width="8" style="68" customWidth="1"/>
    <col min="15635" max="15636" width="9.109375" style="68" customWidth="1"/>
    <col min="15637" max="15637" width="8" style="68" customWidth="1"/>
    <col min="15638" max="15638" width="9" style="68" customWidth="1"/>
    <col min="15639" max="15639" width="9.33203125" style="68" customWidth="1"/>
    <col min="15640" max="15640" width="6.88671875" style="68" customWidth="1"/>
    <col min="15641" max="15865" width="9.109375" style="68"/>
    <col min="15866" max="15866" width="19.33203125" style="68" customWidth="1"/>
    <col min="15867" max="15867" width="9.6640625" style="68" customWidth="1"/>
    <col min="15868" max="15868" width="9.44140625" style="68" customWidth="1"/>
    <col min="15869" max="15869" width="8.6640625" style="68" customWidth="1"/>
    <col min="15870" max="15871" width="9.44140625" style="68" customWidth="1"/>
    <col min="15872" max="15872" width="7.6640625" style="68" customWidth="1"/>
    <col min="15873" max="15873" width="8.88671875" style="68" customWidth="1"/>
    <col min="15874" max="15874" width="8.6640625" style="68" customWidth="1"/>
    <col min="15875" max="15875" width="7.6640625" style="68" customWidth="1"/>
    <col min="15876" max="15877" width="8.109375" style="68" customWidth="1"/>
    <col min="15878" max="15878" width="6.44140625" style="68" customWidth="1"/>
    <col min="15879" max="15880" width="7.44140625" style="68" customWidth="1"/>
    <col min="15881" max="15881" width="6.33203125" style="68" customWidth="1"/>
    <col min="15882" max="15882" width="7.6640625" style="68" customWidth="1"/>
    <col min="15883" max="15883" width="7.33203125" style="68" customWidth="1"/>
    <col min="15884" max="15884" width="7.5546875" style="68" customWidth="1"/>
    <col min="15885" max="15885" width="8.33203125" style="68" customWidth="1"/>
    <col min="15886" max="15886" width="9.33203125" style="68" customWidth="1"/>
    <col min="15887" max="15887" width="7.33203125" style="68" customWidth="1"/>
    <col min="15888" max="15889" width="9.109375" style="68" customWidth="1"/>
    <col min="15890" max="15890" width="8" style="68" customWidth="1"/>
    <col min="15891" max="15892" width="9.109375" style="68" customWidth="1"/>
    <col min="15893" max="15893" width="8" style="68" customWidth="1"/>
    <col min="15894" max="15894" width="9" style="68" customWidth="1"/>
    <col min="15895" max="15895" width="9.33203125" style="68" customWidth="1"/>
    <col min="15896" max="15896" width="6.88671875" style="68" customWidth="1"/>
    <col min="15897" max="16121" width="9.109375" style="68"/>
    <col min="16122" max="16122" width="19.33203125" style="68" customWidth="1"/>
    <col min="16123" max="16123" width="9.6640625" style="68" customWidth="1"/>
    <col min="16124" max="16124" width="9.44140625" style="68" customWidth="1"/>
    <col min="16125" max="16125" width="8.6640625" style="68" customWidth="1"/>
    <col min="16126" max="16127" width="9.44140625" style="68" customWidth="1"/>
    <col min="16128" max="16128" width="7.6640625" style="68" customWidth="1"/>
    <col min="16129" max="16129" width="8.88671875" style="68" customWidth="1"/>
    <col min="16130" max="16130" width="8.6640625" style="68" customWidth="1"/>
    <col min="16131" max="16131" width="7.6640625" style="68" customWidth="1"/>
    <col min="16132" max="16133" width="8.109375" style="68" customWidth="1"/>
    <col min="16134" max="16134" width="6.44140625" style="68" customWidth="1"/>
    <col min="16135" max="16136" width="7.44140625" style="68" customWidth="1"/>
    <col min="16137" max="16137" width="6.33203125" style="68" customWidth="1"/>
    <col min="16138" max="16138" width="7.6640625" style="68" customWidth="1"/>
    <col min="16139" max="16139" width="7.33203125" style="68" customWidth="1"/>
    <col min="16140" max="16140" width="7.5546875" style="68" customWidth="1"/>
    <col min="16141" max="16141" width="8.33203125" style="68" customWidth="1"/>
    <col min="16142" max="16142" width="9.33203125" style="68" customWidth="1"/>
    <col min="16143" max="16143" width="7.33203125" style="68" customWidth="1"/>
    <col min="16144" max="16145" width="9.109375" style="68" customWidth="1"/>
    <col min="16146" max="16146" width="8" style="68" customWidth="1"/>
    <col min="16147" max="16148" width="9.109375" style="68" customWidth="1"/>
    <col min="16149" max="16149" width="8" style="68" customWidth="1"/>
    <col min="16150" max="16150" width="9" style="68" customWidth="1"/>
    <col min="16151" max="16151" width="9.33203125" style="68" customWidth="1"/>
    <col min="16152" max="16152" width="6.88671875" style="68" customWidth="1"/>
    <col min="16153" max="16380" width="9.109375" style="68"/>
    <col min="16381" max="16384" width="9.109375" style="68" customWidth="1"/>
  </cols>
  <sheetData>
    <row r="1" spans="1:24" ht="6" customHeight="1" x14ac:dyDescent="0.3"/>
    <row r="2" spans="1:24" s="53" customFormat="1" ht="35.25" customHeight="1" x14ac:dyDescent="0.35">
      <c r="A2" s="129"/>
      <c r="B2" s="201" t="s">
        <v>91</v>
      </c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49"/>
      <c r="P2" s="49"/>
      <c r="Q2" s="49"/>
      <c r="R2" s="49"/>
      <c r="S2" s="50"/>
      <c r="T2" s="50"/>
      <c r="U2" s="50"/>
      <c r="X2" s="155" t="s">
        <v>22</v>
      </c>
    </row>
    <row r="3" spans="1:24" s="53" customFormat="1" ht="11.4" customHeight="1" x14ac:dyDescent="0.3">
      <c r="C3" s="78"/>
      <c r="D3" s="78"/>
      <c r="E3" s="78"/>
      <c r="F3" s="78"/>
      <c r="G3" s="78"/>
      <c r="H3" s="78"/>
      <c r="I3" s="78"/>
      <c r="K3" s="156"/>
      <c r="L3" s="78"/>
      <c r="M3" s="78"/>
      <c r="N3" s="55" t="s">
        <v>8</v>
      </c>
      <c r="O3" s="78"/>
      <c r="P3" s="78"/>
      <c r="Q3" s="78"/>
      <c r="R3" s="78"/>
      <c r="S3" s="78"/>
      <c r="T3" s="157"/>
      <c r="U3" s="112"/>
      <c r="X3" s="55" t="s">
        <v>8</v>
      </c>
    </row>
    <row r="4" spans="1:24" s="80" customFormat="1" ht="21.75" customHeight="1" x14ac:dyDescent="0.25">
      <c r="A4" s="179"/>
      <c r="B4" s="183" t="s">
        <v>78</v>
      </c>
      <c r="C4" s="182" t="s">
        <v>20</v>
      </c>
      <c r="D4" s="183"/>
      <c r="E4" s="184"/>
      <c r="F4" s="191" t="s">
        <v>31</v>
      </c>
      <c r="G4" s="191"/>
      <c r="H4" s="191"/>
      <c r="I4" s="182" t="s">
        <v>15</v>
      </c>
      <c r="J4" s="183"/>
      <c r="K4" s="184"/>
      <c r="L4" s="182" t="s">
        <v>21</v>
      </c>
      <c r="M4" s="183"/>
      <c r="N4" s="184"/>
      <c r="O4" s="182" t="s">
        <v>11</v>
      </c>
      <c r="P4" s="183"/>
      <c r="Q4" s="184"/>
      <c r="R4" s="183" t="s">
        <v>77</v>
      </c>
      <c r="S4" s="192" t="s">
        <v>17</v>
      </c>
      <c r="T4" s="193"/>
      <c r="U4" s="194"/>
      <c r="V4" s="182" t="s">
        <v>16</v>
      </c>
      <c r="W4" s="183"/>
      <c r="X4" s="184"/>
    </row>
    <row r="5" spans="1:24" s="81" customFormat="1" ht="25.5" customHeight="1" x14ac:dyDescent="0.25">
      <c r="A5" s="180"/>
      <c r="B5" s="186"/>
      <c r="C5" s="185"/>
      <c r="D5" s="186"/>
      <c r="E5" s="187"/>
      <c r="F5" s="191"/>
      <c r="G5" s="191"/>
      <c r="H5" s="191"/>
      <c r="I5" s="186"/>
      <c r="J5" s="186"/>
      <c r="K5" s="187"/>
      <c r="L5" s="185"/>
      <c r="M5" s="186"/>
      <c r="N5" s="187"/>
      <c r="O5" s="185"/>
      <c r="P5" s="186"/>
      <c r="Q5" s="187"/>
      <c r="R5" s="186"/>
      <c r="S5" s="195"/>
      <c r="T5" s="196"/>
      <c r="U5" s="197"/>
      <c r="V5" s="185"/>
      <c r="W5" s="186"/>
      <c r="X5" s="187"/>
    </row>
    <row r="6" spans="1:24" s="81" customFormat="1" ht="9" customHeight="1" x14ac:dyDescent="0.25">
      <c r="A6" s="180"/>
      <c r="B6" s="189"/>
      <c r="C6" s="188"/>
      <c r="D6" s="189"/>
      <c r="E6" s="190"/>
      <c r="F6" s="191"/>
      <c r="G6" s="191"/>
      <c r="H6" s="191"/>
      <c r="I6" s="189"/>
      <c r="J6" s="189"/>
      <c r="K6" s="190"/>
      <c r="L6" s="188"/>
      <c r="M6" s="189"/>
      <c r="N6" s="190"/>
      <c r="O6" s="188"/>
      <c r="P6" s="189"/>
      <c r="Q6" s="190"/>
      <c r="R6" s="189"/>
      <c r="S6" s="198"/>
      <c r="T6" s="199"/>
      <c r="U6" s="200"/>
      <c r="V6" s="188"/>
      <c r="W6" s="189"/>
      <c r="X6" s="190"/>
    </row>
    <row r="7" spans="1:24" s="56" customFormat="1" ht="26.25" customHeight="1" x14ac:dyDescent="0.25">
      <c r="A7" s="181"/>
      <c r="B7" s="57">
        <v>2022</v>
      </c>
      <c r="C7" s="57">
        <v>2021</v>
      </c>
      <c r="D7" s="57">
        <v>2022</v>
      </c>
      <c r="E7" s="58" t="s">
        <v>2</v>
      </c>
      <c r="F7" s="57">
        <v>2021</v>
      </c>
      <c r="G7" s="57">
        <v>2022</v>
      </c>
      <c r="H7" s="58" t="s">
        <v>2</v>
      </c>
      <c r="I7" s="57">
        <v>2021</v>
      </c>
      <c r="J7" s="57">
        <v>2022</v>
      </c>
      <c r="K7" s="58" t="s">
        <v>2</v>
      </c>
      <c r="L7" s="57">
        <v>2021</v>
      </c>
      <c r="M7" s="57">
        <v>2022</v>
      </c>
      <c r="N7" s="58" t="s">
        <v>2</v>
      </c>
      <c r="O7" s="57">
        <v>2021</v>
      </c>
      <c r="P7" s="57">
        <v>2022</v>
      </c>
      <c r="Q7" s="58" t="s">
        <v>2</v>
      </c>
      <c r="R7" s="57">
        <v>2022</v>
      </c>
      <c r="S7" s="57">
        <v>2021</v>
      </c>
      <c r="T7" s="57">
        <v>2022</v>
      </c>
      <c r="U7" s="58" t="s">
        <v>2</v>
      </c>
      <c r="V7" s="57">
        <v>2021</v>
      </c>
      <c r="W7" s="57">
        <v>2022</v>
      </c>
      <c r="X7" s="58" t="s">
        <v>2</v>
      </c>
    </row>
    <row r="8" spans="1:24" s="60" customFormat="1" ht="12" customHeight="1" x14ac:dyDescent="0.2">
      <c r="A8" s="59" t="s">
        <v>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59">
        <v>7</v>
      </c>
      <c r="I8" s="59">
        <v>8</v>
      </c>
      <c r="J8" s="59">
        <v>9</v>
      </c>
      <c r="K8" s="59">
        <v>10</v>
      </c>
      <c r="L8" s="59">
        <v>11</v>
      </c>
      <c r="M8" s="59">
        <v>12</v>
      </c>
      <c r="N8" s="59">
        <v>13</v>
      </c>
      <c r="O8" s="59">
        <v>14</v>
      </c>
      <c r="P8" s="59">
        <v>15</v>
      </c>
      <c r="Q8" s="59">
        <v>16</v>
      </c>
      <c r="R8" s="59">
        <v>17</v>
      </c>
      <c r="S8" s="59">
        <v>18</v>
      </c>
      <c r="T8" s="59">
        <v>19</v>
      </c>
      <c r="U8" s="59">
        <v>20</v>
      </c>
      <c r="V8" s="59">
        <v>21</v>
      </c>
      <c r="W8" s="59">
        <v>22</v>
      </c>
      <c r="X8" s="59">
        <v>23</v>
      </c>
    </row>
    <row r="9" spans="1:24" s="61" customFormat="1" ht="24" customHeight="1" x14ac:dyDescent="0.3">
      <c r="A9" s="32" t="s">
        <v>42</v>
      </c>
      <c r="B9" s="33">
        <f>SUM(B10:B29)</f>
        <v>15751</v>
      </c>
      <c r="C9" s="33">
        <f>SUM(C10:C29)</f>
        <v>18063</v>
      </c>
      <c r="D9" s="33">
        <f>SUM(D10:D29)</f>
        <v>14222</v>
      </c>
      <c r="E9" s="34">
        <f>D9/C9*100</f>
        <v>78.735536732547189</v>
      </c>
      <c r="F9" s="33">
        <f>SUM(F10:F29)</f>
        <v>7904</v>
      </c>
      <c r="G9" s="33">
        <f>SUM(G10:G29)</f>
        <v>3437</v>
      </c>
      <c r="H9" s="34">
        <f>G9/F9*100</f>
        <v>43.484311740890689</v>
      </c>
      <c r="I9" s="33">
        <f>SUM(I10:I29)</f>
        <v>395</v>
      </c>
      <c r="J9" s="33">
        <f>SUM(J10:J29)</f>
        <v>91</v>
      </c>
      <c r="K9" s="34">
        <f>J9/I9*100</f>
        <v>23.037974683544306</v>
      </c>
      <c r="L9" s="33">
        <f>SUM(L10:L29)</f>
        <v>1167</v>
      </c>
      <c r="M9" s="33">
        <f>SUM(M10:M29)</f>
        <v>492</v>
      </c>
      <c r="N9" s="34">
        <f>M9/L9*100</f>
        <v>42.159383033419026</v>
      </c>
      <c r="O9" s="33">
        <f>SUM(O10:O29)</f>
        <v>17237</v>
      </c>
      <c r="P9" s="33">
        <f>SUM(P10:P29)</f>
        <v>11876</v>
      </c>
      <c r="Q9" s="34">
        <f>P9/O9*100</f>
        <v>68.898300168242727</v>
      </c>
      <c r="R9" s="33">
        <f>SUM(R10:R29)</f>
        <v>8069</v>
      </c>
      <c r="S9" s="33">
        <f>SUM(S10:S29)</f>
        <v>4823</v>
      </c>
      <c r="T9" s="33">
        <f>SUM(T10:T29)</f>
        <v>7432</v>
      </c>
      <c r="U9" s="34">
        <f>T9/S9*100</f>
        <v>154.09496164213147</v>
      </c>
      <c r="V9" s="33">
        <f>SUM(V10:V29)</f>
        <v>4106</v>
      </c>
      <c r="W9" s="33">
        <f>SUM(W10:W29)</f>
        <v>5835</v>
      </c>
      <c r="X9" s="34">
        <f>W9/V9*100</f>
        <v>142.10910862152949</v>
      </c>
    </row>
    <row r="10" spans="1:24" ht="18" customHeight="1" x14ac:dyDescent="0.3">
      <c r="A10" s="141" t="s">
        <v>43</v>
      </c>
      <c r="B10" s="62">
        <f>'Послуги всього'!B10-'12'!B10</f>
        <v>5454</v>
      </c>
      <c r="C10" s="62">
        <f>'Послуги всього'!C10-'12'!C10</f>
        <v>3900</v>
      </c>
      <c r="D10" s="62">
        <f>'Послуги всього'!D10-'12'!D10</f>
        <v>4704</v>
      </c>
      <c r="E10" s="38">
        <f>D10/C10*100</f>
        <v>120.61538461538461</v>
      </c>
      <c r="F10" s="62">
        <f>'Послуги всього'!F10-'12'!F10</f>
        <v>907</v>
      </c>
      <c r="G10" s="62">
        <f>'Послуги всього'!G10-'12'!G10</f>
        <v>823</v>
      </c>
      <c r="H10" s="38">
        <f>G10/F10*100</f>
        <v>90.738699007717756</v>
      </c>
      <c r="I10" s="62">
        <f>'Послуги всього'!I10-'12'!I10</f>
        <v>43</v>
      </c>
      <c r="J10" s="62">
        <f>'Послуги всього'!J10-'12'!J10</f>
        <v>17</v>
      </c>
      <c r="K10" s="38">
        <f>J10/I10*100</f>
        <v>39.534883720930232</v>
      </c>
      <c r="L10" s="62">
        <f>'Послуги всього'!L10-'12'!L10</f>
        <v>36</v>
      </c>
      <c r="M10" s="62">
        <f>'Послуги всього'!M10-'12'!M10</f>
        <v>6</v>
      </c>
      <c r="N10" s="38">
        <f>M10/L10*100</f>
        <v>16.666666666666664</v>
      </c>
      <c r="O10" s="62">
        <f>'Послуги всього'!O10-'12'!O10</f>
        <v>3538</v>
      </c>
      <c r="P10" s="62">
        <f>'Послуги всього'!P10-'12'!P10</f>
        <v>3024</v>
      </c>
      <c r="Q10" s="38">
        <f>P10/O10*100</f>
        <v>85.472018089315995</v>
      </c>
      <c r="R10" s="62">
        <f>'Послуги всього'!R10-'12'!R10</f>
        <v>3139</v>
      </c>
      <c r="S10" s="62">
        <f>'Послуги всього'!S10-'12'!S10</f>
        <v>1015</v>
      </c>
      <c r="T10" s="62">
        <f>'Послуги всього'!T10-'12'!T10</f>
        <v>2777</v>
      </c>
      <c r="U10" s="38">
        <f>T10/S10*100</f>
        <v>273.5960591133005</v>
      </c>
      <c r="V10" s="62">
        <f>'Послуги всього'!V10-'12'!V10</f>
        <v>850</v>
      </c>
      <c r="W10" s="62">
        <f>'Послуги всього'!W10-'12'!W10</f>
        <v>2353</v>
      </c>
      <c r="X10" s="38">
        <f>W10/V10*100</f>
        <v>276.8235294117647</v>
      </c>
    </row>
    <row r="11" spans="1:24" ht="18" customHeight="1" x14ac:dyDescent="0.3">
      <c r="A11" s="141" t="s">
        <v>44</v>
      </c>
      <c r="B11" s="62">
        <f>'Послуги всього'!B11-'12'!B11</f>
        <v>690</v>
      </c>
      <c r="C11" s="62">
        <f>'Послуги всього'!C11-'12'!C11</f>
        <v>1489</v>
      </c>
      <c r="D11" s="62">
        <f>'Послуги всього'!D11-'12'!D11</f>
        <v>637</v>
      </c>
      <c r="E11" s="38">
        <f t="shared" ref="E11:E29" si="0">D11/C11*100</f>
        <v>42.780389523169916</v>
      </c>
      <c r="F11" s="62">
        <f>'Послуги всього'!F11-'12'!F11</f>
        <v>507</v>
      </c>
      <c r="G11" s="62">
        <f>'Послуги всього'!G11-'12'!G11</f>
        <v>175</v>
      </c>
      <c r="H11" s="38">
        <f t="shared" ref="H11:H29" si="1">G11/F11*100</f>
        <v>34.516765285996051</v>
      </c>
      <c r="I11" s="62">
        <f>'Послуги всього'!I11-'12'!I11</f>
        <v>15</v>
      </c>
      <c r="J11" s="62">
        <f>'Послуги всього'!J11-'12'!J11</f>
        <v>9</v>
      </c>
      <c r="K11" s="38">
        <f t="shared" ref="K11:K29" si="2">J11/I11*100</f>
        <v>60</v>
      </c>
      <c r="L11" s="62">
        <f>'Послуги всього'!L11-'12'!L11</f>
        <v>53</v>
      </c>
      <c r="M11" s="62">
        <f>'Послуги всього'!M11-'12'!M11</f>
        <v>9</v>
      </c>
      <c r="N11" s="38">
        <f t="shared" ref="N11:N29" si="3">M11/L11*100</f>
        <v>16.981132075471699</v>
      </c>
      <c r="O11" s="62">
        <f>'Послуги всього'!O11-'12'!O11</f>
        <v>1443</v>
      </c>
      <c r="P11" s="62">
        <f>'Послуги всього'!P11-'12'!P11</f>
        <v>607</v>
      </c>
      <c r="Q11" s="38">
        <f t="shared" ref="Q11:Q29" si="4">P11/O11*100</f>
        <v>42.065142065142062</v>
      </c>
      <c r="R11" s="62">
        <f>'Послуги всього'!R11-'12'!R11</f>
        <v>302</v>
      </c>
      <c r="S11" s="62">
        <f>'Послуги всього'!S11-'12'!S11</f>
        <v>416</v>
      </c>
      <c r="T11" s="62">
        <f>'Послуги всього'!T11-'12'!T11</f>
        <v>276</v>
      </c>
      <c r="U11" s="38">
        <f t="shared" ref="U11:U29" si="5">T11/S11*100</f>
        <v>66.34615384615384</v>
      </c>
      <c r="V11" s="62">
        <f>'Послуги всього'!V11-'12'!V11</f>
        <v>368</v>
      </c>
      <c r="W11" s="62">
        <f>'Послуги всього'!W11-'12'!W11</f>
        <v>181</v>
      </c>
      <c r="X11" s="38">
        <f t="shared" ref="X11:X29" si="6">W11/V11*100</f>
        <v>49.184782608695656</v>
      </c>
    </row>
    <row r="12" spans="1:24" ht="18" customHeight="1" x14ac:dyDescent="0.3">
      <c r="A12" s="141" t="s">
        <v>45</v>
      </c>
      <c r="B12" s="62">
        <f>'Послуги всього'!B12-'12'!B12</f>
        <v>595</v>
      </c>
      <c r="C12" s="62">
        <f>'Послуги всього'!C12-'12'!C12</f>
        <v>1124</v>
      </c>
      <c r="D12" s="62">
        <f>'Послуги всього'!D12-'12'!D12</f>
        <v>511</v>
      </c>
      <c r="E12" s="38">
        <f t="shared" si="0"/>
        <v>45.462633451957295</v>
      </c>
      <c r="F12" s="62">
        <f>'Послуги всього'!F12-'12'!F12</f>
        <v>433</v>
      </c>
      <c r="G12" s="62">
        <f>'Послуги всього'!G12-'12'!G12</f>
        <v>124</v>
      </c>
      <c r="H12" s="38">
        <f t="shared" si="1"/>
        <v>28.637413394919172</v>
      </c>
      <c r="I12" s="62">
        <f>'Послуги всього'!I12-'12'!I12</f>
        <v>28</v>
      </c>
      <c r="J12" s="62">
        <f>'Послуги всього'!J12-'12'!J12</f>
        <v>7</v>
      </c>
      <c r="K12" s="38">
        <f t="shared" si="2"/>
        <v>25</v>
      </c>
      <c r="L12" s="62">
        <f>'Послуги всього'!L12-'12'!L12</f>
        <v>37</v>
      </c>
      <c r="M12" s="62">
        <f>'Послуги всього'!M12-'12'!M12</f>
        <v>9</v>
      </c>
      <c r="N12" s="38">
        <f t="shared" si="3"/>
        <v>24.324324324324326</v>
      </c>
      <c r="O12" s="62">
        <f>'Послуги всього'!O12-'12'!O12</f>
        <v>1051</v>
      </c>
      <c r="P12" s="62">
        <f>'Послуги всього'!P12-'12'!P12</f>
        <v>489</v>
      </c>
      <c r="Q12" s="38">
        <f t="shared" si="4"/>
        <v>46.527117031398667</v>
      </c>
      <c r="R12" s="62">
        <f>'Послуги всього'!R12-'12'!R12</f>
        <v>225</v>
      </c>
      <c r="S12" s="62">
        <f>'Послуги всього'!S12-'12'!S12</f>
        <v>328</v>
      </c>
      <c r="T12" s="62">
        <f>'Послуги всього'!T12-'12'!T12</f>
        <v>219</v>
      </c>
      <c r="U12" s="38">
        <f t="shared" si="5"/>
        <v>66.768292682926827</v>
      </c>
      <c r="V12" s="62">
        <f>'Послуги всього'!V12-'12'!V12</f>
        <v>289</v>
      </c>
      <c r="W12" s="62">
        <f>'Послуги всього'!W12-'12'!W12</f>
        <v>169</v>
      </c>
      <c r="X12" s="38">
        <f t="shared" si="6"/>
        <v>58.477508650519027</v>
      </c>
    </row>
    <row r="13" spans="1:24" ht="18" customHeight="1" x14ac:dyDescent="0.3">
      <c r="A13" s="141" t="s">
        <v>46</v>
      </c>
      <c r="B13" s="62">
        <f>'Послуги всього'!B13-'12'!B13</f>
        <v>621</v>
      </c>
      <c r="C13" s="62">
        <f>'Послуги всього'!C13-'12'!C13</f>
        <v>1146</v>
      </c>
      <c r="D13" s="62">
        <f>'Послуги всього'!D13-'12'!D13</f>
        <v>554</v>
      </c>
      <c r="E13" s="38">
        <f t="shared" si="0"/>
        <v>48.342059336823731</v>
      </c>
      <c r="F13" s="62">
        <f>'Послуги всього'!F13-'12'!F13</f>
        <v>336</v>
      </c>
      <c r="G13" s="62">
        <f>'Послуги всього'!G13-'12'!G13</f>
        <v>90</v>
      </c>
      <c r="H13" s="38">
        <f t="shared" si="1"/>
        <v>26.785714285714285</v>
      </c>
      <c r="I13" s="62">
        <f>'Послуги всього'!I13-'12'!I13</f>
        <v>4</v>
      </c>
      <c r="J13" s="62">
        <f>'Послуги всього'!J13-'12'!J13</f>
        <v>2</v>
      </c>
      <c r="K13" s="38">
        <f t="shared" si="2"/>
        <v>50</v>
      </c>
      <c r="L13" s="62">
        <f>'Послуги всього'!L13-'12'!L13</f>
        <v>54</v>
      </c>
      <c r="M13" s="62">
        <f>'Послуги всього'!M13-'12'!M13</f>
        <v>9</v>
      </c>
      <c r="N13" s="38">
        <f t="shared" si="3"/>
        <v>16.666666666666664</v>
      </c>
      <c r="O13" s="62">
        <f>'Послуги всього'!O13-'12'!O13</f>
        <v>1008</v>
      </c>
      <c r="P13" s="62">
        <f>'Послуги всього'!P13-'12'!P13</f>
        <v>535</v>
      </c>
      <c r="Q13" s="38">
        <f t="shared" si="4"/>
        <v>53.075396825396822</v>
      </c>
      <c r="R13" s="62">
        <f>'Послуги всього'!R13-'12'!R13</f>
        <v>333</v>
      </c>
      <c r="S13" s="62">
        <f>'Послуги всього'!S13-'12'!S13</f>
        <v>401</v>
      </c>
      <c r="T13" s="62">
        <f>'Послуги всього'!T13-'12'!T13</f>
        <v>302</v>
      </c>
      <c r="U13" s="38">
        <f t="shared" si="5"/>
        <v>75.311720698254362</v>
      </c>
      <c r="V13" s="62">
        <f>'Послуги всього'!V13-'12'!V13</f>
        <v>360</v>
      </c>
      <c r="W13" s="62">
        <f>'Послуги всього'!W13-'12'!W13</f>
        <v>170</v>
      </c>
      <c r="X13" s="38">
        <f t="shared" si="6"/>
        <v>47.222222222222221</v>
      </c>
    </row>
    <row r="14" spans="1:24" ht="18" customHeight="1" x14ac:dyDescent="0.3">
      <c r="A14" s="141" t="s">
        <v>47</v>
      </c>
      <c r="B14" s="62">
        <f>'Послуги всього'!B14-'12'!B14</f>
        <v>364</v>
      </c>
      <c r="C14" s="62">
        <f>'Послуги всього'!C14-'12'!C14</f>
        <v>559</v>
      </c>
      <c r="D14" s="62">
        <f>'Послуги всього'!D14-'12'!D14</f>
        <v>293</v>
      </c>
      <c r="E14" s="38">
        <f t="shared" si="0"/>
        <v>52.415026833631487</v>
      </c>
      <c r="F14" s="62">
        <f>'Послуги всього'!F14-'12'!F14</f>
        <v>354</v>
      </c>
      <c r="G14" s="62">
        <f>'Послуги всього'!G14-'12'!G14</f>
        <v>148</v>
      </c>
      <c r="H14" s="38">
        <f t="shared" si="1"/>
        <v>41.807909604519772</v>
      </c>
      <c r="I14" s="62">
        <f>'Послуги всього'!I14-'12'!I14</f>
        <v>7</v>
      </c>
      <c r="J14" s="62">
        <f>'Послуги всього'!J14-'12'!J14</f>
        <v>1</v>
      </c>
      <c r="K14" s="38">
        <f t="shared" si="2"/>
        <v>14.285714285714285</v>
      </c>
      <c r="L14" s="62">
        <f>'Послуги всього'!L14-'12'!L14</f>
        <v>0</v>
      </c>
      <c r="M14" s="62">
        <f>'Послуги всього'!M14-'12'!M14</f>
        <v>0</v>
      </c>
      <c r="N14" s="164" t="e">
        <f t="shared" si="3"/>
        <v>#DIV/0!</v>
      </c>
      <c r="O14" s="62">
        <f>'Послуги всього'!O14-'12'!O14</f>
        <v>546</v>
      </c>
      <c r="P14" s="62">
        <f>'Послуги всього'!P14-'12'!P14</f>
        <v>262</v>
      </c>
      <c r="Q14" s="38">
        <f t="shared" si="4"/>
        <v>47.985347985347985</v>
      </c>
      <c r="R14" s="62">
        <f>'Послуги всього'!R14-'12'!R14</f>
        <v>105</v>
      </c>
      <c r="S14" s="62">
        <f>'Послуги всього'!S14-'12'!S14</f>
        <v>129</v>
      </c>
      <c r="T14" s="62">
        <f>'Послуги всього'!T14-'12'!T14</f>
        <v>104</v>
      </c>
      <c r="U14" s="38">
        <f t="shared" si="5"/>
        <v>80.620155038759691</v>
      </c>
      <c r="V14" s="62">
        <f>'Послуги всього'!V14-'12'!V14</f>
        <v>105</v>
      </c>
      <c r="W14" s="62">
        <f>'Послуги всього'!W14-'12'!W14</f>
        <v>87</v>
      </c>
      <c r="X14" s="38">
        <f t="shared" si="6"/>
        <v>82.857142857142861</v>
      </c>
    </row>
    <row r="15" spans="1:24" ht="18" customHeight="1" x14ac:dyDescent="0.3">
      <c r="A15" s="141" t="s">
        <v>48</v>
      </c>
      <c r="B15" s="62">
        <f>'Послуги всього'!B15-'12'!B15</f>
        <v>379</v>
      </c>
      <c r="C15" s="62">
        <f>'Послуги всього'!C15-'12'!C15</f>
        <v>657</v>
      </c>
      <c r="D15" s="62">
        <f>'Послуги всього'!D15-'12'!D15</f>
        <v>337</v>
      </c>
      <c r="E15" s="38">
        <f t="shared" si="0"/>
        <v>51.293759512937598</v>
      </c>
      <c r="F15" s="62">
        <f>'Послуги всього'!F15-'12'!F15</f>
        <v>327</v>
      </c>
      <c r="G15" s="62">
        <f>'Послуги всього'!G15-'12'!G15</f>
        <v>86</v>
      </c>
      <c r="H15" s="38">
        <f t="shared" si="1"/>
        <v>26.299694189602445</v>
      </c>
      <c r="I15" s="62">
        <f>'Послуги всього'!I15-'12'!I15</f>
        <v>20</v>
      </c>
      <c r="J15" s="62">
        <f>'Послуги всього'!J15-'12'!J15</f>
        <v>2</v>
      </c>
      <c r="K15" s="38">
        <f t="shared" si="2"/>
        <v>10</v>
      </c>
      <c r="L15" s="62">
        <f>'Послуги всього'!L15-'12'!L15</f>
        <v>69</v>
      </c>
      <c r="M15" s="62">
        <f>'Послуги всього'!M15-'12'!M15</f>
        <v>14</v>
      </c>
      <c r="N15" s="38">
        <f t="shared" si="3"/>
        <v>20.289855072463769</v>
      </c>
      <c r="O15" s="62">
        <f>'Послуги всього'!O15-'12'!O15</f>
        <v>632</v>
      </c>
      <c r="P15" s="62">
        <f>'Послуги всього'!P15-'12'!P15</f>
        <v>289</v>
      </c>
      <c r="Q15" s="38">
        <f t="shared" si="4"/>
        <v>45.72784810126582</v>
      </c>
      <c r="R15" s="62">
        <f>'Послуги всього'!R15-'12'!R15</f>
        <v>181</v>
      </c>
      <c r="S15" s="62">
        <f>'Послуги всього'!S15-'12'!S15</f>
        <v>179</v>
      </c>
      <c r="T15" s="62">
        <f>'Послуги всього'!T15-'12'!T15</f>
        <v>165</v>
      </c>
      <c r="U15" s="38">
        <f t="shared" si="5"/>
        <v>92.178770949720672</v>
      </c>
      <c r="V15" s="62">
        <f>'Послуги всього'!V15-'12'!V15</f>
        <v>153</v>
      </c>
      <c r="W15" s="62">
        <f>'Послуги всього'!W15-'12'!W15</f>
        <v>116</v>
      </c>
      <c r="X15" s="38">
        <f t="shared" si="6"/>
        <v>75.816993464052288</v>
      </c>
    </row>
    <row r="16" spans="1:24" ht="18" customHeight="1" x14ac:dyDescent="0.3">
      <c r="A16" s="141" t="s">
        <v>49</v>
      </c>
      <c r="B16" s="62">
        <f>'Послуги всього'!B16-'12'!B16</f>
        <v>207</v>
      </c>
      <c r="C16" s="62">
        <f>'Послуги всього'!C16-'12'!C16</f>
        <v>346</v>
      </c>
      <c r="D16" s="62">
        <f>'Послуги всього'!D16-'12'!D16</f>
        <v>203</v>
      </c>
      <c r="E16" s="38">
        <f t="shared" si="0"/>
        <v>58.670520231213871</v>
      </c>
      <c r="F16" s="62">
        <f>'Послуги всього'!F16-'12'!F16</f>
        <v>249</v>
      </c>
      <c r="G16" s="62">
        <f>'Послуги всього'!G16-'12'!G16</f>
        <v>80</v>
      </c>
      <c r="H16" s="38">
        <f t="shared" si="1"/>
        <v>32.128514056224901</v>
      </c>
      <c r="I16" s="62">
        <f>'Послуги всього'!I16-'12'!I16</f>
        <v>56</v>
      </c>
      <c r="J16" s="62">
        <f>'Послуги всього'!J16-'12'!J16</f>
        <v>0</v>
      </c>
      <c r="K16" s="38">
        <f t="shared" si="2"/>
        <v>0</v>
      </c>
      <c r="L16" s="62">
        <f>'Послуги всього'!L16-'12'!L16</f>
        <v>18</v>
      </c>
      <c r="M16" s="62">
        <f>'Послуги всього'!M16-'12'!M16</f>
        <v>7</v>
      </c>
      <c r="N16" s="38">
        <f t="shared" si="3"/>
        <v>38.888888888888893</v>
      </c>
      <c r="O16" s="62">
        <f>'Послуги всього'!O16-'12'!O16</f>
        <v>345</v>
      </c>
      <c r="P16" s="62">
        <f>'Послуги всього'!P16-'12'!P16</f>
        <v>191</v>
      </c>
      <c r="Q16" s="38">
        <f t="shared" si="4"/>
        <v>55.362318840579704</v>
      </c>
      <c r="R16" s="62">
        <f>'Послуги всього'!R16-'12'!R16</f>
        <v>104</v>
      </c>
      <c r="S16" s="62">
        <f>'Послуги всього'!S16-'12'!S16</f>
        <v>55</v>
      </c>
      <c r="T16" s="62">
        <f>'Послуги всього'!T16-'12'!T16</f>
        <v>104</v>
      </c>
      <c r="U16" s="38">
        <f t="shared" si="5"/>
        <v>189.09090909090909</v>
      </c>
      <c r="V16" s="62">
        <f>'Послуги всього'!V16-'12'!V16</f>
        <v>51</v>
      </c>
      <c r="W16" s="62">
        <f>'Послуги всього'!W16-'12'!W16</f>
        <v>84</v>
      </c>
      <c r="X16" s="38">
        <f t="shared" si="6"/>
        <v>164.70588235294116</v>
      </c>
    </row>
    <row r="17" spans="1:24" ht="18" customHeight="1" x14ac:dyDescent="0.3">
      <c r="A17" s="141" t="s">
        <v>50</v>
      </c>
      <c r="B17" s="62">
        <f>'Послуги всього'!B17-'12'!B17</f>
        <v>534</v>
      </c>
      <c r="C17" s="62">
        <f>'Послуги всього'!C17-'12'!C17</f>
        <v>530</v>
      </c>
      <c r="D17" s="62">
        <f>'Послуги всього'!D17-'12'!D17</f>
        <v>514</v>
      </c>
      <c r="E17" s="38">
        <f t="shared" si="0"/>
        <v>96.981132075471692</v>
      </c>
      <c r="F17" s="62">
        <f>'Послуги всього'!F17-'12'!F17</f>
        <v>273</v>
      </c>
      <c r="G17" s="62">
        <f>'Послуги всього'!G17-'12'!G17</f>
        <v>128</v>
      </c>
      <c r="H17" s="38">
        <f t="shared" si="1"/>
        <v>46.886446886446883</v>
      </c>
      <c r="I17" s="62">
        <f>'Послуги всього'!I17-'12'!I17</f>
        <v>12</v>
      </c>
      <c r="J17" s="62">
        <f>'Послуги всього'!J17-'12'!J17</f>
        <v>13</v>
      </c>
      <c r="K17" s="38">
        <f t="shared" si="2"/>
        <v>108.33333333333333</v>
      </c>
      <c r="L17" s="62">
        <f>'Послуги всього'!L17-'12'!L17</f>
        <v>9</v>
      </c>
      <c r="M17" s="62">
        <f>'Послуги всього'!M17-'12'!M17</f>
        <v>9</v>
      </c>
      <c r="N17" s="38">
        <f t="shared" si="3"/>
        <v>100</v>
      </c>
      <c r="O17" s="62">
        <f>'Послуги всього'!O17-'12'!O17</f>
        <v>518</v>
      </c>
      <c r="P17" s="62">
        <f>'Послуги всього'!P17-'12'!P17</f>
        <v>493</v>
      </c>
      <c r="Q17" s="38">
        <f t="shared" si="4"/>
        <v>95.173745173745175</v>
      </c>
      <c r="R17" s="62">
        <f>'Послуги всього'!R17-'12'!R17</f>
        <v>284</v>
      </c>
      <c r="S17" s="62">
        <f>'Послуги всього'!S17-'12'!S17</f>
        <v>119</v>
      </c>
      <c r="T17" s="62">
        <f>'Послуги всього'!T17-'12'!T17</f>
        <v>281</v>
      </c>
      <c r="U17" s="38">
        <f t="shared" si="5"/>
        <v>236.1344537815126</v>
      </c>
      <c r="V17" s="62">
        <f>'Послуги всього'!V17-'12'!V17</f>
        <v>100</v>
      </c>
      <c r="W17" s="62">
        <f>'Послуги всього'!W17-'12'!W17</f>
        <v>241</v>
      </c>
      <c r="X17" s="38">
        <f t="shared" si="6"/>
        <v>241</v>
      </c>
    </row>
    <row r="18" spans="1:24" ht="18" customHeight="1" x14ac:dyDescent="0.3">
      <c r="A18" s="141" t="s">
        <v>51</v>
      </c>
      <c r="B18" s="62">
        <f>'Послуги всього'!B18-'12'!B18</f>
        <v>500</v>
      </c>
      <c r="C18" s="62">
        <f>'Послуги всього'!C18-'12'!C18</f>
        <v>723</v>
      </c>
      <c r="D18" s="62">
        <f>'Послуги всього'!D18-'12'!D18</f>
        <v>495</v>
      </c>
      <c r="E18" s="38">
        <f t="shared" si="0"/>
        <v>68.46473029045643</v>
      </c>
      <c r="F18" s="62">
        <f>'Послуги всього'!F18-'12'!F18</f>
        <v>377</v>
      </c>
      <c r="G18" s="62">
        <f>'Послуги всього'!G18-'12'!G18</f>
        <v>88</v>
      </c>
      <c r="H18" s="38">
        <f t="shared" si="1"/>
        <v>23.342175066312997</v>
      </c>
      <c r="I18" s="62">
        <f>'Послуги всього'!I18-'12'!I18</f>
        <v>9</v>
      </c>
      <c r="J18" s="62">
        <f>'Послуги всього'!J18-'12'!J18</f>
        <v>1</v>
      </c>
      <c r="K18" s="38">
        <f t="shared" si="2"/>
        <v>11.111111111111111</v>
      </c>
      <c r="L18" s="62">
        <f>'Послуги всього'!L18-'12'!L18</f>
        <v>115</v>
      </c>
      <c r="M18" s="62">
        <f>'Послуги всього'!M18-'12'!M18</f>
        <v>30</v>
      </c>
      <c r="N18" s="38">
        <f t="shared" si="3"/>
        <v>26.086956521739129</v>
      </c>
      <c r="O18" s="62">
        <f>'Послуги всього'!O18-'12'!O18</f>
        <v>698</v>
      </c>
      <c r="P18" s="62">
        <f>'Послуги всього'!P18-'12'!P18</f>
        <v>438</v>
      </c>
      <c r="Q18" s="38">
        <f t="shared" si="4"/>
        <v>62.750716332378218</v>
      </c>
      <c r="R18" s="62">
        <f>'Послуги всього'!R18-'12'!R18</f>
        <v>251</v>
      </c>
      <c r="S18" s="62">
        <f>'Послуги всього'!S18-'12'!S18</f>
        <v>174</v>
      </c>
      <c r="T18" s="62">
        <f>'Послуги всього'!T18-'12'!T18</f>
        <v>251</v>
      </c>
      <c r="U18" s="38">
        <f t="shared" si="5"/>
        <v>144.25287356321837</v>
      </c>
      <c r="V18" s="62">
        <f>'Послуги всього'!V18-'12'!V18</f>
        <v>142</v>
      </c>
      <c r="W18" s="62">
        <f>'Послуги всього'!W18-'12'!W18</f>
        <v>215</v>
      </c>
      <c r="X18" s="38">
        <f t="shared" si="6"/>
        <v>151.40845070422534</v>
      </c>
    </row>
    <row r="19" spans="1:24" ht="18" customHeight="1" x14ac:dyDescent="0.3">
      <c r="A19" s="141" t="s">
        <v>52</v>
      </c>
      <c r="B19" s="62">
        <f>'Послуги всього'!B19-'12'!B19</f>
        <v>1872</v>
      </c>
      <c r="C19" s="62">
        <f>'Послуги всього'!C19-'12'!C19</f>
        <v>1000</v>
      </c>
      <c r="D19" s="62">
        <f>'Послуги всього'!D19-'12'!D19</f>
        <v>1631</v>
      </c>
      <c r="E19" s="38">
        <f t="shared" si="0"/>
        <v>163.1</v>
      </c>
      <c r="F19" s="62">
        <f>'Послуги всього'!F19-'12'!F19</f>
        <v>348</v>
      </c>
      <c r="G19" s="62">
        <f>'Послуги всього'!G19-'12'!G19</f>
        <v>228</v>
      </c>
      <c r="H19" s="38">
        <f t="shared" si="1"/>
        <v>65.517241379310349</v>
      </c>
      <c r="I19" s="62">
        <f>'Послуги всього'!I19-'12'!I19</f>
        <v>60</v>
      </c>
      <c r="J19" s="62">
        <f>'Послуги всього'!J19-'12'!J19</f>
        <v>8</v>
      </c>
      <c r="K19" s="38">
        <f t="shared" si="2"/>
        <v>13.333333333333334</v>
      </c>
      <c r="L19" s="62">
        <f>'Послуги всього'!L19-'12'!L19</f>
        <v>43</v>
      </c>
      <c r="M19" s="62">
        <f>'Послуги всього'!M19-'12'!M19</f>
        <v>19</v>
      </c>
      <c r="N19" s="38">
        <f t="shared" si="3"/>
        <v>44.186046511627907</v>
      </c>
      <c r="O19" s="62">
        <f>'Послуги всього'!O19-'12'!O19</f>
        <v>968</v>
      </c>
      <c r="P19" s="62">
        <f>'Послуги всього'!P19-'12'!P19</f>
        <v>1445</v>
      </c>
      <c r="Q19" s="38">
        <f t="shared" si="4"/>
        <v>149.27685950413223</v>
      </c>
      <c r="R19" s="62">
        <f>'Послуги всього'!R19-'12'!R19</f>
        <v>1129</v>
      </c>
      <c r="S19" s="62">
        <f>'Послуги всього'!S19-'12'!S19</f>
        <v>329</v>
      </c>
      <c r="T19" s="62">
        <f>'Послуги всього'!T19-'12'!T19</f>
        <v>986</v>
      </c>
      <c r="U19" s="38">
        <f t="shared" si="5"/>
        <v>299.69604863221883</v>
      </c>
      <c r="V19" s="62">
        <f>'Послуги всього'!V19-'12'!V19</f>
        <v>292</v>
      </c>
      <c r="W19" s="62">
        <f>'Послуги всього'!W19-'12'!W19</f>
        <v>859</v>
      </c>
      <c r="X19" s="38">
        <f t="shared" si="6"/>
        <v>294.17808219178079</v>
      </c>
    </row>
    <row r="20" spans="1:24" ht="18" customHeight="1" x14ac:dyDescent="0.3">
      <c r="A20" s="141" t="s">
        <v>53</v>
      </c>
      <c r="B20" s="62">
        <f>'Послуги всього'!B20-'12'!B20</f>
        <v>441</v>
      </c>
      <c r="C20" s="62">
        <f>'Послуги всього'!C20-'12'!C20</f>
        <v>627</v>
      </c>
      <c r="D20" s="62">
        <f>'Послуги всього'!D20-'12'!D20</f>
        <v>403</v>
      </c>
      <c r="E20" s="38">
        <f t="shared" si="0"/>
        <v>64.274322169059005</v>
      </c>
      <c r="F20" s="62">
        <f>'Послуги всього'!F20-'12'!F20</f>
        <v>248</v>
      </c>
      <c r="G20" s="62">
        <f>'Послуги всього'!G20-'12'!G20</f>
        <v>111</v>
      </c>
      <c r="H20" s="38">
        <f t="shared" si="1"/>
        <v>44.758064516129032</v>
      </c>
      <c r="I20" s="62">
        <f>'Послуги всього'!I20-'12'!I20</f>
        <v>13</v>
      </c>
      <c r="J20" s="62">
        <f>'Послуги всього'!J20-'12'!J20</f>
        <v>4</v>
      </c>
      <c r="K20" s="38">
        <f t="shared" si="2"/>
        <v>30.76923076923077</v>
      </c>
      <c r="L20" s="62">
        <f>'Послуги всього'!L20-'12'!L20</f>
        <v>32</v>
      </c>
      <c r="M20" s="62">
        <f>'Послуги всього'!M20-'12'!M20</f>
        <v>31</v>
      </c>
      <c r="N20" s="38">
        <f t="shared" si="3"/>
        <v>96.875</v>
      </c>
      <c r="O20" s="62">
        <f>'Послуги всього'!O20-'12'!O20</f>
        <v>604</v>
      </c>
      <c r="P20" s="62">
        <f>'Послуги всього'!P20-'12'!P20</f>
        <v>341</v>
      </c>
      <c r="Q20" s="38">
        <f t="shared" si="4"/>
        <v>56.456953642384114</v>
      </c>
      <c r="R20" s="62">
        <f>'Послуги всього'!R20-'12'!R20</f>
        <v>220</v>
      </c>
      <c r="S20" s="62">
        <f>'Послуги всього'!S20-'12'!S20</f>
        <v>250</v>
      </c>
      <c r="T20" s="62">
        <f>'Послуги всього'!T20-'12'!T20</f>
        <v>218</v>
      </c>
      <c r="U20" s="38">
        <f t="shared" si="5"/>
        <v>87.2</v>
      </c>
      <c r="V20" s="62">
        <f>'Послуги всього'!V20-'12'!V20</f>
        <v>197</v>
      </c>
      <c r="W20" s="62">
        <f>'Послуги всього'!W20-'12'!W20</f>
        <v>139</v>
      </c>
      <c r="X20" s="38">
        <f t="shared" si="6"/>
        <v>70.558375634517773</v>
      </c>
    </row>
    <row r="21" spans="1:24" ht="18" customHeight="1" x14ac:dyDescent="0.3">
      <c r="A21" s="141" t="s">
        <v>54</v>
      </c>
      <c r="B21" s="62">
        <f>'Послуги всього'!B21-'12'!B21</f>
        <v>657</v>
      </c>
      <c r="C21" s="62">
        <f>'Послуги всього'!C21-'12'!C21</f>
        <v>1028</v>
      </c>
      <c r="D21" s="62">
        <f>'Послуги всього'!D21-'12'!D21</f>
        <v>641</v>
      </c>
      <c r="E21" s="38">
        <f t="shared" si="0"/>
        <v>62.354085603112843</v>
      </c>
      <c r="F21" s="62">
        <f>'Послуги всього'!F21-'12'!F21</f>
        <v>600</v>
      </c>
      <c r="G21" s="62">
        <f>'Послуги всього'!G21-'12'!G21</f>
        <v>134</v>
      </c>
      <c r="H21" s="38">
        <f t="shared" si="1"/>
        <v>22.333333333333332</v>
      </c>
      <c r="I21" s="62">
        <f>'Послуги всього'!I21-'12'!I21</f>
        <v>16</v>
      </c>
      <c r="J21" s="62">
        <f>'Послуги всього'!J21-'12'!J21</f>
        <v>0</v>
      </c>
      <c r="K21" s="38">
        <f t="shared" si="2"/>
        <v>0</v>
      </c>
      <c r="L21" s="62">
        <f>'Послуги всього'!L21-'12'!L21</f>
        <v>114</v>
      </c>
      <c r="M21" s="62">
        <f>'Послуги всього'!M21-'12'!M21</f>
        <v>34</v>
      </c>
      <c r="N21" s="38">
        <f t="shared" si="3"/>
        <v>29.82456140350877</v>
      </c>
      <c r="O21" s="62">
        <f>'Послуги всього'!O21-'12'!O21</f>
        <v>1003</v>
      </c>
      <c r="P21" s="62">
        <f>'Послуги всього'!P21-'12'!P21</f>
        <v>580</v>
      </c>
      <c r="Q21" s="38">
        <f t="shared" si="4"/>
        <v>57.82652043868395</v>
      </c>
      <c r="R21" s="62">
        <f>'Послуги всього'!R21-'12'!R21</f>
        <v>310</v>
      </c>
      <c r="S21" s="62">
        <f>'Послуги всього'!S21-'12'!S21</f>
        <v>251</v>
      </c>
      <c r="T21" s="62">
        <f>'Послуги всього'!T21-'12'!T21</f>
        <v>309</v>
      </c>
      <c r="U21" s="38">
        <f t="shared" si="5"/>
        <v>123.10756972111554</v>
      </c>
      <c r="V21" s="62">
        <f>'Послуги всього'!V21-'12'!V21</f>
        <v>212</v>
      </c>
      <c r="W21" s="62">
        <f>'Послуги всього'!W21-'12'!W21</f>
        <v>182</v>
      </c>
      <c r="X21" s="38">
        <f t="shared" si="6"/>
        <v>85.84905660377359</v>
      </c>
    </row>
    <row r="22" spans="1:24" ht="18" customHeight="1" x14ac:dyDescent="0.3">
      <c r="A22" s="141" t="s">
        <v>55</v>
      </c>
      <c r="B22" s="62">
        <f>'Послуги всього'!B22-'12'!B22</f>
        <v>308</v>
      </c>
      <c r="C22" s="62">
        <f>'Послуги всього'!C22-'12'!C22</f>
        <v>452</v>
      </c>
      <c r="D22" s="62">
        <f>'Послуги всього'!D22-'12'!D22</f>
        <v>297</v>
      </c>
      <c r="E22" s="38">
        <f t="shared" si="0"/>
        <v>65.707964601769902</v>
      </c>
      <c r="F22" s="62">
        <f>'Послуги всього'!F22-'12'!F22</f>
        <v>255</v>
      </c>
      <c r="G22" s="62">
        <f>'Послуги всього'!G22-'12'!G22</f>
        <v>70</v>
      </c>
      <c r="H22" s="38">
        <f t="shared" si="1"/>
        <v>27.450980392156865</v>
      </c>
      <c r="I22" s="62">
        <f>'Послуги всього'!I22-'12'!I22</f>
        <v>13</v>
      </c>
      <c r="J22" s="62">
        <f>'Послуги всього'!J22-'12'!J22</f>
        <v>1</v>
      </c>
      <c r="K22" s="38">
        <f t="shared" si="2"/>
        <v>7.6923076923076925</v>
      </c>
      <c r="L22" s="62">
        <f>'Послуги всього'!L22-'12'!L22</f>
        <v>121</v>
      </c>
      <c r="M22" s="62">
        <f>'Послуги всього'!M22-'12'!M22</f>
        <v>34</v>
      </c>
      <c r="N22" s="38">
        <f t="shared" si="3"/>
        <v>28.099173553719009</v>
      </c>
      <c r="O22" s="62">
        <f>'Послуги всього'!O22-'12'!O22</f>
        <v>449</v>
      </c>
      <c r="P22" s="62">
        <f>'Послуги всього'!P22-'12'!P22</f>
        <v>293</v>
      </c>
      <c r="Q22" s="38">
        <f t="shared" si="4"/>
        <v>65.256124721603555</v>
      </c>
      <c r="R22" s="62">
        <f>'Послуги всього'!R22-'12'!R22</f>
        <v>114</v>
      </c>
      <c r="S22" s="62">
        <f>'Послуги всього'!S22-'12'!S22</f>
        <v>117</v>
      </c>
      <c r="T22" s="62">
        <f>'Послуги всього'!T22-'12'!T22</f>
        <v>108</v>
      </c>
      <c r="U22" s="38">
        <f t="shared" si="5"/>
        <v>92.307692307692307</v>
      </c>
      <c r="V22" s="62">
        <f>'Послуги всього'!V22-'12'!V22</f>
        <v>104</v>
      </c>
      <c r="W22" s="62">
        <f>'Послуги всього'!W22-'12'!W22</f>
        <v>85</v>
      </c>
      <c r="X22" s="38">
        <f t="shared" si="6"/>
        <v>81.730769230769226</v>
      </c>
    </row>
    <row r="23" spans="1:24" ht="18" customHeight="1" x14ac:dyDescent="0.3">
      <c r="A23" s="141" t="s">
        <v>56</v>
      </c>
      <c r="B23" s="62">
        <f>'Послуги всього'!B23-'12'!B23</f>
        <v>556</v>
      </c>
      <c r="C23" s="62">
        <f>'Послуги всього'!C23-'12'!C23</f>
        <v>536</v>
      </c>
      <c r="D23" s="62">
        <f>'Послуги всього'!D23-'12'!D23</f>
        <v>522</v>
      </c>
      <c r="E23" s="38">
        <f t="shared" si="0"/>
        <v>97.388059701492537</v>
      </c>
      <c r="F23" s="62">
        <f>'Послуги всього'!F23-'12'!F23</f>
        <v>276</v>
      </c>
      <c r="G23" s="62">
        <f>'Послуги всього'!G23-'12'!G23</f>
        <v>200</v>
      </c>
      <c r="H23" s="38">
        <f t="shared" si="1"/>
        <v>72.463768115942031</v>
      </c>
      <c r="I23" s="62">
        <f>'Послуги всього'!I23-'12'!I23</f>
        <v>9</v>
      </c>
      <c r="J23" s="62">
        <f>'Послуги всього'!J23-'12'!J23</f>
        <v>4</v>
      </c>
      <c r="K23" s="38">
        <f t="shared" si="2"/>
        <v>44.444444444444443</v>
      </c>
      <c r="L23" s="62">
        <f>'Послуги всього'!L23-'12'!L23</f>
        <v>43</v>
      </c>
      <c r="M23" s="62">
        <f>'Послуги всього'!M23-'12'!M23</f>
        <v>23</v>
      </c>
      <c r="N23" s="38">
        <f t="shared" si="3"/>
        <v>53.488372093023251</v>
      </c>
      <c r="O23" s="62">
        <f>'Послуги всього'!O23-'12'!O23</f>
        <v>534</v>
      </c>
      <c r="P23" s="62">
        <f>'Послуги всього'!P23-'12'!P23</f>
        <v>513</v>
      </c>
      <c r="Q23" s="38">
        <f t="shared" si="4"/>
        <v>96.067415730337075</v>
      </c>
      <c r="R23" s="62">
        <f>'Послуги всього'!R23-'12'!R23</f>
        <v>280</v>
      </c>
      <c r="S23" s="62">
        <f>'Послуги всього'!S23-'12'!S23</f>
        <v>148</v>
      </c>
      <c r="T23" s="62">
        <f>'Послуги всього'!T23-'12'!T23</f>
        <v>262</v>
      </c>
      <c r="U23" s="38">
        <f t="shared" si="5"/>
        <v>177.02702702702703</v>
      </c>
      <c r="V23" s="62">
        <f>'Послуги всього'!V23-'12'!V23</f>
        <v>97</v>
      </c>
      <c r="W23" s="62">
        <f>'Послуги всього'!W23-'12'!W23</f>
        <v>234</v>
      </c>
      <c r="X23" s="38">
        <f t="shared" si="6"/>
        <v>241.23711340206185</v>
      </c>
    </row>
    <row r="24" spans="1:24" ht="18" customHeight="1" x14ac:dyDescent="0.3">
      <c r="A24" s="141" t="s">
        <v>57</v>
      </c>
      <c r="B24" s="62">
        <f>'Послуги всього'!B24-'12'!B24</f>
        <v>453</v>
      </c>
      <c r="C24" s="62">
        <f>'Послуги всього'!C24-'12'!C24</f>
        <v>710</v>
      </c>
      <c r="D24" s="62">
        <f>'Послуги всього'!D24-'12'!D24</f>
        <v>420</v>
      </c>
      <c r="E24" s="38">
        <f t="shared" si="0"/>
        <v>59.154929577464785</v>
      </c>
      <c r="F24" s="62">
        <f>'Послуги всього'!F24-'12'!F24</f>
        <v>418</v>
      </c>
      <c r="G24" s="62">
        <f>'Послуги всього'!G24-'12'!G24</f>
        <v>173</v>
      </c>
      <c r="H24" s="38">
        <f t="shared" si="1"/>
        <v>41.387559808612437</v>
      </c>
      <c r="I24" s="62">
        <f>'Послуги всього'!I24-'12'!I24</f>
        <v>29</v>
      </c>
      <c r="J24" s="62">
        <f>'Послуги всього'!J24-'12'!J24</f>
        <v>9</v>
      </c>
      <c r="K24" s="38">
        <f t="shared" si="2"/>
        <v>31.03448275862069</v>
      </c>
      <c r="L24" s="62">
        <f>'Послуги всього'!L24-'12'!L24</f>
        <v>30</v>
      </c>
      <c r="M24" s="62">
        <f>'Послуги всього'!M24-'12'!M24</f>
        <v>8</v>
      </c>
      <c r="N24" s="38">
        <f t="shared" si="3"/>
        <v>26.666666666666668</v>
      </c>
      <c r="O24" s="62">
        <f>'Послуги всього'!O24-'12'!O24</f>
        <v>695</v>
      </c>
      <c r="P24" s="62">
        <f>'Послуги всього'!P24-'12'!P24</f>
        <v>393</v>
      </c>
      <c r="Q24" s="38">
        <f t="shared" si="4"/>
        <v>56.546762589928058</v>
      </c>
      <c r="R24" s="62">
        <f>'Послуги всього'!R24-'12'!R24</f>
        <v>190</v>
      </c>
      <c r="S24" s="62">
        <f>'Послуги всього'!S24-'12'!S24</f>
        <v>198</v>
      </c>
      <c r="T24" s="62">
        <f>'Послуги всього'!T24-'12'!T24</f>
        <v>174</v>
      </c>
      <c r="U24" s="38">
        <f t="shared" si="5"/>
        <v>87.878787878787875</v>
      </c>
      <c r="V24" s="62">
        <f>'Послуги всього'!V24-'12'!V24</f>
        <v>177</v>
      </c>
      <c r="W24" s="62">
        <f>'Послуги всього'!W24-'12'!W24</f>
        <v>125</v>
      </c>
      <c r="X24" s="38">
        <f t="shared" si="6"/>
        <v>70.621468926553675</v>
      </c>
    </row>
    <row r="25" spans="1:24" ht="18" customHeight="1" x14ac:dyDescent="0.3">
      <c r="A25" s="141" t="s">
        <v>58</v>
      </c>
      <c r="B25" s="62">
        <f>'Послуги всього'!B25-'12'!B25</f>
        <v>398</v>
      </c>
      <c r="C25" s="62">
        <f>'Послуги всього'!C25-'12'!C25</f>
        <v>715</v>
      </c>
      <c r="D25" s="62">
        <f>'Послуги всього'!D25-'12'!D25</f>
        <v>384</v>
      </c>
      <c r="E25" s="38">
        <f t="shared" si="0"/>
        <v>53.706293706293707</v>
      </c>
      <c r="F25" s="62">
        <f>'Послуги всього'!F25-'12'!F25</f>
        <v>431</v>
      </c>
      <c r="G25" s="62">
        <f>'Послуги всього'!G25-'12'!G25</f>
        <v>101</v>
      </c>
      <c r="H25" s="38">
        <f t="shared" si="1"/>
        <v>23.433874709976799</v>
      </c>
      <c r="I25" s="62">
        <f>'Послуги всього'!I25-'12'!I25</f>
        <v>10</v>
      </c>
      <c r="J25" s="62">
        <f>'Послуги всього'!J25-'12'!J25</f>
        <v>4</v>
      </c>
      <c r="K25" s="38">
        <f t="shared" si="2"/>
        <v>40</v>
      </c>
      <c r="L25" s="62">
        <f>'Послуги всього'!L25-'12'!L25</f>
        <v>65</v>
      </c>
      <c r="M25" s="62">
        <f>'Послуги всього'!M25-'12'!M25</f>
        <v>42</v>
      </c>
      <c r="N25" s="38">
        <f t="shared" si="3"/>
        <v>64.615384615384613</v>
      </c>
      <c r="O25" s="62">
        <f>'Послуги всього'!O25-'12'!O25</f>
        <v>704</v>
      </c>
      <c r="P25" s="62">
        <f>'Послуги всього'!P25-'12'!P25</f>
        <v>351</v>
      </c>
      <c r="Q25" s="38">
        <f t="shared" si="4"/>
        <v>49.857954545454547</v>
      </c>
      <c r="R25" s="62">
        <f>'Послуги всього'!R25-'12'!R25</f>
        <v>179</v>
      </c>
      <c r="S25" s="62">
        <f>'Послуги всього'!S25-'12'!S25</f>
        <v>185</v>
      </c>
      <c r="T25" s="62">
        <f>'Послуги всього'!T25-'12'!T25</f>
        <v>179</v>
      </c>
      <c r="U25" s="38">
        <f t="shared" si="5"/>
        <v>96.756756756756758</v>
      </c>
      <c r="V25" s="62">
        <f>'Послуги всього'!V25-'12'!V25</f>
        <v>156</v>
      </c>
      <c r="W25" s="62">
        <f>'Послуги всього'!W25-'12'!W25</f>
        <v>94</v>
      </c>
      <c r="X25" s="38">
        <f t="shared" si="6"/>
        <v>60.256410256410255</v>
      </c>
    </row>
    <row r="26" spans="1:24" ht="18" customHeight="1" x14ac:dyDescent="0.3">
      <c r="A26" s="141" t="s">
        <v>59</v>
      </c>
      <c r="B26" s="62">
        <f>'Послуги всього'!B26-'12'!B26</f>
        <v>525</v>
      </c>
      <c r="C26" s="62">
        <f>'Послуги всього'!C26-'12'!C26</f>
        <v>621</v>
      </c>
      <c r="D26" s="62">
        <f>'Послуги всього'!D26-'12'!D26</f>
        <v>517</v>
      </c>
      <c r="E26" s="38">
        <f t="shared" si="0"/>
        <v>83.252818035426728</v>
      </c>
      <c r="F26" s="62">
        <f>'Послуги всього'!F26-'12'!F26</f>
        <v>486</v>
      </c>
      <c r="G26" s="62">
        <f>'Послуги всього'!G26-'12'!G26</f>
        <v>302</v>
      </c>
      <c r="H26" s="38">
        <f t="shared" si="1"/>
        <v>62.139917695473244</v>
      </c>
      <c r="I26" s="62">
        <f>'Послуги всього'!I26-'12'!I26</f>
        <v>18</v>
      </c>
      <c r="J26" s="62">
        <f>'Послуги всього'!J26-'12'!J26</f>
        <v>0</v>
      </c>
      <c r="K26" s="38">
        <f t="shared" si="2"/>
        <v>0</v>
      </c>
      <c r="L26" s="62">
        <f>'Послуги всього'!L26-'12'!L26</f>
        <v>82</v>
      </c>
      <c r="M26" s="62">
        <f>'Послуги всього'!M26-'12'!M26</f>
        <v>67</v>
      </c>
      <c r="N26" s="38">
        <f t="shared" si="3"/>
        <v>81.707317073170728</v>
      </c>
      <c r="O26" s="62">
        <f>'Послуги всього'!O26-'12'!O26</f>
        <v>616</v>
      </c>
      <c r="P26" s="62">
        <f>'Послуги всього'!P26-'12'!P26</f>
        <v>494</v>
      </c>
      <c r="Q26" s="38">
        <f t="shared" si="4"/>
        <v>80.194805194805198</v>
      </c>
      <c r="R26" s="62">
        <f>'Послуги всього'!R26-'12'!R26</f>
        <v>173</v>
      </c>
      <c r="S26" s="62">
        <f>'Послуги всього'!S26-'12'!S26</f>
        <v>69</v>
      </c>
      <c r="T26" s="62">
        <f>'Послуги всього'!T26-'12'!T26</f>
        <v>172</v>
      </c>
      <c r="U26" s="38">
        <f t="shared" si="5"/>
        <v>249.27536231884056</v>
      </c>
      <c r="V26" s="62">
        <f>'Послуги всього'!V26-'12'!V26</f>
        <v>58</v>
      </c>
      <c r="W26" s="62">
        <f>'Послуги всього'!W26-'12'!W26</f>
        <v>123</v>
      </c>
      <c r="X26" s="38">
        <f t="shared" si="6"/>
        <v>212.06896551724137</v>
      </c>
    </row>
    <row r="27" spans="1:24" ht="18" customHeight="1" x14ac:dyDescent="0.3">
      <c r="A27" s="141" t="s">
        <v>60</v>
      </c>
      <c r="B27" s="62">
        <f>'Послуги всього'!B27-'12'!B27</f>
        <v>478</v>
      </c>
      <c r="C27" s="62">
        <f>'Послуги всього'!C27-'12'!C27</f>
        <v>783</v>
      </c>
      <c r="D27" s="62">
        <f>'Послуги всього'!D27-'12'!D27</f>
        <v>458</v>
      </c>
      <c r="E27" s="38">
        <f t="shared" si="0"/>
        <v>58.492975734355049</v>
      </c>
      <c r="F27" s="62">
        <f>'Послуги всього'!F27-'12'!F27</f>
        <v>376</v>
      </c>
      <c r="G27" s="62">
        <f>'Послуги всього'!G27-'12'!G27</f>
        <v>121</v>
      </c>
      <c r="H27" s="38">
        <f t="shared" si="1"/>
        <v>32.180851063829785</v>
      </c>
      <c r="I27" s="62">
        <f>'Послуги всього'!I27-'12'!I27</f>
        <v>7</v>
      </c>
      <c r="J27" s="62">
        <f>'Послуги всього'!J27-'12'!J27</f>
        <v>2</v>
      </c>
      <c r="K27" s="38">
        <f t="shared" si="2"/>
        <v>28.571428571428569</v>
      </c>
      <c r="L27" s="62">
        <f>'Послуги всього'!L27-'12'!L27</f>
        <v>136</v>
      </c>
      <c r="M27" s="62">
        <f>'Послуги всього'!M27-'12'!M27</f>
        <v>93</v>
      </c>
      <c r="N27" s="38">
        <f t="shared" si="3"/>
        <v>68.382352941176478</v>
      </c>
      <c r="O27" s="62">
        <f>'Послуги всього'!O27-'12'!O27</f>
        <v>776</v>
      </c>
      <c r="P27" s="62">
        <f>'Послуги всього'!P27-'12'!P27</f>
        <v>448</v>
      </c>
      <c r="Q27" s="38">
        <f t="shared" si="4"/>
        <v>57.731958762886592</v>
      </c>
      <c r="R27" s="62">
        <f>'Послуги всього'!R27-'12'!R27</f>
        <v>233</v>
      </c>
      <c r="S27" s="62">
        <f>'Послуги всього'!S27-'12'!S27</f>
        <v>188</v>
      </c>
      <c r="T27" s="62">
        <f>'Послуги всього'!T27-'12'!T27</f>
        <v>230</v>
      </c>
      <c r="U27" s="38">
        <f t="shared" si="5"/>
        <v>122.34042553191489</v>
      </c>
      <c r="V27" s="62">
        <f>'Послуги всього'!V27-'12'!V27</f>
        <v>156</v>
      </c>
      <c r="W27" s="62">
        <f>'Послуги всього'!W27-'12'!W27</f>
        <v>167</v>
      </c>
      <c r="X27" s="38">
        <f t="shared" si="6"/>
        <v>107.05128205128204</v>
      </c>
    </row>
    <row r="28" spans="1:24" ht="18" customHeight="1" x14ac:dyDescent="0.3">
      <c r="A28" s="141" t="s">
        <v>61</v>
      </c>
      <c r="B28" s="62">
        <f>'Послуги всього'!B28-'12'!B28</f>
        <v>315</v>
      </c>
      <c r="C28" s="62">
        <f>'Послуги всього'!C28-'12'!C28</f>
        <v>400</v>
      </c>
      <c r="D28" s="62">
        <f>'Послуги всього'!D28-'12'!D28</f>
        <v>302</v>
      </c>
      <c r="E28" s="38">
        <f t="shared" si="0"/>
        <v>75.5</v>
      </c>
      <c r="F28" s="62">
        <f>'Послуги всього'!F28-'12'!F28</f>
        <v>286</v>
      </c>
      <c r="G28" s="62">
        <f>'Послуги всього'!G28-'12'!G28</f>
        <v>119</v>
      </c>
      <c r="H28" s="38">
        <f t="shared" si="1"/>
        <v>41.608391608391607</v>
      </c>
      <c r="I28" s="62">
        <f>'Послуги всього'!I28-'12'!I28</f>
        <v>16</v>
      </c>
      <c r="J28" s="62">
        <f>'Послуги всього'!J28-'12'!J28</f>
        <v>2</v>
      </c>
      <c r="K28" s="38">
        <f t="shared" si="2"/>
        <v>12.5</v>
      </c>
      <c r="L28" s="62">
        <f>'Послуги всього'!L28-'12'!L28</f>
        <v>54</v>
      </c>
      <c r="M28" s="62">
        <f>'Послуги всього'!M28-'12'!M28</f>
        <v>31</v>
      </c>
      <c r="N28" s="38">
        <f t="shared" si="3"/>
        <v>57.407407407407405</v>
      </c>
      <c r="O28" s="62">
        <f>'Послуги всього'!O28-'12'!O28</f>
        <v>399</v>
      </c>
      <c r="P28" s="62">
        <f>'Послуги всього'!P28-'12'!P28</f>
        <v>302</v>
      </c>
      <c r="Q28" s="38">
        <f t="shared" si="4"/>
        <v>75.689223057644099</v>
      </c>
      <c r="R28" s="62">
        <f>'Послуги всього'!R28-'12'!R28</f>
        <v>153</v>
      </c>
      <c r="S28" s="62">
        <f>'Послуги всього'!S28-'12'!S28</f>
        <v>78</v>
      </c>
      <c r="T28" s="62">
        <f>'Послуги всього'!T28-'12'!T28</f>
        <v>152</v>
      </c>
      <c r="U28" s="38">
        <f t="shared" si="5"/>
        <v>194.87179487179486</v>
      </c>
      <c r="V28" s="62">
        <f>'Послуги всього'!V28-'12'!V28</f>
        <v>74</v>
      </c>
      <c r="W28" s="62">
        <f>'Послуги всього'!W28-'12'!W28</f>
        <v>99</v>
      </c>
      <c r="X28" s="38">
        <f t="shared" si="6"/>
        <v>133.7837837837838</v>
      </c>
    </row>
    <row r="29" spans="1:24" ht="18" customHeight="1" x14ac:dyDescent="0.3">
      <c r="A29" s="141" t="s">
        <v>62</v>
      </c>
      <c r="B29" s="62">
        <f>'Послуги всього'!B29-'12'!B29</f>
        <v>404</v>
      </c>
      <c r="C29" s="62">
        <f>'Послуги всього'!C29-'12'!C29</f>
        <v>717</v>
      </c>
      <c r="D29" s="62">
        <f>'Послуги всього'!D29-'12'!D29</f>
        <v>399</v>
      </c>
      <c r="E29" s="38">
        <f t="shared" si="0"/>
        <v>55.648535564853553</v>
      </c>
      <c r="F29" s="62">
        <f>'Послуги всього'!F29-'12'!F29</f>
        <v>417</v>
      </c>
      <c r="G29" s="62">
        <f>'Послуги всього'!G29-'12'!G29</f>
        <v>136</v>
      </c>
      <c r="H29" s="38">
        <f t="shared" si="1"/>
        <v>32.613908872901682</v>
      </c>
      <c r="I29" s="62">
        <f>'Послуги всього'!I29-'12'!I29</f>
        <v>10</v>
      </c>
      <c r="J29" s="62">
        <f>'Послуги всього'!J29-'12'!J29</f>
        <v>5</v>
      </c>
      <c r="K29" s="38">
        <f t="shared" si="2"/>
        <v>50</v>
      </c>
      <c r="L29" s="62">
        <f>'Послуги всього'!L29-'12'!L29</f>
        <v>56</v>
      </c>
      <c r="M29" s="62">
        <f>'Послуги всього'!M29-'12'!M29</f>
        <v>17</v>
      </c>
      <c r="N29" s="38">
        <f t="shared" si="3"/>
        <v>30.357142857142854</v>
      </c>
      <c r="O29" s="62">
        <f>'Послуги всього'!O29-'12'!O29</f>
        <v>710</v>
      </c>
      <c r="P29" s="62">
        <f>'Послуги всього'!P29-'12'!P29</f>
        <v>388</v>
      </c>
      <c r="Q29" s="38">
        <f t="shared" si="4"/>
        <v>54.647887323943664</v>
      </c>
      <c r="R29" s="62">
        <f>'Послуги всього'!R29-'12'!R29</f>
        <v>164</v>
      </c>
      <c r="S29" s="62">
        <f>'Послуги всього'!S29-'12'!S29</f>
        <v>194</v>
      </c>
      <c r="T29" s="62">
        <f>'Послуги всього'!T29-'12'!T29</f>
        <v>163</v>
      </c>
      <c r="U29" s="38">
        <f t="shared" si="5"/>
        <v>84.020618556701038</v>
      </c>
      <c r="V29" s="62">
        <f>'Послуги всього'!V29-'12'!V29</f>
        <v>165</v>
      </c>
      <c r="W29" s="62">
        <f>'Послуги всього'!W29-'12'!W29</f>
        <v>112</v>
      </c>
      <c r="X29" s="38">
        <f t="shared" si="6"/>
        <v>67.87878787878789</v>
      </c>
    </row>
    <row r="30" spans="1:24" ht="60" customHeight="1" x14ac:dyDescent="0.3">
      <c r="B30" s="178" t="s">
        <v>79</v>
      </c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82"/>
      <c r="P30" s="82"/>
      <c r="Q30" s="84"/>
      <c r="R30" s="84"/>
    </row>
  </sheetData>
  <mergeCells count="12">
    <mergeCell ref="S4:U6"/>
    <mergeCell ref="V4:X6"/>
    <mergeCell ref="L4:N6"/>
    <mergeCell ref="B2:N2"/>
    <mergeCell ref="R4:R6"/>
    <mergeCell ref="O4:Q6"/>
    <mergeCell ref="B30:N30"/>
    <mergeCell ref="A4:A7"/>
    <mergeCell ref="C4:E6"/>
    <mergeCell ref="F4:H6"/>
    <mergeCell ref="I4:K6"/>
    <mergeCell ref="B4:B6"/>
  </mergeCells>
  <printOptions horizontalCentered="1"/>
  <pageMargins left="0" right="0" top="0" bottom="0" header="0" footer="0"/>
  <pageSetup paperSize="9" scale="93" orientation="landscape" r:id="rId1"/>
  <headerFooter alignWithMargins="0"/>
  <colBreaks count="1" manualBreakCount="1">
    <brk id="14" max="2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22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57.44140625" style="130" customWidth="1"/>
    <col min="2" max="3" width="13.6640625" style="15" customWidth="1"/>
    <col min="4" max="4" width="8.6640625" style="130" customWidth="1"/>
    <col min="5" max="5" width="9.6640625" style="130" customWidth="1"/>
    <col min="6" max="7" width="13.6640625" style="130" customWidth="1"/>
    <col min="8" max="8" width="8.88671875" style="130" customWidth="1"/>
    <col min="9" max="10" width="10.88671875" style="130" customWidth="1"/>
    <col min="11" max="11" width="11.33203125" style="130" customWidth="1"/>
    <col min="12" max="12" width="11.6640625" style="130" customWidth="1"/>
    <col min="13" max="16384" width="8" style="130"/>
  </cols>
  <sheetData>
    <row r="1" spans="1:19" ht="27" customHeight="1" x14ac:dyDescent="0.25">
      <c r="A1" s="247" t="s">
        <v>71</v>
      </c>
      <c r="B1" s="247"/>
      <c r="C1" s="247"/>
      <c r="D1" s="247"/>
      <c r="E1" s="247"/>
      <c r="F1" s="247"/>
      <c r="G1" s="247"/>
      <c r="H1" s="247"/>
      <c r="I1" s="247"/>
      <c r="J1" s="142"/>
    </row>
    <row r="2" spans="1:19" ht="23.25" customHeight="1" x14ac:dyDescent="0.25">
      <c r="A2" s="248" t="s">
        <v>26</v>
      </c>
      <c r="B2" s="247"/>
      <c r="C2" s="247"/>
      <c r="D2" s="247"/>
      <c r="E2" s="247"/>
      <c r="F2" s="247"/>
      <c r="G2" s="247"/>
      <c r="H2" s="247"/>
      <c r="I2" s="247"/>
      <c r="J2" s="142"/>
    </row>
    <row r="3" spans="1:19" ht="13.5" customHeight="1" x14ac:dyDescent="0.25">
      <c r="A3" s="249"/>
      <c r="B3" s="249"/>
      <c r="C3" s="249"/>
      <c r="D3" s="249"/>
      <c r="E3" s="249"/>
    </row>
    <row r="4" spans="1:19" s="110" customFormat="1" ht="30.75" customHeight="1" x14ac:dyDescent="0.3">
      <c r="A4" s="211" t="s">
        <v>0</v>
      </c>
      <c r="B4" s="250" t="s">
        <v>27</v>
      </c>
      <c r="C4" s="251"/>
      <c r="D4" s="251"/>
      <c r="E4" s="252"/>
      <c r="F4" s="250" t="s">
        <v>28</v>
      </c>
      <c r="G4" s="251"/>
      <c r="H4" s="251"/>
      <c r="I4" s="252"/>
      <c r="J4" s="143"/>
    </row>
    <row r="5" spans="1:19" s="110" customFormat="1" ht="23.25" customHeight="1" x14ac:dyDescent="0.3">
      <c r="A5" s="245"/>
      <c r="B5" s="207" t="s">
        <v>81</v>
      </c>
      <c r="C5" s="207" t="s">
        <v>82</v>
      </c>
      <c r="D5" s="209" t="s">
        <v>1</v>
      </c>
      <c r="E5" s="210"/>
      <c r="F5" s="207" t="s">
        <v>81</v>
      </c>
      <c r="G5" s="207" t="s">
        <v>82</v>
      </c>
      <c r="H5" s="209" t="s">
        <v>1</v>
      </c>
      <c r="I5" s="210"/>
      <c r="J5" s="144"/>
    </row>
    <row r="6" spans="1:19" s="110" customFormat="1" ht="36.75" customHeight="1" x14ac:dyDescent="0.3">
      <c r="A6" s="212"/>
      <c r="B6" s="208"/>
      <c r="C6" s="208"/>
      <c r="D6" s="5" t="s">
        <v>2</v>
      </c>
      <c r="E6" s="6" t="s">
        <v>40</v>
      </c>
      <c r="F6" s="208"/>
      <c r="G6" s="208"/>
      <c r="H6" s="5" t="s">
        <v>2</v>
      </c>
      <c r="I6" s="6" t="s">
        <v>40</v>
      </c>
      <c r="J6" s="145"/>
    </row>
    <row r="7" spans="1:19" s="131" customFormat="1" ht="15.75" customHeight="1" x14ac:dyDescent="0.3">
      <c r="A7" s="8" t="s">
        <v>4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46"/>
    </row>
    <row r="8" spans="1:19" s="131" customFormat="1" ht="37.950000000000003" customHeight="1" x14ac:dyDescent="0.3">
      <c r="A8" s="132" t="s">
        <v>73</v>
      </c>
      <c r="B8" s="161" t="s">
        <v>72</v>
      </c>
      <c r="C8" s="161">
        <f>'15'!B8</f>
        <v>23119</v>
      </c>
      <c r="D8" s="11" t="s">
        <v>72</v>
      </c>
      <c r="E8" s="162" t="s">
        <v>72</v>
      </c>
      <c r="F8" s="161" t="s">
        <v>72</v>
      </c>
      <c r="G8" s="161">
        <f>'16'!B8</f>
        <v>13096</v>
      </c>
      <c r="H8" s="11" t="s">
        <v>72</v>
      </c>
      <c r="I8" s="162" t="s">
        <v>72</v>
      </c>
      <c r="J8" s="147"/>
      <c r="K8" s="19"/>
      <c r="L8" s="19"/>
      <c r="M8" s="133"/>
      <c r="R8" s="148"/>
      <c r="S8" s="148"/>
    </row>
    <row r="9" spans="1:19" s="110" customFormat="1" ht="37.950000000000003" customHeight="1" x14ac:dyDescent="0.3">
      <c r="A9" s="132" t="s">
        <v>36</v>
      </c>
      <c r="B9" s="161">
        <f>'15'!C8</f>
        <v>25599</v>
      </c>
      <c r="C9" s="161">
        <f>'15'!D8</f>
        <v>20511</v>
      </c>
      <c r="D9" s="11">
        <f t="shared" ref="D9:D13" si="0">C9/B9*100</f>
        <v>80.124223602484463</v>
      </c>
      <c r="E9" s="162">
        <f t="shared" ref="E9:E13" si="1">C9-B9</f>
        <v>-5088</v>
      </c>
      <c r="F9" s="161">
        <f>'16'!C8</f>
        <v>16164</v>
      </c>
      <c r="G9" s="161">
        <f>'16'!D8</f>
        <v>12020</v>
      </c>
      <c r="H9" s="11">
        <f t="shared" ref="H9:H13" si="2">G9/F9*100</f>
        <v>74.362781489730267</v>
      </c>
      <c r="I9" s="162">
        <f t="shared" ref="I9:I13" si="3">G9-F9</f>
        <v>-4144</v>
      </c>
      <c r="J9" s="147"/>
      <c r="K9" s="19"/>
      <c r="L9" s="19"/>
      <c r="M9" s="134"/>
      <c r="R9" s="148"/>
      <c r="S9" s="148"/>
    </row>
    <row r="10" spans="1:19" s="110" customFormat="1" ht="45" customHeight="1" x14ac:dyDescent="0.3">
      <c r="A10" s="135" t="s">
        <v>37</v>
      </c>
      <c r="B10" s="161">
        <f>'15'!F8</f>
        <v>7470</v>
      </c>
      <c r="C10" s="161">
        <f>'15'!G8</f>
        <v>3335</v>
      </c>
      <c r="D10" s="11">
        <f t="shared" si="0"/>
        <v>44.645247657295847</v>
      </c>
      <c r="E10" s="162">
        <f t="shared" si="1"/>
        <v>-4135</v>
      </c>
      <c r="F10" s="161">
        <f>'16'!F8</f>
        <v>7082</v>
      </c>
      <c r="G10" s="161">
        <f>'16'!G8</f>
        <v>2438</v>
      </c>
      <c r="H10" s="11">
        <f t="shared" si="2"/>
        <v>34.425303586557469</v>
      </c>
      <c r="I10" s="162">
        <f t="shared" si="3"/>
        <v>-4644</v>
      </c>
      <c r="J10" s="147"/>
      <c r="K10" s="19"/>
      <c r="L10" s="19"/>
      <c r="M10" s="134"/>
      <c r="R10" s="148"/>
      <c r="S10" s="148"/>
    </row>
    <row r="11" spans="1:19" s="110" customFormat="1" ht="37.950000000000003" customHeight="1" x14ac:dyDescent="0.3">
      <c r="A11" s="132" t="s">
        <v>38</v>
      </c>
      <c r="B11" s="161">
        <f>'15'!I8</f>
        <v>508</v>
      </c>
      <c r="C11" s="161">
        <f>'15'!J8</f>
        <v>158</v>
      </c>
      <c r="D11" s="11">
        <f t="shared" si="0"/>
        <v>31.102362204724411</v>
      </c>
      <c r="E11" s="162">
        <f t="shared" si="1"/>
        <v>-350</v>
      </c>
      <c r="F11" s="161">
        <f>'16'!I8</f>
        <v>415</v>
      </c>
      <c r="G11" s="161">
        <f>'16'!J8</f>
        <v>85</v>
      </c>
      <c r="H11" s="11">
        <f t="shared" si="2"/>
        <v>20.481927710843372</v>
      </c>
      <c r="I11" s="162">
        <f t="shared" si="3"/>
        <v>-330</v>
      </c>
      <c r="J11" s="147"/>
      <c r="K11" s="19"/>
      <c r="L11" s="19"/>
      <c r="M11" s="134"/>
      <c r="R11" s="148"/>
      <c r="S11" s="148"/>
    </row>
    <row r="12" spans="1:19" s="110" customFormat="1" ht="45.75" customHeight="1" x14ac:dyDescent="0.3">
      <c r="A12" s="132" t="s">
        <v>29</v>
      </c>
      <c r="B12" s="161">
        <f>'15'!L8</f>
        <v>401</v>
      </c>
      <c r="C12" s="161">
        <f>'15'!M8</f>
        <v>113</v>
      </c>
      <c r="D12" s="11">
        <f t="shared" si="0"/>
        <v>28.179551122194514</v>
      </c>
      <c r="E12" s="162">
        <f t="shared" si="1"/>
        <v>-288</v>
      </c>
      <c r="F12" s="161">
        <f>'16'!L8</f>
        <v>1507</v>
      </c>
      <c r="G12" s="161">
        <f>'16'!M8</f>
        <v>596</v>
      </c>
      <c r="H12" s="11">
        <f t="shared" si="2"/>
        <v>39.548772395487724</v>
      </c>
      <c r="I12" s="162">
        <f t="shared" si="3"/>
        <v>-911</v>
      </c>
      <c r="J12" s="147"/>
      <c r="K12" s="19"/>
      <c r="L12" s="19"/>
      <c r="M12" s="134"/>
      <c r="R12" s="148"/>
      <c r="S12" s="148"/>
    </row>
    <row r="13" spans="1:19" s="110" customFormat="1" ht="49.5" customHeight="1" x14ac:dyDescent="0.3">
      <c r="A13" s="132" t="s">
        <v>39</v>
      </c>
      <c r="B13" s="161">
        <f>'15'!O8</f>
        <v>24100</v>
      </c>
      <c r="C13" s="161">
        <f>'15'!P8</f>
        <v>16376</v>
      </c>
      <c r="D13" s="11">
        <f t="shared" si="0"/>
        <v>67.950207468879668</v>
      </c>
      <c r="E13" s="162">
        <f t="shared" si="1"/>
        <v>-7724</v>
      </c>
      <c r="F13" s="161">
        <f>'16'!O8</f>
        <v>15727</v>
      </c>
      <c r="G13" s="161">
        <f>'16'!P8</f>
        <v>10770</v>
      </c>
      <c r="H13" s="11">
        <f t="shared" si="2"/>
        <v>68.480956317161571</v>
      </c>
      <c r="I13" s="162">
        <f t="shared" si="3"/>
        <v>-4957</v>
      </c>
      <c r="J13" s="147"/>
      <c r="K13" s="19"/>
      <c r="L13" s="19"/>
      <c r="M13" s="134"/>
      <c r="R13" s="148"/>
      <c r="S13" s="148"/>
    </row>
    <row r="14" spans="1:19" s="110" customFormat="1" ht="12.75" customHeight="1" x14ac:dyDescent="0.3">
      <c r="A14" s="213" t="s">
        <v>5</v>
      </c>
      <c r="B14" s="214"/>
      <c r="C14" s="214"/>
      <c r="D14" s="214"/>
      <c r="E14" s="214"/>
      <c r="F14" s="214"/>
      <c r="G14" s="214"/>
      <c r="H14" s="214"/>
      <c r="I14" s="214"/>
      <c r="J14" s="149"/>
      <c r="K14" s="19"/>
      <c r="L14" s="19"/>
      <c r="M14" s="134"/>
    </row>
    <row r="15" spans="1:19" s="110" customFormat="1" ht="18" customHeight="1" x14ac:dyDescent="0.3">
      <c r="A15" s="215"/>
      <c r="B15" s="216"/>
      <c r="C15" s="216"/>
      <c r="D15" s="216"/>
      <c r="E15" s="216"/>
      <c r="F15" s="216"/>
      <c r="G15" s="216"/>
      <c r="H15" s="216"/>
      <c r="I15" s="216"/>
      <c r="J15" s="149"/>
      <c r="K15" s="19"/>
      <c r="L15" s="19"/>
      <c r="M15" s="134"/>
    </row>
    <row r="16" spans="1:19" s="110" customFormat="1" ht="20.25" customHeight="1" x14ac:dyDescent="0.3">
      <c r="A16" s="211" t="s">
        <v>0</v>
      </c>
      <c r="B16" s="217" t="s">
        <v>83</v>
      </c>
      <c r="C16" s="217" t="s">
        <v>84</v>
      </c>
      <c r="D16" s="209" t="s">
        <v>1</v>
      </c>
      <c r="E16" s="210"/>
      <c r="F16" s="217" t="s">
        <v>83</v>
      </c>
      <c r="G16" s="217" t="s">
        <v>84</v>
      </c>
      <c r="H16" s="209" t="s">
        <v>1</v>
      </c>
      <c r="I16" s="210"/>
      <c r="J16" s="144"/>
      <c r="K16" s="19"/>
      <c r="L16" s="19"/>
      <c r="M16" s="134"/>
    </row>
    <row r="17" spans="1:13" ht="27" customHeight="1" x14ac:dyDescent="0.4">
      <c r="A17" s="212"/>
      <c r="B17" s="217"/>
      <c r="C17" s="217"/>
      <c r="D17" s="16" t="s">
        <v>2</v>
      </c>
      <c r="E17" s="6" t="s">
        <v>67</v>
      </c>
      <c r="F17" s="217"/>
      <c r="G17" s="217"/>
      <c r="H17" s="16" t="s">
        <v>2</v>
      </c>
      <c r="I17" s="6" t="s">
        <v>67</v>
      </c>
      <c r="J17" s="145"/>
      <c r="K17" s="150"/>
      <c r="L17" s="150"/>
      <c r="M17" s="136"/>
    </row>
    <row r="18" spans="1:13" ht="28.95" customHeight="1" x14ac:dyDescent="0.4">
      <c r="A18" s="132" t="s">
        <v>73</v>
      </c>
      <c r="B18" s="163" t="s">
        <v>72</v>
      </c>
      <c r="C18" s="163">
        <f>'15'!R8</f>
        <v>12807</v>
      </c>
      <c r="D18" s="11" t="s">
        <v>72</v>
      </c>
      <c r="E18" s="162" t="s">
        <v>72</v>
      </c>
      <c r="F18" s="169" t="s">
        <v>72</v>
      </c>
      <c r="G18" s="169">
        <f>'16'!R8</f>
        <v>6896</v>
      </c>
      <c r="H18" s="11" t="s">
        <v>72</v>
      </c>
      <c r="I18" s="162" t="s">
        <v>72</v>
      </c>
      <c r="J18" s="151"/>
      <c r="K18" s="150"/>
      <c r="L18" s="150"/>
      <c r="M18" s="136"/>
    </row>
    <row r="19" spans="1:13" ht="31.5" customHeight="1" x14ac:dyDescent="0.4">
      <c r="A19" s="2" t="s">
        <v>36</v>
      </c>
      <c r="B19" s="163">
        <f>'15'!S8</f>
        <v>8065</v>
      </c>
      <c r="C19" s="163">
        <f>'15'!T8</f>
        <v>11563</v>
      </c>
      <c r="D19" s="11">
        <f t="shared" ref="D19:D20" si="4">C19/B19*100</f>
        <v>143.37259764414134</v>
      </c>
      <c r="E19" s="162">
        <f t="shared" ref="E19:E20" si="5">C19-B19</f>
        <v>3498</v>
      </c>
      <c r="F19" s="169">
        <f>'16'!S8</f>
        <v>4759</v>
      </c>
      <c r="G19" s="169">
        <f>'16'!T8</f>
        <v>6374</v>
      </c>
      <c r="H19" s="11">
        <f t="shared" ref="H19:H20" si="6">G19/F19*100</f>
        <v>133.93570077747427</v>
      </c>
      <c r="I19" s="162">
        <f t="shared" ref="I19:I20" si="7">G19-F19</f>
        <v>1615</v>
      </c>
      <c r="J19" s="151"/>
      <c r="K19" s="150"/>
      <c r="L19" s="150"/>
      <c r="M19" s="136"/>
    </row>
    <row r="20" spans="1:13" ht="38.25" customHeight="1" x14ac:dyDescent="0.4">
      <c r="A20" s="2" t="s">
        <v>41</v>
      </c>
      <c r="B20" s="163">
        <f>'15'!V8</f>
        <v>6675</v>
      </c>
      <c r="C20" s="163">
        <f>'15'!W8</f>
        <v>9351</v>
      </c>
      <c r="D20" s="11">
        <f t="shared" si="4"/>
        <v>140.08988764044943</v>
      </c>
      <c r="E20" s="162">
        <f t="shared" si="5"/>
        <v>2676</v>
      </c>
      <c r="F20" s="169">
        <f>'16'!V8</f>
        <v>3733</v>
      </c>
      <c r="G20" s="169">
        <f>'16'!W8</f>
        <v>4719</v>
      </c>
      <c r="H20" s="11">
        <f t="shared" si="6"/>
        <v>126.41307259576749</v>
      </c>
      <c r="I20" s="162">
        <f t="shared" si="7"/>
        <v>986</v>
      </c>
      <c r="J20" s="152"/>
      <c r="K20" s="150"/>
      <c r="L20" s="150"/>
      <c r="M20" s="136"/>
    </row>
    <row r="21" spans="1:13" ht="49.8" customHeight="1" x14ac:dyDescent="0.4">
      <c r="A21" s="244" t="s">
        <v>79</v>
      </c>
      <c r="B21" s="244"/>
      <c r="C21" s="244"/>
      <c r="D21" s="244"/>
      <c r="E21" s="244"/>
      <c r="F21" s="244"/>
      <c r="G21" s="244"/>
      <c r="H21" s="244"/>
      <c r="I21" s="244"/>
      <c r="K21" s="150"/>
      <c r="L21" s="150"/>
      <c r="M21" s="136"/>
    </row>
    <row r="22" spans="1:13" x14ac:dyDescent="0.25">
      <c r="K22" s="15"/>
    </row>
  </sheetData>
  <mergeCells count="21">
    <mergeCell ref="C16:C17"/>
    <mergeCell ref="D16:E16"/>
    <mergeCell ref="F16:F17"/>
    <mergeCell ref="G16:G17"/>
    <mergeCell ref="H16:I16"/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</mergeCells>
  <printOptions horizontalCentered="1"/>
  <pageMargins left="0.31496062992125984" right="0.31496062992125984" top="0.32" bottom="0.17" header="0.31496062992125984" footer="0.31496062992125984"/>
  <pageSetup paperSize="9" scale="8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29"/>
  <sheetViews>
    <sheetView tabSelected="1" view="pageBreakPreview" topLeftCell="A7" zoomScale="90" zoomScaleNormal="80" zoomScaleSheetLayoutView="90" workbookViewId="0">
      <selection activeCell="N26" sqref="N26"/>
    </sheetView>
  </sheetViews>
  <sheetFormatPr defaultColWidth="9.109375" defaultRowHeight="15.6" x14ac:dyDescent="0.3"/>
  <cols>
    <col min="1" max="1" width="18.33203125" style="109" customWidth="1"/>
    <col min="2" max="2" width="19.33203125" style="107" customWidth="1"/>
    <col min="3" max="3" width="10.109375" style="107" customWidth="1"/>
    <col min="4" max="4" width="10" style="107" customWidth="1"/>
    <col min="5" max="5" width="7.44140625" style="107" customWidth="1"/>
    <col min="6" max="7" width="9.33203125" style="107" customWidth="1"/>
    <col min="8" max="8" width="7" style="107" customWidth="1"/>
    <col min="9" max="10" width="9.33203125" style="107" customWidth="1"/>
    <col min="11" max="11" width="7.441406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7.10937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8" s="88" customFormat="1" ht="20.399999999999999" customHeight="1" x14ac:dyDescent="0.3">
      <c r="A1" s="85"/>
      <c r="B1" s="253" t="s">
        <v>70</v>
      </c>
      <c r="C1" s="253"/>
      <c r="D1" s="253"/>
      <c r="E1" s="253"/>
      <c r="F1" s="253"/>
      <c r="G1" s="253"/>
      <c r="H1" s="253"/>
      <c r="I1" s="253"/>
      <c r="J1" s="253"/>
      <c r="K1" s="253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8" s="88" customFormat="1" ht="20.399999999999999" customHeight="1" x14ac:dyDescent="0.25">
      <c r="B2" s="253" t="s">
        <v>92</v>
      </c>
      <c r="C2" s="253"/>
      <c r="D2" s="253"/>
      <c r="E2" s="253"/>
      <c r="F2" s="253"/>
      <c r="G2" s="253"/>
      <c r="H2" s="253"/>
      <c r="I2" s="253"/>
      <c r="J2" s="253"/>
      <c r="K2" s="253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8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8" s="97" customFormat="1" ht="21.6" customHeight="1" x14ac:dyDescent="0.25">
      <c r="A4" s="114"/>
      <c r="B4" s="264" t="s">
        <v>78</v>
      </c>
      <c r="C4" s="263" t="s">
        <v>23</v>
      </c>
      <c r="D4" s="264"/>
      <c r="E4" s="265"/>
      <c r="F4" s="269" t="s">
        <v>24</v>
      </c>
      <c r="G4" s="269"/>
      <c r="H4" s="269"/>
      <c r="I4" s="263" t="s">
        <v>15</v>
      </c>
      <c r="J4" s="264"/>
      <c r="K4" s="265"/>
      <c r="L4" s="263" t="s">
        <v>21</v>
      </c>
      <c r="M4" s="264"/>
      <c r="N4" s="264"/>
      <c r="O4" s="263" t="s">
        <v>11</v>
      </c>
      <c r="P4" s="264"/>
      <c r="Q4" s="265"/>
      <c r="R4" s="254" t="s">
        <v>77</v>
      </c>
      <c r="S4" s="263" t="s">
        <v>17</v>
      </c>
      <c r="T4" s="264"/>
      <c r="U4" s="264"/>
      <c r="V4" s="256" t="s">
        <v>16</v>
      </c>
      <c r="W4" s="257"/>
      <c r="X4" s="258"/>
      <c r="Y4" s="95"/>
      <c r="Z4" s="96"/>
      <c r="AA4" s="96"/>
      <c r="AB4" s="96"/>
    </row>
    <row r="5" spans="1:28" s="98" customFormat="1" ht="35.4" customHeight="1" x14ac:dyDescent="0.25">
      <c r="A5" s="115"/>
      <c r="B5" s="267"/>
      <c r="C5" s="266"/>
      <c r="D5" s="267"/>
      <c r="E5" s="268"/>
      <c r="F5" s="269"/>
      <c r="G5" s="269"/>
      <c r="H5" s="269"/>
      <c r="I5" s="266"/>
      <c r="J5" s="267"/>
      <c r="K5" s="268"/>
      <c r="L5" s="266"/>
      <c r="M5" s="267"/>
      <c r="N5" s="267"/>
      <c r="O5" s="266"/>
      <c r="P5" s="267"/>
      <c r="Q5" s="268"/>
      <c r="R5" s="255"/>
      <c r="S5" s="266"/>
      <c r="T5" s="267"/>
      <c r="U5" s="267"/>
      <c r="V5" s="259"/>
      <c r="W5" s="260"/>
      <c r="X5" s="261"/>
      <c r="Y5" s="95"/>
      <c r="Z5" s="96"/>
      <c r="AA5" s="96"/>
      <c r="AB5" s="96"/>
    </row>
    <row r="6" spans="1:28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  <c r="Z6" s="118"/>
      <c r="AA6" s="118"/>
      <c r="AB6" s="118"/>
    </row>
    <row r="7" spans="1:28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  <c r="Z7" s="103"/>
      <c r="AA7" s="103"/>
      <c r="AB7" s="103"/>
    </row>
    <row r="8" spans="1:28" s="121" customFormat="1" ht="22.5" customHeight="1" x14ac:dyDescent="0.3">
      <c r="A8" s="32" t="s">
        <v>42</v>
      </c>
      <c r="B8" s="33">
        <f>SUM(B9:B28)</f>
        <v>23119</v>
      </c>
      <c r="C8" s="33">
        <f>SUM(C9:C28)</f>
        <v>25599</v>
      </c>
      <c r="D8" s="33">
        <f>SUM(D9:D28)</f>
        <v>20511</v>
      </c>
      <c r="E8" s="34">
        <f>D8/C8*100</f>
        <v>80.124223602484463</v>
      </c>
      <c r="F8" s="33">
        <f>SUM(F9:F28)</f>
        <v>7470</v>
      </c>
      <c r="G8" s="33">
        <f>SUM(G9:G28)</f>
        <v>3335</v>
      </c>
      <c r="H8" s="34">
        <f>G8/F8*100</f>
        <v>44.645247657295847</v>
      </c>
      <c r="I8" s="33">
        <f>SUM(I9:I28)</f>
        <v>508</v>
      </c>
      <c r="J8" s="33">
        <f>SUM(J9:J28)</f>
        <v>158</v>
      </c>
      <c r="K8" s="34">
        <f>J8/I8*100</f>
        <v>31.102362204724411</v>
      </c>
      <c r="L8" s="33">
        <f>SUM(L9:L28)</f>
        <v>401</v>
      </c>
      <c r="M8" s="33">
        <f>SUM(M9:M28)</f>
        <v>113</v>
      </c>
      <c r="N8" s="34">
        <f>M8/L8*100</f>
        <v>28.179551122194514</v>
      </c>
      <c r="O8" s="33">
        <f>SUM(O9:O28)</f>
        <v>24100</v>
      </c>
      <c r="P8" s="33">
        <f>SUM(P9:P28)</f>
        <v>16376</v>
      </c>
      <c r="Q8" s="34">
        <f>P8/O8*100</f>
        <v>67.950207468879668</v>
      </c>
      <c r="R8" s="33">
        <f>SUM(R9:R28)</f>
        <v>12807</v>
      </c>
      <c r="S8" s="33">
        <f>SUM(S9:S28)</f>
        <v>8065</v>
      </c>
      <c r="T8" s="33">
        <f>SUM(T9:T28)</f>
        <v>11563</v>
      </c>
      <c r="U8" s="34">
        <f>T8/S8*100</f>
        <v>143.37259764414134</v>
      </c>
      <c r="V8" s="33">
        <f>SUM(V9:V28)</f>
        <v>6675</v>
      </c>
      <c r="W8" s="33">
        <f>SUM(W9:W28)</f>
        <v>9351</v>
      </c>
      <c r="X8" s="34">
        <f>W8/V8*100</f>
        <v>140.08988764044943</v>
      </c>
      <c r="Y8" s="119"/>
      <c r="Z8" s="120"/>
      <c r="AA8" s="120"/>
      <c r="AB8" s="120"/>
    </row>
    <row r="9" spans="1:28" s="107" customFormat="1" ht="16.2" customHeight="1" x14ac:dyDescent="0.3">
      <c r="A9" s="141" t="s">
        <v>43</v>
      </c>
      <c r="B9" s="159">
        <f>'Послуги всього'!B10-'16'!B9</f>
        <v>10822</v>
      </c>
      <c r="C9" s="159">
        <f>'Послуги всього'!C10-'16'!C9</f>
        <v>9248</v>
      </c>
      <c r="D9" s="159">
        <f>'Послуги всього'!D10-'16'!D9</f>
        <v>9582</v>
      </c>
      <c r="E9" s="38">
        <f>D9/C9*100</f>
        <v>103.61159169550174</v>
      </c>
      <c r="F9" s="159">
        <f>'Послуги всього'!F10-'16'!F9</f>
        <v>1903</v>
      </c>
      <c r="G9" s="159">
        <f>'Послуги всього'!G10-'16'!G9</f>
        <v>1290</v>
      </c>
      <c r="H9" s="38">
        <f>G9/F9*100</f>
        <v>67.787703625853908</v>
      </c>
      <c r="I9" s="159">
        <f>'Послуги всього'!I10-'16'!I9</f>
        <v>141</v>
      </c>
      <c r="J9" s="159">
        <f>'Послуги всього'!J10-'16'!J9</f>
        <v>42</v>
      </c>
      <c r="K9" s="38">
        <f>J9/I9*100</f>
        <v>29.787234042553191</v>
      </c>
      <c r="L9" s="159">
        <f>'Послуги всього'!L10-'16'!L9</f>
        <v>78</v>
      </c>
      <c r="M9" s="159">
        <f>'Послуги всього'!M10-'16'!M9</f>
        <v>20</v>
      </c>
      <c r="N9" s="38">
        <f>M9/L9*100</f>
        <v>25.641025641025639</v>
      </c>
      <c r="O9" s="159">
        <f>'Послуги всього'!O10-'16'!O9</f>
        <v>8448</v>
      </c>
      <c r="P9" s="159">
        <f>'Послуги всього'!P10-'16'!P9</f>
        <v>6375</v>
      </c>
      <c r="Q9" s="38">
        <f>P9/O9*100</f>
        <v>75.461647727272734</v>
      </c>
      <c r="R9" s="159">
        <f>'Послуги всього'!R10-'16'!R9</f>
        <v>6304</v>
      </c>
      <c r="S9" s="159">
        <f>'Послуги всього'!S10-'16'!S9</f>
        <v>2604</v>
      </c>
      <c r="T9" s="159">
        <f>'Послуги всього'!T10-'16'!T9</f>
        <v>5682</v>
      </c>
      <c r="U9" s="38">
        <f>T9/S9*100</f>
        <v>218.20276497695855</v>
      </c>
      <c r="V9" s="159">
        <f>'Послуги всього'!V10-'16'!V9</f>
        <v>2169</v>
      </c>
      <c r="W9" s="159">
        <f>'Послуги всього'!W10-'16'!W9</f>
        <v>4906</v>
      </c>
      <c r="X9" s="38">
        <f>W9/V9*100</f>
        <v>226.18718303365605</v>
      </c>
      <c r="Y9" s="105"/>
      <c r="Z9" s="106"/>
      <c r="AA9" s="106"/>
      <c r="AB9" s="106"/>
    </row>
    <row r="10" spans="1:28" s="107" customFormat="1" ht="16.2" customHeight="1" x14ac:dyDescent="0.3">
      <c r="A10" s="141" t="s">
        <v>44</v>
      </c>
      <c r="B10" s="159">
        <f>'Послуги всього'!B11-'16'!B10</f>
        <v>1312</v>
      </c>
      <c r="C10" s="159">
        <f>'Послуги всього'!C11-'16'!C10</f>
        <v>2964</v>
      </c>
      <c r="D10" s="159">
        <f>'Послуги всього'!D11-'16'!D10</f>
        <v>1169</v>
      </c>
      <c r="E10" s="38">
        <f t="shared" ref="E10:E28" si="0">D10/C10*100</f>
        <v>39.439946018893387</v>
      </c>
      <c r="F10" s="159">
        <f>'Послуги всього'!F11-'16'!F10</f>
        <v>984</v>
      </c>
      <c r="G10" s="159">
        <f>'Послуги всього'!G11-'16'!G10</f>
        <v>161</v>
      </c>
      <c r="H10" s="38">
        <f t="shared" ref="H10:H28" si="1">G10/F10*100</f>
        <v>16.361788617886177</v>
      </c>
      <c r="I10" s="159">
        <f>'Послуги всього'!I11-'16'!I10</f>
        <v>43</v>
      </c>
      <c r="J10" s="159">
        <f>'Послуги всього'!J11-'16'!J10</f>
        <v>14</v>
      </c>
      <c r="K10" s="38">
        <f t="shared" ref="K10:K28" si="2">J10/I10*100</f>
        <v>32.558139534883722</v>
      </c>
      <c r="L10" s="159">
        <f>'Послуги всього'!L11-'16'!L10</f>
        <v>5</v>
      </c>
      <c r="M10" s="159">
        <f>'Послуги всього'!M11-'16'!M10</f>
        <v>0</v>
      </c>
      <c r="N10" s="38">
        <f t="shared" ref="N10:N13" si="3">M10/L10*100</f>
        <v>0</v>
      </c>
      <c r="O10" s="159">
        <f>'Послуги всього'!O11-'16'!O10</f>
        <v>2859</v>
      </c>
      <c r="P10" s="159">
        <f>'Послуги всього'!P11-'16'!P10</f>
        <v>1104</v>
      </c>
      <c r="Q10" s="38">
        <f t="shared" ref="Q10:Q28" si="4">P10/O10*100</f>
        <v>38.614900314795378</v>
      </c>
      <c r="R10" s="159">
        <f>'Послуги всього'!R11-'16'!R10</f>
        <v>749</v>
      </c>
      <c r="S10" s="159">
        <f>'Послуги всього'!S11-'16'!S10</f>
        <v>709</v>
      </c>
      <c r="T10" s="159">
        <f>'Послуги всього'!T11-'16'!T10</f>
        <v>656</v>
      </c>
      <c r="U10" s="38">
        <f t="shared" ref="U10:U28" si="5">T10/S10*100</f>
        <v>92.524682651622001</v>
      </c>
      <c r="V10" s="159">
        <f>'Послуги всього'!V11-'16'!V10</f>
        <v>619</v>
      </c>
      <c r="W10" s="159">
        <f>'Послуги всього'!W11-'16'!W10</f>
        <v>410</v>
      </c>
      <c r="X10" s="38">
        <f t="shared" ref="X10:X28" si="6">W10/V10*100</f>
        <v>66.235864297253627</v>
      </c>
      <c r="Y10" s="105"/>
      <c r="Z10" s="106"/>
      <c r="AA10" s="106"/>
      <c r="AB10" s="106"/>
    </row>
    <row r="11" spans="1:28" s="107" customFormat="1" ht="16.2" customHeight="1" x14ac:dyDescent="0.3">
      <c r="A11" s="141" t="s">
        <v>45</v>
      </c>
      <c r="B11" s="159">
        <f>'Послуги всього'!B12-'16'!B11</f>
        <v>1036</v>
      </c>
      <c r="C11" s="159">
        <f>'Послуги всього'!C12-'16'!C11</f>
        <v>1932</v>
      </c>
      <c r="D11" s="159">
        <f>'Послуги всього'!D12-'16'!D11</f>
        <v>839</v>
      </c>
      <c r="E11" s="38">
        <f t="shared" si="0"/>
        <v>43.426501035196686</v>
      </c>
      <c r="F11" s="159">
        <f>'Послуги всього'!F12-'16'!F11</f>
        <v>487</v>
      </c>
      <c r="G11" s="159">
        <f>'Послуги всього'!G12-'16'!G11</f>
        <v>177</v>
      </c>
      <c r="H11" s="38">
        <f t="shared" si="1"/>
        <v>36.344969199178642</v>
      </c>
      <c r="I11" s="159">
        <f>'Послуги всього'!I12-'16'!I11</f>
        <v>42</v>
      </c>
      <c r="J11" s="159">
        <f>'Послуги всього'!J12-'16'!J11</f>
        <v>15</v>
      </c>
      <c r="K11" s="38">
        <f t="shared" si="2"/>
        <v>35.714285714285715</v>
      </c>
      <c r="L11" s="159">
        <f>'Послуги всього'!L12-'16'!L11</f>
        <v>41</v>
      </c>
      <c r="M11" s="159">
        <f>'Послуги всього'!M12-'16'!M11</f>
        <v>15</v>
      </c>
      <c r="N11" s="38">
        <f t="shared" si="3"/>
        <v>36.585365853658537</v>
      </c>
      <c r="O11" s="159">
        <f>'Послуги всього'!O12-'16'!O11</f>
        <v>1819</v>
      </c>
      <c r="P11" s="159">
        <f>'Послуги всього'!P12-'16'!P11</f>
        <v>801</v>
      </c>
      <c r="Q11" s="38">
        <f t="shared" si="4"/>
        <v>44.03518416712479</v>
      </c>
      <c r="R11" s="159">
        <f>'Послуги всього'!R12-'16'!R11</f>
        <v>365</v>
      </c>
      <c r="S11" s="159">
        <f>'Послуги всього'!S12-'16'!S11</f>
        <v>649</v>
      </c>
      <c r="T11" s="159">
        <f>'Послуги всього'!T12-'16'!T11</f>
        <v>333</v>
      </c>
      <c r="U11" s="38">
        <f t="shared" si="5"/>
        <v>51.30970724191063</v>
      </c>
      <c r="V11" s="159">
        <f>'Послуги всього'!V12-'16'!V11</f>
        <v>579</v>
      </c>
      <c r="W11" s="159">
        <f>'Послуги всього'!W12-'16'!W11</f>
        <v>245</v>
      </c>
      <c r="X11" s="38">
        <f t="shared" si="6"/>
        <v>42.314335060449046</v>
      </c>
      <c r="Y11" s="105"/>
      <c r="Z11" s="106"/>
      <c r="AA11" s="106"/>
      <c r="AB11" s="106"/>
    </row>
    <row r="12" spans="1:28" s="107" customFormat="1" ht="16.2" customHeight="1" x14ac:dyDescent="0.3">
      <c r="A12" s="141" t="s">
        <v>46</v>
      </c>
      <c r="B12" s="159">
        <f>'Послуги всього'!B13-'16'!B12</f>
        <v>1147</v>
      </c>
      <c r="C12" s="159">
        <f>'Послуги всього'!C13-'16'!C12</f>
        <v>2023</v>
      </c>
      <c r="D12" s="159">
        <f>'Послуги всього'!D13-'16'!D12</f>
        <v>917</v>
      </c>
      <c r="E12" s="38">
        <f t="shared" si="0"/>
        <v>45.32871972318339</v>
      </c>
      <c r="F12" s="159">
        <f>'Послуги всього'!F13-'16'!F12</f>
        <v>424</v>
      </c>
      <c r="G12" s="159">
        <f>'Послуги всього'!G13-'16'!G12</f>
        <v>107</v>
      </c>
      <c r="H12" s="38">
        <f t="shared" si="1"/>
        <v>25.235849056603776</v>
      </c>
      <c r="I12" s="159">
        <f>'Послуги всього'!I13-'16'!I12</f>
        <v>38</v>
      </c>
      <c r="J12" s="159">
        <f>'Послуги всього'!J13-'16'!J12</f>
        <v>11</v>
      </c>
      <c r="K12" s="38">
        <f t="shared" si="2"/>
        <v>28.947368421052634</v>
      </c>
      <c r="L12" s="159">
        <f>'Послуги всього'!L13-'16'!L12</f>
        <v>83</v>
      </c>
      <c r="M12" s="159">
        <f>'Послуги всього'!M13-'16'!M12</f>
        <v>16</v>
      </c>
      <c r="N12" s="38">
        <f t="shared" si="3"/>
        <v>19.277108433734941</v>
      </c>
      <c r="O12" s="159">
        <f>'Послуги всього'!O13-'16'!O12</f>
        <v>1782</v>
      </c>
      <c r="P12" s="159">
        <f>'Послуги всього'!P13-'16'!P12</f>
        <v>875</v>
      </c>
      <c r="Q12" s="38">
        <f t="shared" si="4"/>
        <v>49.102132435465769</v>
      </c>
      <c r="R12" s="159">
        <f>'Послуги всього'!R13-'16'!R12</f>
        <v>664</v>
      </c>
      <c r="S12" s="159">
        <f>'Послуги всього'!S13-'16'!S12</f>
        <v>807</v>
      </c>
      <c r="T12" s="159">
        <f>'Послуги всього'!T13-'16'!T12</f>
        <v>521</v>
      </c>
      <c r="U12" s="38">
        <f t="shared" si="5"/>
        <v>64.560099132589841</v>
      </c>
      <c r="V12" s="159">
        <f>'Послуги всього'!V13-'16'!V12</f>
        <v>711</v>
      </c>
      <c r="W12" s="159">
        <f>'Послуги всього'!W13-'16'!W12</f>
        <v>292</v>
      </c>
      <c r="X12" s="38">
        <f t="shared" si="6"/>
        <v>41.068917018284104</v>
      </c>
      <c r="Y12" s="105"/>
      <c r="Z12" s="106"/>
      <c r="AA12" s="106"/>
      <c r="AB12" s="106"/>
    </row>
    <row r="13" spans="1:28" s="107" customFormat="1" ht="16.2" customHeight="1" x14ac:dyDescent="0.3">
      <c r="A13" s="141" t="s">
        <v>47</v>
      </c>
      <c r="B13" s="159">
        <f>'Послуги всього'!B14-'16'!B13</f>
        <v>718</v>
      </c>
      <c r="C13" s="159">
        <f>'Послуги всього'!C14-'16'!C13</f>
        <v>1001</v>
      </c>
      <c r="D13" s="159">
        <f>'Послуги всього'!D14-'16'!D13</f>
        <v>617</v>
      </c>
      <c r="E13" s="38">
        <f t="shared" si="0"/>
        <v>61.638361638361637</v>
      </c>
      <c r="F13" s="159">
        <f>'Послуги всього'!F14-'16'!F13</f>
        <v>554</v>
      </c>
      <c r="G13" s="159">
        <f>'Послуги всього'!G14-'16'!G13</f>
        <v>217</v>
      </c>
      <c r="H13" s="38">
        <f t="shared" si="1"/>
        <v>39.16967509025271</v>
      </c>
      <c r="I13" s="159">
        <f>'Послуги всього'!I14-'16'!I13</f>
        <v>23</v>
      </c>
      <c r="J13" s="159">
        <f>'Послуги всього'!J14-'16'!J13</f>
        <v>8</v>
      </c>
      <c r="K13" s="38">
        <f t="shared" si="2"/>
        <v>34.782608695652172</v>
      </c>
      <c r="L13" s="159">
        <f>'Послуги всього'!L14-'16'!L13</f>
        <v>8</v>
      </c>
      <c r="M13" s="159">
        <f>'Послуги всього'!M14-'16'!M13</f>
        <v>0</v>
      </c>
      <c r="N13" s="38">
        <f t="shared" si="3"/>
        <v>0</v>
      </c>
      <c r="O13" s="159">
        <f>'Послуги всього'!O14-'16'!O13</f>
        <v>974</v>
      </c>
      <c r="P13" s="159">
        <f>'Послуги всього'!P14-'16'!P13</f>
        <v>567</v>
      </c>
      <c r="Q13" s="38">
        <f t="shared" si="4"/>
        <v>58.213552361396303</v>
      </c>
      <c r="R13" s="159">
        <f>'Послуги всього'!R14-'16'!R13</f>
        <v>282</v>
      </c>
      <c r="S13" s="159">
        <f>'Послуги всього'!S14-'16'!S13</f>
        <v>265</v>
      </c>
      <c r="T13" s="159">
        <f>'Послуги всього'!T14-'16'!T13</f>
        <v>280</v>
      </c>
      <c r="U13" s="38">
        <f t="shared" si="5"/>
        <v>105.66037735849056</v>
      </c>
      <c r="V13" s="159">
        <f>'Послуги всього'!V14-'16'!V13</f>
        <v>217</v>
      </c>
      <c r="W13" s="159">
        <f>'Послуги всього'!W14-'16'!W13</f>
        <v>248</v>
      </c>
      <c r="X13" s="38">
        <f t="shared" si="6"/>
        <v>114.28571428571428</v>
      </c>
      <c r="Y13" s="105"/>
      <c r="Z13" s="106"/>
      <c r="AA13" s="106"/>
      <c r="AB13" s="106"/>
    </row>
    <row r="14" spans="1:28" s="107" customFormat="1" ht="16.2" customHeight="1" x14ac:dyDescent="0.3">
      <c r="A14" s="141" t="s">
        <v>48</v>
      </c>
      <c r="B14" s="159">
        <f>'Послуги всього'!B15-'16'!B14</f>
        <v>516</v>
      </c>
      <c r="C14" s="159">
        <f>'Послуги всього'!C15-'16'!C14</f>
        <v>1044</v>
      </c>
      <c r="D14" s="159">
        <f>'Послуги всього'!D15-'16'!D14</f>
        <v>455</v>
      </c>
      <c r="E14" s="38">
        <f t="shared" si="0"/>
        <v>43.582375478927204</v>
      </c>
      <c r="F14" s="159">
        <f>'Послуги всього'!F15-'16'!F14</f>
        <v>435</v>
      </c>
      <c r="G14" s="159">
        <f>'Послуги всього'!G15-'16'!G14</f>
        <v>130</v>
      </c>
      <c r="H14" s="38">
        <f t="shared" si="1"/>
        <v>29.885057471264371</v>
      </c>
      <c r="I14" s="159">
        <f>'Послуги всього'!I15-'16'!I14</f>
        <v>32</v>
      </c>
      <c r="J14" s="159">
        <f>'Послуги всього'!J15-'16'!J14</f>
        <v>8</v>
      </c>
      <c r="K14" s="38">
        <f t="shared" si="2"/>
        <v>25</v>
      </c>
      <c r="L14" s="159">
        <f>'Послуги всього'!L15-'16'!L14</f>
        <v>5</v>
      </c>
      <c r="M14" s="159">
        <f>'Послуги всього'!M15-'16'!M14</f>
        <v>0</v>
      </c>
      <c r="N14" s="38">
        <f t="shared" ref="N14:N28" si="7">M14/L14*100</f>
        <v>0</v>
      </c>
      <c r="O14" s="159">
        <f>'Послуги всього'!O15-'16'!O14</f>
        <v>1012</v>
      </c>
      <c r="P14" s="159">
        <f>'Послуги всього'!P15-'16'!P14</f>
        <v>368</v>
      </c>
      <c r="Q14" s="38">
        <f t="shared" si="4"/>
        <v>36.363636363636367</v>
      </c>
      <c r="R14" s="159">
        <f>'Послуги всього'!R15-'16'!R14</f>
        <v>244</v>
      </c>
      <c r="S14" s="159">
        <f>'Послуги всього'!S15-'16'!S14</f>
        <v>355</v>
      </c>
      <c r="T14" s="159">
        <f>'Послуги всього'!T15-'16'!T14</f>
        <v>215</v>
      </c>
      <c r="U14" s="38">
        <f t="shared" si="5"/>
        <v>60.563380281690137</v>
      </c>
      <c r="V14" s="159">
        <f>'Послуги всього'!V15-'16'!V14</f>
        <v>296</v>
      </c>
      <c r="W14" s="159">
        <f>'Послуги всього'!W15-'16'!W14</f>
        <v>140</v>
      </c>
      <c r="X14" s="38">
        <f t="shared" si="6"/>
        <v>47.297297297297298</v>
      </c>
      <c r="Y14" s="105"/>
      <c r="Z14" s="106"/>
      <c r="AA14" s="106"/>
      <c r="AB14" s="106"/>
    </row>
    <row r="15" spans="1:28" s="107" customFormat="1" ht="16.2" customHeight="1" x14ac:dyDescent="0.3">
      <c r="A15" s="141" t="s">
        <v>49</v>
      </c>
      <c r="B15" s="159">
        <f>'Послуги всього'!B16-'16'!B15</f>
        <v>20</v>
      </c>
      <c r="C15" s="159">
        <f>'Послуги всього'!C16-'16'!C15</f>
        <v>21</v>
      </c>
      <c r="D15" s="159">
        <f>'Послуги всього'!D16-'16'!D15</f>
        <v>20</v>
      </c>
      <c r="E15" s="38">
        <f t="shared" si="0"/>
        <v>95.238095238095227</v>
      </c>
      <c r="F15" s="159">
        <f>'Послуги всього'!F16-'16'!F15</f>
        <v>29</v>
      </c>
      <c r="G15" s="159">
        <f>'Послуги всього'!G16-'16'!G15</f>
        <v>15</v>
      </c>
      <c r="H15" s="38">
        <f t="shared" si="1"/>
        <v>51.724137931034484</v>
      </c>
      <c r="I15" s="159">
        <f>'Послуги всього'!I16-'16'!I15</f>
        <v>3</v>
      </c>
      <c r="J15" s="159">
        <f>'Послуги всього'!J16-'16'!J15</f>
        <v>0</v>
      </c>
      <c r="K15" s="38">
        <f t="shared" si="2"/>
        <v>0</v>
      </c>
      <c r="L15" s="159">
        <f>'Послуги всього'!L16-'16'!L15</f>
        <v>0</v>
      </c>
      <c r="M15" s="159">
        <f>'Послуги всього'!M16-'16'!M15</f>
        <v>1</v>
      </c>
      <c r="N15" s="164" t="e">
        <f t="shared" si="7"/>
        <v>#DIV/0!</v>
      </c>
      <c r="O15" s="159">
        <f>'Послуги всього'!O16-'16'!O15</f>
        <v>21</v>
      </c>
      <c r="P15" s="159">
        <f>'Послуги всього'!P16-'16'!P15</f>
        <v>20</v>
      </c>
      <c r="Q15" s="38">
        <f t="shared" si="4"/>
        <v>95.238095238095227</v>
      </c>
      <c r="R15" s="159">
        <f>'Послуги всього'!R16-'16'!R15</f>
        <v>12</v>
      </c>
      <c r="S15" s="159">
        <f>'Послуги всього'!S16-'16'!S15</f>
        <v>7</v>
      </c>
      <c r="T15" s="159">
        <f>'Послуги всього'!T16-'16'!T15</f>
        <v>12</v>
      </c>
      <c r="U15" s="38">
        <f t="shared" si="5"/>
        <v>171.42857142857142</v>
      </c>
      <c r="V15" s="159">
        <f>'Послуги всього'!V16-'16'!V15</f>
        <v>6</v>
      </c>
      <c r="W15" s="159">
        <f>'Послуги всього'!W16-'16'!W15</f>
        <v>10</v>
      </c>
      <c r="X15" s="38">
        <f t="shared" si="6"/>
        <v>166.66666666666669</v>
      </c>
      <c r="Y15" s="105"/>
      <c r="Z15" s="106"/>
      <c r="AA15" s="106"/>
      <c r="AB15" s="106"/>
    </row>
    <row r="16" spans="1:28" s="107" customFormat="1" ht="16.2" customHeight="1" x14ac:dyDescent="0.3">
      <c r="A16" s="141" t="s">
        <v>50</v>
      </c>
      <c r="B16" s="159">
        <f>'Послуги всього'!B17-'16'!B16</f>
        <v>691</v>
      </c>
      <c r="C16" s="159">
        <f>'Послуги всього'!C17-'16'!C16</f>
        <v>469</v>
      </c>
      <c r="D16" s="159">
        <f>'Послуги всього'!D17-'16'!D16</f>
        <v>670</v>
      </c>
      <c r="E16" s="38">
        <f t="shared" si="0"/>
        <v>142.85714285714286</v>
      </c>
      <c r="F16" s="159">
        <f>'Послуги всього'!F17-'16'!F16</f>
        <v>180</v>
      </c>
      <c r="G16" s="159">
        <f>'Послуги всього'!G17-'16'!G16</f>
        <v>112</v>
      </c>
      <c r="H16" s="38">
        <f t="shared" si="1"/>
        <v>62.222222222222221</v>
      </c>
      <c r="I16" s="159">
        <f>'Послуги всього'!I17-'16'!I16</f>
        <v>11</v>
      </c>
      <c r="J16" s="159">
        <f>'Послуги всього'!J17-'16'!J16</f>
        <v>17</v>
      </c>
      <c r="K16" s="38">
        <f t="shared" si="2"/>
        <v>154.54545454545453</v>
      </c>
      <c r="L16" s="159">
        <f>'Послуги всього'!L17-'16'!L16</f>
        <v>12</v>
      </c>
      <c r="M16" s="159">
        <f>'Послуги всього'!M17-'16'!M16</f>
        <v>15</v>
      </c>
      <c r="N16" s="38">
        <f t="shared" si="7"/>
        <v>125</v>
      </c>
      <c r="O16" s="159">
        <f>'Послуги всього'!O17-'16'!O16</f>
        <v>462</v>
      </c>
      <c r="P16" s="159">
        <f>'Послуги всього'!P17-'16'!P16</f>
        <v>650</v>
      </c>
      <c r="Q16" s="38">
        <f t="shared" si="4"/>
        <v>140.69264069264068</v>
      </c>
      <c r="R16" s="159">
        <f>'Послуги всього'!R17-'16'!R16</f>
        <v>426</v>
      </c>
      <c r="S16" s="159">
        <f>'Послуги всього'!S17-'16'!S16</f>
        <v>162</v>
      </c>
      <c r="T16" s="159">
        <f>'Послуги всього'!T17-'16'!T16</f>
        <v>421</v>
      </c>
      <c r="U16" s="38">
        <f t="shared" si="5"/>
        <v>259.87654320987656</v>
      </c>
      <c r="V16" s="159">
        <f>'Послуги всього'!V17-'16'!V16</f>
        <v>127</v>
      </c>
      <c r="W16" s="159">
        <f>'Послуги всього'!W17-'16'!W16</f>
        <v>359</v>
      </c>
      <c r="X16" s="38">
        <f t="shared" si="6"/>
        <v>282.67716535433067</v>
      </c>
      <c r="Y16" s="105"/>
      <c r="Z16" s="106"/>
      <c r="AA16" s="106"/>
      <c r="AB16" s="106"/>
    </row>
    <row r="17" spans="1:28" s="107" customFormat="1" ht="16.2" customHeight="1" x14ac:dyDescent="0.3">
      <c r="A17" s="141" t="s">
        <v>51</v>
      </c>
      <c r="B17" s="159">
        <f>'Послуги всього'!B18-'16'!B17</f>
        <v>572</v>
      </c>
      <c r="C17" s="159">
        <f>'Послуги всього'!C18-'16'!C17</f>
        <v>882</v>
      </c>
      <c r="D17" s="159">
        <f>'Послуги всього'!D18-'16'!D17</f>
        <v>564</v>
      </c>
      <c r="E17" s="38">
        <f t="shared" si="0"/>
        <v>63.945578231292522</v>
      </c>
      <c r="F17" s="159">
        <f>'Послуги всього'!F18-'16'!F17</f>
        <v>268</v>
      </c>
      <c r="G17" s="159">
        <f>'Послуги всього'!G18-'16'!G17</f>
        <v>80</v>
      </c>
      <c r="H17" s="38">
        <f t="shared" si="1"/>
        <v>29.850746268656714</v>
      </c>
      <c r="I17" s="159">
        <f>'Послуги всього'!I18-'16'!I17</f>
        <v>23</v>
      </c>
      <c r="J17" s="159">
        <f>'Послуги всього'!J18-'16'!J17</f>
        <v>3</v>
      </c>
      <c r="K17" s="38">
        <f t="shared" si="2"/>
        <v>13.043478260869565</v>
      </c>
      <c r="L17" s="159">
        <f>'Послуги всього'!L18-'16'!L17</f>
        <v>61</v>
      </c>
      <c r="M17" s="159">
        <f>'Послуги всього'!M18-'16'!M17</f>
        <v>12</v>
      </c>
      <c r="N17" s="38">
        <f t="shared" si="7"/>
        <v>19.672131147540984</v>
      </c>
      <c r="O17" s="159">
        <f>'Послуги всього'!O18-'16'!O17</f>
        <v>858</v>
      </c>
      <c r="P17" s="159">
        <f>'Послуги всього'!P18-'16'!P17</f>
        <v>499</v>
      </c>
      <c r="Q17" s="38">
        <f t="shared" si="4"/>
        <v>58.158508158508162</v>
      </c>
      <c r="R17" s="159">
        <f>'Послуги всього'!R18-'16'!R17</f>
        <v>246</v>
      </c>
      <c r="S17" s="159">
        <f>'Послуги всього'!S18-'16'!S17</f>
        <v>320</v>
      </c>
      <c r="T17" s="159">
        <f>'Послуги всього'!T18-'16'!T17</f>
        <v>246</v>
      </c>
      <c r="U17" s="38">
        <f t="shared" si="5"/>
        <v>76.875</v>
      </c>
      <c r="V17" s="159">
        <f>'Послуги всього'!V18-'16'!V17</f>
        <v>203</v>
      </c>
      <c r="W17" s="159">
        <f>'Послуги всього'!W18-'16'!W17</f>
        <v>184</v>
      </c>
      <c r="X17" s="38">
        <f t="shared" si="6"/>
        <v>90.64039408866995</v>
      </c>
      <c r="Y17" s="105"/>
      <c r="Z17" s="106"/>
      <c r="AA17" s="106"/>
      <c r="AB17" s="106"/>
    </row>
    <row r="18" spans="1:28" s="107" customFormat="1" ht="16.2" customHeight="1" x14ac:dyDescent="0.3">
      <c r="A18" s="141" t="s">
        <v>52</v>
      </c>
      <c r="B18" s="159">
        <f>'Послуги всього'!B19-'16'!B18</f>
        <v>3395</v>
      </c>
      <c r="C18" s="159">
        <f>'Послуги всього'!C19-'16'!C18</f>
        <v>1847</v>
      </c>
      <c r="D18" s="159">
        <f>'Послуги всього'!D19-'16'!D18</f>
        <v>2974</v>
      </c>
      <c r="E18" s="38">
        <f t="shared" si="0"/>
        <v>161.01786681104494</v>
      </c>
      <c r="F18" s="159">
        <f>'Послуги всього'!F19-'16'!F18</f>
        <v>529</v>
      </c>
      <c r="G18" s="159">
        <f>'Послуги всього'!G19-'16'!G18</f>
        <v>384</v>
      </c>
      <c r="H18" s="38">
        <f t="shared" si="1"/>
        <v>72.589792060491504</v>
      </c>
      <c r="I18" s="159">
        <f>'Послуги всього'!I19-'16'!I18</f>
        <v>55</v>
      </c>
      <c r="J18" s="159">
        <f>'Послуги всього'!J19-'16'!J18</f>
        <v>10</v>
      </c>
      <c r="K18" s="38">
        <f t="shared" si="2"/>
        <v>18.181818181818183</v>
      </c>
      <c r="L18" s="159">
        <f>'Послуги всього'!L19-'16'!L18</f>
        <v>13</v>
      </c>
      <c r="M18" s="159">
        <f>'Послуги всього'!M19-'16'!M18</f>
        <v>0</v>
      </c>
      <c r="N18" s="38">
        <f t="shared" si="7"/>
        <v>0</v>
      </c>
      <c r="O18" s="159">
        <f>'Послуги всього'!O19-'16'!O18</f>
        <v>1802</v>
      </c>
      <c r="P18" s="159">
        <f>'Послуги всього'!P19-'16'!P18</f>
        <v>2647</v>
      </c>
      <c r="Q18" s="38">
        <f t="shared" si="4"/>
        <v>146.89234184239734</v>
      </c>
      <c r="R18" s="159">
        <f>'Послуги всього'!R19-'16'!R18</f>
        <v>1991</v>
      </c>
      <c r="S18" s="159">
        <f>'Послуги всього'!S19-'16'!S18</f>
        <v>684</v>
      </c>
      <c r="T18" s="159">
        <f>'Послуги всього'!T19-'16'!T18</f>
        <v>1747</v>
      </c>
      <c r="U18" s="38">
        <f t="shared" si="5"/>
        <v>255.40935672514621</v>
      </c>
      <c r="V18" s="159">
        <f>'Послуги всього'!V19-'16'!V18</f>
        <v>597</v>
      </c>
      <c r="W18" s="159">
        <f>'Послуги всього'!W19-'16'!W18</f>
        <v>1532</v>
      </c>
      <c r="X18" s="38">
        <f t="shared" si="6"/>
        <v>256.61641541038523</v>
      </c>
      <c r="Y18" s="105"/>
      <c r="Z18" s="106"/>
      <c r="AA18" s="106"/>
      <c r="AB18" s="106"/>
    </row>
    <row r="19" spans="1:28" s="107" customFormat="1" ht="16.2" customHeight="1" x14ac:dyDescent="0.3">
      <c r="A19" s="141" t="s">
        <v>53</v>
      </c>
      <c r="B19" s="159">
        <f>'Послуги всього'!B20-'16'!B19</f>
        <v>350</v>
      </c>
      <c r="C19" s="159">
        <f>'Послуги всього'!C20-'16'!C19</f>
        <v>494</v>
      </c>
      <c r="D19" s="159">
        <f>'Послуги всього'!D20-'16'!D19</f>
        <v>322</v>
      </c>
      <c r="E19" s="38">
        <f t="shared" si="0"/>
        <v>65.18218623481782</v>
      </c>
      <c r="F19" s="159">
        <f>'Послуги всього'!F20-'16'!F19</f>
        <v>134</v>
      </c>
      <c r="G19" s="159">
        <f>'Послуги всього'!G20-'16'!G19</f>
        <v>62</v>
      </c>
      <c r="H19" s="38">
        <f t="shared" si="1"/>
        <v>46.268656716417908</v>
      </c>
      <c r="I19" s="159">
        <f>'Послуги всього'!I20-'16'!I19</f>
        <v>7</v>
      </c>
      <c r="J19" s="159">
        <f>'Послуги всього'!J20-'16'!J19</f>
        <v>6</v>
      </c>
      <c r="K19" s="38">
        <f t="shared" si="2"/>
        <v>85.714285714285708</v>
      </c>
      <c r="L19" s="159">
        <f>'Послуги всього'!L20-'16'!L19</f>
        <v>2</v>
      </c>
      <c r="M19" s="159">
        <f>'Послуги всього'!M20-'16'!M19</f>
        <v>1</v>
      </c>
      <c r="N19" s="38">
        <f t="shared" si="7"/>
        <v>50</v>
      </c>
      <c r="O19" s="159">
        <f>'Послуги всього'!O20-'16'!O19</f>
        <v>472</v>
      </c>
      <c r="P19" s="159">
        <f>'Послуги всього'!P20-'16'!P19</f>
        <v>258</v>
      </c>
      <c r="Q19" s="38">
        <f t="shared" si="4"/>
        <v>54.66101694915254</v>
      </c>
      <c r="R19" s="159">
        <f>'Послуги всього'!R20-'16'!R19</f>
        <v>204</v>
      </c>
      <c r="S19" s="159">
        <f>'Послуги всього'!S20-'16'!S19</f>
        <v>236</v>
      </c>
      <c r="T19" s="159">
        <f>'Послуги всього'!T20-'16'!T19</f>
        <v>202</v>
      </c>
      <c r="U19" s="38">
        <f t="shared" si="5"/>
        <v>85.593220338983059</v>
      </c>
      <c r="V19" s="159">
        <f>'Послуги всього'!V20-'16'!V19</f>
        <v>170</v>
      </c>
      <c r="W19" s="159">
        <f>'Послуги всього'!W20-'16'!W19</f>
        <v>113</v>
      </c>
      <c r="X19" s="38">
        <f t="shared" si="6"/>
        <v>66.470588235294116</v>
      </c>
      <c r="Y19" s="105"/>
      <c r="Z19" s="106"/>
      <c r="AA19" s="106"/>
      <c r="AB19" s="106"/>
    </row>
    <row r="20" spans="1:28" s="107" customFormat="1" ht="16.2" customHeight="1" x14ac:dyDescent="0.3">
      <c r="A20" s="141" t="s">
        <v>54</v>
      </c>
      <c r="B20" s="159">
        <f>'Послуги всього'!B21-'16'!B20</f>
        <v>445</v>
      </c>
      <c r="C20" s="159">
        <f>'Послуги всього'!C21-'16'!C20</f>
        <v>789</v>
      </c>
      <c r="D20" s="159">
        <f>'Послуги всього'!D21-'16'!D20</f>
        <v>434</v>
      </c>
      <c r="E20" s="38">
        <f t="shared" si="0"/>
        <v>55.0063371356147</v>
      </c>
      <c r="F20" s="159">
        <f>'Послуги всього'!F21-'16'!F20</f>
        <v>263</v>
      </c>
      <c r="G20" s="159">
        <f>'Послуги всього'!G21-'16'!G20</f>
        <v>86</v>
      </c>
      <c r="H20" s="38">
        <f t="shared" si="1"/>
        <v>32.699619771863119</v>
      </c>
      <c r="I20" s="159">
        <f>'Послуги всього'!I21-'16'!I20</f>
        <v>23</v>
      </c>
      <c r="J20" s="159">
        <f>'Послуги всього'!J21-'16'!J20</f>
        <v>4</v>
      </c>
      <c r="K20" s="38">
        <f t="shared" si="2"/>
        <v>17.391304347826086</v>
      </c>
      <c r="L20" s="159">
        <f>'Послуги всього'!L21-'16'!L20</f>
        <v>48</v>
      </c>
      <c r="M20" s="159">
        <f>'Послуги всього'!M21-'16'!M20</f>
        <v>4</v>
      </c>
      <c r="N20" s="38">
        <f t="shared" si="7"/>
        <v>8.3333333333333321</v>
      </c>
      <c r="O20" s="159">
        <f>'Послуги всього'!O21-'16'!O20</f>
        <v>752</v>
      </c>
      <c r="P20" s="159">
        <f>'Послуги всього'!P21-'16'!P20</f>
        <v>379</v>
      </c>
      <c r="Q20" s="38">
        <f t="shared" si="4"/>
        <v>50.398936170212771</v>
      </c>
      <c r="R20" s="159">
        <f>'Послуги всього'!R21-'16'!R20</f>
        <v>188</v>
      </c>
      <c r="S20" s="159">
        <f>'Послуги всього'!S21-'16'!S20</f>
        <v>300</v>
      </c>
      <c r="T20" s="159">
        <f>'Послуги всього'!T21-'16'!T20</f>
        <v>186</v>
      </c>
      <c r="U20" s="38">
        <f t="shared" si="5"/>
        <v>62</v>
      </c>
      <c r="V20" s="159">
        <f>'Послуги всього'!V21-'16'!V20</f>
        <v>245</v>
      </c>
      <c r="W20" s="159">
        <f>'Послуги всього'!W21-'16'!W20</f>
        <v>114</v>
      </c>
      <c r="X20" s="38">
        <f t="shared" si="6"/>
        <v>46.530612244897959</v>
      </c>
      <c r="Y20" s="105"/>
      <c r="Z20" s="106"/>
      <c r="AA20" s="106"/>
      <c r="AB20" s="106"/>
    </row>
    <row r="21" spans="1:28" s="107" customFormat="1" ht="16.2" customHeight="1" x14ac:dyDescent="0.3">
      <c r="A21" s="141" t="s">
        <v>55</v>
      </c>
      <c r="B21" s="159">
        <f>'Послуги всього'!B22-'16'!B21</f>
        <v>6</v>
      </c>
      <c r="C21" s="159">
        <f>'Послуги всього'!C22-'16'!C21</f>
        <v>21</v>
      </c>
      <c r="D21" s="159">
        <f>'Послуги всього'!D22-'16'!D21</f>
        <v>5</v>
      </c>
      <c r="E21" s="38">
        <f t="shared" si="0"/>
        <v>23.809523809523807</v>
      </c>
      <c r="F21" s="159">
        <f>'Послуги всього'!F22-'16'!F21</f>
        <v>11</v>
      </c>
      <c r="G21" s="159">
        <f>'Послуги всього'!G22-'16'!G21</f>
        <v>3</v>
      </c>
      <c r="H21" s="38">
        <f t="shared" si="1"/>
        <v>27.27272727272727</v>
      </c>
      <c r="I21" s="159">
        <f>'Послуги всього'!I22-'16'!I21</f>
        <v>0</v>
      </c>
      <c r="J21" s="159">
        <f>'Послуги всього'!J22-'16'!J21</f>
        <v>0</v>
      </c>
      <c r="K21" s="164" t="e">
        <f t="shared" si="2"/>
        <v>#DIV/0!</v>
      </c>
      <c r="L21" s="159">
        <f>'Послуги всього'!L22-'16'!L21</f>
        <v>0</v>
      </c>
      <c r="M21" s="159">
        <f>'Послуги всього'!M22-'16'!M21</f>
        <v>0</v>
      </c>
      <c r="N21" s="164" t="e">
        <f t="shared" si="7"/>
        <v>#DIV/0!</v>
      </c>
      <c r="O21" s="159">
        <f>'Послуги всього'!O22-'16'!O21</f>
        <v>21</v>
      </c>
      <c r="P21" s="159">
        <f>'Послуги всього'!P22-'16'!P21</f>
        <v>5</v>
      </c>
      <c r="Q21" s="38">
        <f t="shared" si="4"/>
        <v>23.809523809523807</v>
      </c>
      <c r="R21" s="159">
        <f>'Послуги всього'!R22-'16'!R21</f>
        <v>3</v>
      </c>
      <c r="S21" s="159">
        <f>'Послуги всього'!S22-'16'!S21</f>
        <v>5</v>
      </c>
      <c r="T21" s="159">
        <f>'Послуги всього'!T22-'16'!T21</f>
        <v>2</v>
      </c>
      <c r="U21" s="38">
        <f t="shared" si="5"/>
        <v>40</v>
      </c>
      <c r="V21" s="159">
        <f>'Послуги всього'!V22-'16'!V21</f>
        <v>5</v>
      </c>
      <c r="W21" s="159">
        <f>'Послуги всього'!W22-'16'!W21</f>
        <v>2</v>
      </c>
      <c r="X21" s="38">
        <f t="shared" si="6"/>
        <v>40</v>
      </c>
      <c r="Y21" s="123"/>
      <c r="Z21" s="123"/>
      <c r="AA21" s="123"/>
      <c r="AB21" s="123"/>
    </row>
    <row r="22" spans="1:28" s="107" customFormat="1" ht="16.2" customHeight="1" x14ac:dyDescent="0.3">
      <c r="A22" s="141" t="s">
        <v>56</v>
      </c>
      <c r="B22" s="159">
        <f>'Послуги всього'!B23-'16'!B22</f>
        <v>629</v>
      </c>
      <c r="C22" s="159">
        <f>'Послуги всього'!C23-'16'!C22</f>
        <v>497</v>
      </c>
      <c r="D22" s="159">
        <f>'Послуги всього'!D23-'16'!D22</f>
        <v>586</v>
      </c>
      <c r="E22" s="38">
        <f t="shared" si="0"/>
        <v>117.90744466800804</v>
      </c>
      <c r="F22" s="159">
        <f>'Послуги всього'!F23-'16'!F22</f>
        <v>164</v>
      </c>
      <c r="G22" s="159">
        <f>'Послуги всього'!G23-'16'!G22</f>
        <v>117</v>
      </c>
      <c r="H22" s="38">
        <f t="shared" si="1"/>
        <v>71.341463414634148</v>
      </c>
      <c r="I22" s="159">
        <f>'Послуги всього'!I23-'16'!I22</f>
        <v>11</v>
      </c>
      <c r="J22" s="159">
        <f>'Послуги всього'!J23-'16'!J22</f>
        <v>7</v>
      </c>
      <c r="K22" s="38">
        <f t="shared" si="2"/>
        <v>63.636363636363633</v>
      </c>
      <c r="L22" s="159">
        <f>'Послуги всього'!L23-'16'!L22</f>
        <v>22</v>
      </c>
      <c r="M22" s="159">
        <f>'Послуги всього'!M23-'16'!M22</f>
        <v>11</v>
      </c>
      <c r="N22" s="38">
        <f t="shared" si="7"/>
        <v>50</v>
      </c>
      <c r="O22" s="159">
        <f>'Послуги всього'!O23-'16'!O22</f>
        <v>496</v>
      </c>
      <c r="P22" s="159">
        <f>'Послуги всього'!P23-'16'!P22</f>
        <v>577</v>
      </c>
      <c r="Q22" s="38">
        <f t="shared" si="4"/>
        <v>116.33064516129032</v>
      </c>
      <c r="R22" s="159">
        <f>'Послуги всього'!R23-'16'!R22</f>
        <v>412</v>
      </c>
      <c r="S22" s="159">
        <f>'Послуги всього'!S23-'16'!S22</f>
        <v>203</v>
      </c>
      <c r="T22" s="159">
        <f>'Послуги всього'!T23-'16'!T22</f>
        <v>388</v>
      </c>
      <c r="U22" s="38">
        <f t="shared" si="5"/>
        <v>191.13300492610838</v>
      </c>
      <c r="V22" s="159">
        <f>'Послуги всього'!V23-'16'!V22</f>
        <v>122</v>
      </c>
      <c r="W22" s="159">
        <f>'Послуги всього'!W23-'16'!W22</f>
        <v>328</v>
      </c>
      <c r="X22" s="38">
        <f t="shared" si="6"/>
        <v>268.85245901639342</v>
      </c>
      <c r="Y22" s="105"/>
      <c r="Z22" s="106"/>
      <c r="AA22" s="106"/>
      <c r="AB22" s="106"/>
    </row>
    <row r="23" spans="1:28" s="107" customFormat="1" ht="16.2" customHeight="1" x14ac:dyDescent="0.3">
      <c r="A23" s="141" t="s">
        <v>57</v>
      </c>
      <c r="B23" s="159">
        <f>'Послуги всього'!B24-'16'!B23</f>
        <v>487</v>
      </c>
      <c r="C23" s="159">
        <f>'Послуги всього'!C24-'16'!C23</f>
        <v>638</v>
      </c>
      <c r="D23" s="159">
        <f>'Послуги всього'!D24-'16'!D23</f>
        <v>412</v>
      </c>
      <c r="E23" s="38">
        <f t="shared" si="0"/>
        <v>64.576802507836987</v>
      </c>
      <c r="F23" s="159">
        <f>'Послуги всього'!F24-'16'!F23</f>
        <v>316</v>
      </c>
      <c r="G23" s="159">
        <f>'Послуги всього'!G24-'16'!G23</f>
        <v>136</v>
      </c>
      <c r="H23" s="38">
        <f t="shared" si="1"/>
        <v>43.037974683544306</v>
      </c>
      <c r="I23" s="159">
        <f>'Послуги всього'!I24-'16'!I23</f>
        <v>16</v>
      </c>
      <c r="J23" s="159">
        <f>'Послуги всього'!J24-'16'!J23</f>
        <v>5</v>
      </c>
      <c r="K23" s="38">
        <f t="shared" si="2"/>
        <v>31.25</v>
      </c>
      <c r="L23" s="159">
        <f>'Послуги всього'!L24-'16'!L23</f>
        <v>3</v>
      </c>
      <c r="M23" s="159">
        <f>'Послуги всього'!M24-'16'!M23</f>
        <v>0</v>
      </c>
      <c r="N23" s="38">
        <f t="shared" si="7"/>
        <v>0</v>
      </c>
      <c r="O23" s="159">
        <f>'Послуги всього'!O24-'16'!O23</f>
        <v>619</v>
      </c>
      <c r="P23" s="159">
        <f>'Послуги всього'!P24-'16'!P23</f>
        <v>369</v>
      </c>
      <c r="Q23" s="38">
        <f t="shared" si="4"/>
        <v>59.612277867528277</v>
      </c>
      <c r="R23" s="159">
        <f>'Послуги всього'!R24-'16'!R23</f>
        <v>229</v>
      </c>
      <c r="S23" s="159">
        <f>'Послуги всього'!S24-'16'!S23</f>
        <v>247</v>
      </c>
      <c r="T23" s="159">
        <f>'Послуги всього'!T24-'16'!T23</f>
        <v>186</v>
      </c>
      <c r="U23" s="38">
        <f t="shared" si="5"/>
        <v>75.303643724696357</v>
      </c>
      <c r="V23" s="159">
        <f>'Послуги всього'!V24-'16'!V23</f>
        <v>214</v>
      </c>
      <c r="W23" s="159">
        <f>'Послуги всього'!W24-'16'!W23</f>
        <v>146</v>
      </c>
      <c r="X23" s="38">
        <f t="shared" si="6"/>
        <v>68.224299065420553</v>
      </c>
      <c r="Y23" s="105"/>
      <c r="Z23" s="106"/>
      <c r="AA23" s="106"/>
      <c r="AB23" s="106"/>
    </row>
    <row r="24" spans="1:28" s="107" customFormat="1" ht="16.2" customHeight="1" x14ac:dyDescent="0.3">
      <c r="A24" s="141" t="s">
        <v>58</v>
      </c>
      <c r="B24" s="159">
        <f>'Послуги всього'!B25-'16'!B24</f>
        <v>339</v>
      </c>
      <c r="C24" s="159">
        <f>'Послуги всього'!C25-'16'!C24</f>
        <v>775</v>
      </c>
      <c r="D24" s="159">
        <f>'Послуги всього'!D25-'16'!D24</f>
        <v>330</v>
      </c>
      <c r="E24" s="38">
        <f t="shared" si="0"/>
        <v>42.58064516129032</v>
      </c>
      <c r="F24" s="159">
        <f>'Послуги всього'!F25-'16'!F24</f>
        <v>284</v>
      </c>
      <c r="G24" s="159">
        <f>'Послуги всього'!G25-'16'!G24</f>
        <v>74</v>
      </c>
      <c r="H24" s="38">
        <f t="shared" si="1"/>
        <v>26.056338028169012</v>
      </c>
      <c r="I24" s="159">
        <f>'Послуги всього'!I25-'16'!I24</f>
        <v>13</v>
      </c>
      <c r="J24" s="159">
        <f>'Послуги всього'!J25-'16'!J24</f>
        <v>7</v>
      </c>
      <c r="K24" s="38">
        <f t="shared" si="2"/>
        <v>53.846153846153847</v>
      </c>
      <c r="L24" s="159">
        <f>'Послуги всього'!L25-'16'!L24</f>
        <v>1</v>
      </c>
      <c r="M24" s="159">
        <f>'Послуги всього'!M25-'16'!M24</f>
        <v>1</v>
      </c>
      <c r="N24" s="38">
        <f t="shared" si="7"/>
        <v>100</v>
      </c>
      <c r="O24" s="159">
        <f>'Послуги всього'!O25-'16'!O24</f>
        <v>758</v>
      </c>
      <c r="P24" s="159">
        <f>'Послуги всього'!P25-'16'!P24</f>
        <v>283</v>
      </c>
      <c r="Q24" s="38">
        <f t="shared" si="4"/>
        <v>37.335092348284959</v>
      </c>
      <c r="R24" s="159">
        <f>'Послуги всього'!R25-'16'!R24</f>
        <v>131</v>
      </c>
      <c r="S24" s="159">
        <f>'Послуги всього'!S25-'16'!S24</f>
        <v>285</v>
      </c>
      <c r="T24" s="159">
        <f>'Послуги всього'!T25-'16'!T24</f>
        <v>131</v>
      </c>
      <c r="U24" s="38">
        <f t="shared" si="5"/>
        <v>45.964912280701753</v>
      </c>
      <c r="V24" s="159">
        <f>'Послуги всього'!V25-'16'!V24</f>
        <v>205</v>
      </c>
      <c r="W24" s="159">
        <f>'Послуги всього'!W25-'16'!W24</f>
        <v>71</v>
      </c>
      <c r="X24" s="38">
        <f t="shared" si="6"/>
        <v>34.634146341463413</v>
      </c>
      <c r="Y24" s="105"/>
      <c r="Z24" s="106"/>
      <c r="AA24" s="106"/>
      <c r="AB24" s="106"/>
    </row>
    <row r="25" spans="1:28" s="107" customFormat="1" ht="16.2" customHeight="1" x14ac:dyDescent="0.3">
      <c r="A25" s="141" t="s">
        <v>59</v>
      </c>
      <c r="B25" s="159">
        <f>'Послуги всього'!B26-'16'!B25</f>
        <v>27</v>
      </c>
      <c r="C25" s="159">
        <f>'Послуги всього'!C26-'16'!C25</f>
        <v>36</v>
      </c>
      <c r="D25" s="159">
        <f>'Послуги всього'!D26-'16'!D25</f>
        <v>26</v>
      </c>
      <c r="E25" s="38">
        <f t="shared" si="0"/>
        <v>72.222222222222214</v>
      </c>
      <c r="F25" s="159">
        <f>'Послуги всього'!F26-'16'!F25</f>
        <v>36</v>
      </c>
      <c r="G25" s="159">
        <f>'Послуги всього'!G26-'16'!G25</f>
        <v>16</v>
      </c>
      <c r="H25" s="38">
        <f t="shared" si="1"/>
        <v>44.444444444444443</v>
      </c>
      <c r="I25" s="159">
        <f>'Послуги всього'!I26-'16'!I25</f>
        <v>1</v>
      </c>
      <c r="J25" s="159">
        <f>'Послуги всього'!J26-'16'!J25</f>
        <v>0</v>
      </c>
      <c r="K25" s="38">
        <f t="shared" si="2"/>
        <v>0</v>
      </c>
      <c r="L25" s="159">
        <f>'Послуги всього'!L26-'16'!L25</f>
        <v>5</v>
      </c>
      <c r="M25" s="159">
        <f>'Послуги всього'!M26-'16'!M25</f>
        <v>4</v>
      </c>
      <c r="N25" s="38">
        <f t="shared" si="7"/>
        <v>80</v>
      </c>
      <c r="O25" s="159">
        <f>'Послуги всього'!O26-'16'!O25</f>
        <v>35</v>
      </c>
      <c r="P25" s="159">
        <f>'Послуги всього'!P26-'16'!P25</f>
        <v>25</v>
      </c>
      <c r="Q25" s="38">
        <f t="shared" si="4"/>
        <v>71.428571428571431</v>
      </c>
      <c r="R25" s="159">
        <f>'Послуги всього'!R26-'16'!R25</f>
        <v>10</v>
      </c>
      <c r="S25" s="159">
        <f>'Послуги всього'!S26-'16'!S25</f>
        <v>4</v>
      </c>
      <c r="T25" s="159">
        <f>'Послуги всього'!T26-'16'!T25</f>
        <v>10</v>
      </c>
      <c r="U25" s="38">
        <f t="shared" si="5"/>
        <v>250</v>
      </c>
      <c r="V25" s="159">
        <f>'Послуги всього'!V26-'16'!V25</f>
        <v>4</v>
      </c>
      <c r="W25" s="159">
        <f>'Послуги всього'!W26-'16'!W25</f>
        <v>8</v>
      </c>
      <c r="X25" s="38">
        <f t="shared" si="6"/>
        <v>200</v>
      </c>
      <c r="Y25" s="105"/>
      <c r="Z25" s="106"/>
      <c r="AA25" s="106"/>
      <c r="AB25" s="106"/>
    </row>
    <row r="26" spans="1:28" s="107" customFormat="1" ht="16.2" customHeight="1" x14ac:dyDescent="0.3">
      <c r="A26" s="141" t="s">
        <v>60</v>
      </c>
      <c r="B26" s="159">
        <f>'Послуги всього'!B27-'16'!B26</f>
        <v>570</v>
      </c>
      <c r="C26" s="159">
        <f>'Послуги всього'!C27-'16'!C26</f>
        <v>854</v>
      </c>
      <c r="D26" s="159">
        <f>'Послуги всього'!D27-'16'!D26</f>
        <v>554</v>
      </c>
      <c r="E26" s="38">
        <f t="shared" si="0"/>
        <v>64.871194379391113</v>
      </c>
      <c r="F26" s="159">
        <f>'Послуги всього'!F27-'16'!F26</f>
        <v>376</v>
      </c>
      <c r="G26" s="159">
        <f>'Послуги всього'!G27-'16'!G26</f>
        <v>115</v>
      </c>
      <c r="H26" s="38">
        <f t="shared" si="1"/>
        <v>30.585106382978722</v>
      </c>
      <c r="I26" s="159">
        <f>'Послуги всього'!I27-'16'!I26</f>
        <v>23</v>
      </c>
      <c r="J26" s="159">
        <f>'Послуги всього'!J27-'16'!J26</f>
        <v>1</v>
      </c>
      <c r="K26" s="38">
        <f t="shared" si="2"/>
        <v>4.3478260869565215</v>
      </c>
      <c r="L26" s="159">
        <f>'Послуги всього'!L27-'16'!L26</f>
        <v>11</v>
      </c>
      <c r="M26" s="159">
        <f>'Послуги всього'!M27-'16'!M26</f>
        <v>12</v>
      </c>
      <c r="N26" s="38">
        <f t="shared" si="7"/>
        <v>109.09090909090908</v>
      </c>
      <c r="O26" s="159">
        <f>'Послуги всього'!O27-'16'!O26</f>
        <v>848</v>
      </c>
      <c r="P26" s="159">
        <f>'Послуги всього'!P27-'16'!P26</f>
        <v>540</v>
      </c>
      <c r="Q26" s="38">
        <f t="shared" si="4"/>
        <v>63.679245283018872</v>
      </c>
      <c r="R26" s="159">
        <f>'Послуги всього'!R27-'16'!R26</f>
        <v>327</v>
      </c>
      <c r="S26" s="159">
        <f>'Послуги всього'!S27-'16'!S26</f>
        <v>210</v>
      </c>
      <c r="T26" s="159">
        <f>'Послуги всього'!T27-'16'!T26</f>
        <v>325</v>
      </c>
      <c r="U26" s="38">
        <f t="shared" si="5"/>
        <v>154.76190476190476</v>
      </c>
      <c r="V26" s="159">
        <f>'Послуги всього'!V27-'16'!V26</f>
        <v>174</v>
      </c>
      <c r="W26" s="159">
        <f>'Послуги всього'!W27-'16'!W26</f>
        <v>228</v>
      </c>
      <c r="X26" s="38">
        <f t="shared" si="6"/>
        <v>131.0344827586207</v>
      </c>
      <c r="Y26" s="105"/>
      <c r="Z26" s="106"/>
      <c r="AA26" s="106"/>
      <c r="AB26" s="106"/>
    </row>
    <row r="27" spans="1:28" s="107" customFormat="1" ht="16.2" customHeight="1" x14ac:dyDescent="0.3">
      <c r="A27" s="141" t="s">
        <v>61</v>
      </c>
      <c r="B27" s="159">
        <f>'Послуги всього'!B28-'16'!B27</f>
        <v>6</v>
      </c>
      <c r="C27" s="159">
        <f>'Послуги всього'!C28-'16'!C27</f>
        <v>9</v>
      </c>
      <c r="D27" s="159">
        <f>'Послуги всього'!D28-'16'!D27</f>
        <v>4</v>
      </c>
      <c r="E27" s="38">
        <f t="shared" si="0"/>
        <v>44.444444444444443</v>
      </c>
      <c r="F27" s="159">
        <f>'Послуги всього'!F28-'16'!F27</f>
        <v>19</v>
      </c>
      <c r="G27" s="159">
        <f>'Послуги всього'!G28-'16'!G27</f>
        <v>39</v>
      </c>
      <c r="H27" s="38">
        <f t="shared" si="1"/>
        <v>205.26315789473685</v>
      </c>
      <c r="I27" s="159">
        <f>'Послуги всього'!I28-'16'!I27</f>
        <v>0</v>
      </c>
      <c r="J27" s="159">
        <f>'Послуги всього'!J28-'16'!J27</f>
        <v>0</v>
      </c>
      <c r="K27" s="164" t="e">
        <f t="shared" si="2"/>
        <v>#DIV/0!</v>
      </c>
      <c r="L27" s="159">
        <f>'Послуги всього'!L28-'16'!L27</f>
        <v>0</v>
      </c>
      <c r="M27" s="159">
        <f>'Послуги всього'!M28-'16'!M27</f>
        <v>0</v>
      </c>
      <c r="N27" s="164" t="e">
        <f t="shared" si="7"/>
        <v>#DIV/0!</v>
      </c>
      <c r="O27" s="159">
        <f>'Послуги всього'!O28-'16'!O27</f>
        <v>9</v>
      </c>
      <c r="P27" s="159">
        <f>'Послуги всього'!P28-'16'!P27</f>
        <v>4</v>
      </c>
      <c r="Q27" s="38">
        <f t="shared" si="4"/>
        <v>44.444444444444443</v>
      </c>
      <c r="R27" s="159">
        <f>'Послуги всього'!R28-'16'!R27</f>
        <v>2</v>
      </c>
      <c r="S27" s="159">
        <f>'Послуги всього'!S28-'16'!S27</f>
        <v>2</v>
      </c>
      <c r="T27" s="159">
        <f>'Послуги всього'!T28-'16'!T27</f>
        <v>2</v>
      </c>
      <c r="U27" s="38">
        <f t="shared" si="5"/>
        <v>100</v>
      </c>
      <c r="V27" s="159">
        <f>'Послуги всього'!V28-'16'!V27</f>
        <v>2</v>
      </c>
      <c r="W27" s="159">
        <f>'Послуги всього'!W28-'16'!W27</f>
        <v>2</v>
      </c>
      <c r="X27" s="38">
        <f t="shared" si="6"/>
        <v>100</v>
      </c>
      <c r="Y27" s="105"/>
      <c r="Z27" s="106"/>
      <c r="AA27" s="106"/>
      <c r="AB27" s="106"/>
    </row>
    <row r="28" spans="1:28" s="107" customFormat="1" ht="16.2" customHeight="1" x14ac:dyDescent="0.3">
      <c r="A28" s="141" t="s">
        <v>62</v>
      </c>
      <c r="B28" s="159">
        <f>'Послуги всього'!B29-'16'!B28</f>
        <v>31</v>
      </c>
      <c r="C28" s="159">
        <f>'Послуги всього'!C29-'16'!C28</f>
        <v>55</v>
      </c>
      <c r="D28" s="159">
        <f>'Послуги всього'!D29-'16'!D28</f>
        <v>31</v>
      </c>
      <c r="E28" s="38">
        <f t="shared" si="0"/>
        <v>56.36363636363636</v>
      </c>
      <c r="F28" s="159">
        <f>'Послуги всього'!F29-'16'!F28</f>
        <v>74</v>
      </c>
      <c r="G28" s="159">
        <f>'Послуги всього'!G29-'16'!G28</f>
        <v>14</v>
      </c>
      <c r="H28" s="38">
        <f t="shared" si="1"/>
        <v>18.918918918918919</v>
      </c>
      <c r="I28" s="159">
        <f>'Послуги всього'!I29-'16'!I28</f>
        <v>3</v>
      </c>
      <c r="J28" s="159">
        <f>'Послуги всього'!J29-'16'!J28</f>
        <v>0</v>
      </c>
      <c r="K28" s="38">
        <f t="shared" si="2"/>
        <v>0</v>
      </c>
      <c r="L28" s="159">
        <f>'Послуги всього'!L29-'16'!L28</f>
        <v>3</v>
      </c>
      <c r="M28" s="159">
        <f>'Послуги всього'!M29-'16'!M28</f>
        <v>1</v>
      </c>
      <c r="N28" s="38">
        <f t="shared" si="7"/>
        <v>33.333333333333329</v>
      </c>
      <c r="O28" s="159">
        <f>'Послуги всього'!O29-'16'!O28</f>
        <v>53</v>
      </c>
      <c r="P28" s="159">
        <f>'Послуги всього'!P29-'16'!P28</f>
        <v>30</v>
      </c>
      <c r="Q28" s="38">
        <f t="shared" si="4"/>
        <v>56.60377358490566</v>
      </c>
      <c r="R28" s="159">
        <f>'Послуги всього'!R29-'16'!R28</f>
        <v>18</v>
      </c>
      <c r="S28" s="159">
        <f>'Послуги всього'!S29-'16'!S28</f>
        <v>11</v>
      </c>
      <c r="T28" s="159">
        <f>'Послуги всього'!T29-'16'!T28</f>
        <v>18</v>
      </c>
      <c r="U28" s="38">
        <f t="shared" si="5"/>
        <v>163.63636363636365</v>
      </c>
      <c r="V28" s="159">
        <f>'Послуги всього'!V29-'16'!V28</f>
        <v>10</v>
      </c>
      <c r="W28" s="159">
        <f>'Послуги всього'!W29-'16'!W28</f>
        <v>13</v>
      </c>
      <c r="X28" s="38">
        <f t="shared" si="6"/>
        <v>130</v>
      </c>
      <c r="Y28" s="105"/>
      <c r="Z28" s="106"/>
      <c r="AA28" s="106"/>
      <c r="AB28" s="106"/>
    </row>
    <row r="29" spans="1:28" ht="59.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  <c r="L29" s="175"/>
      <c r="M29" s="175"/>
      <c r="N29" s="175"/>
      <c r="T29" s="262"/>
      <c r="U29" s="262"/>
    </row>
  </sheetData>
  <mergeCells count="13">
    <mergeCell ref="B1:K1"/>
    <mergeCell ref="B2:K2"/>
    <mergeCell ref="R4:R5"/>
    <mergeCell ref="B29:K29"/>
    <mergeCell ref="V4:X5"/>
    <mergeCell ref="T29:U29"/>
    <mergeCell ref="C4:E5"/>
    <mergeCell ref="F4:H5"/>
    <mergeCell ref="I4:K5"/>
    <mergeCell ref="L4:N5"/>
    <mergeCell ref="O4:Q5"/>
    <mergeCell ref="S4:U5"/>
    <mergeCell ref="B4:B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90" zoomScaleNormal="80" zoomScaleSheetLayoutView="90" workbookViewId="0">
      <selection activeCell="B14" sqref="B14:C15"/>
    </sheetView>
  </sheetViews>
  <sheetFormatPr defaultColWidth="9.109375" defaultRowHeight="15.6" x14ac:dyDescent="0.3"/>
  <cols>
    <col min="1" max="1" width="22.77734375" style="109" customWidth="1"/>
    <col min="2" max="2" width="18.33203125" style="107" customWidth="1"/>
    <col min="3" max="4" width="10.109375" style="107" customWidth="1"/>
    <col min="5" max="5" width="8.88671875" style="107" customWidth="1"/>
    <col min="6" max="7" width="10.44140625" style="107" customWidth="1"/>
    <col min="8" max="8" width="7.88671875" style="107" customWidth="1"/>
    <col min="9" max="10" width="10.109375" style="107" customWidth="1"/>
    <col min="11" max="11" width="8.33203125" style="107" customWidth="1"/>
    <col min="12" max="13" width="9.33203125" style="107" customWidth="1"/>
    <col min="14" max="14" width="7.88671875" style="107" customWidth="1"/>
    <col min="15" max="16" width="9.33203125" style="107" customWidth="1"/>
    <col min="17" max="17" width="7.88671875" style="107" customWidth="1"/>
    <col min="18" max="18" width="16.44140625" style="107" customWidth="1"/>
    <col min="19" max="20" width="9.33203125" style="107" customWidth="1"/>
    <col min="21" max="21" width="7.88671875" style="107" customWidth="1"/>
    <col min="22" max="23" width="9.33203125" style="108" customWidth="1"/>
    <col min="24" max="24" width="7.88671875" style="108" customWidth="1"/>
    <col min="25" max="16384" width="9.109375" style="108"/>
  </cols>
  <sheetData>
    <row r="1" spans="1:25" s="88" customFormat="1" ht="20.399999999999999" customHeight="1" x14ac:dyDescent="0.3">
      <c r="A1" s="85"/>
      <c r="B1" s="253" t="s">
        <v>34</v>
      </c>
      <c r="C1" s="253"/>
      <c r="D1" s="253"/>
      <c r="E1" s="253"/>
      <c r="F1" s="253"/>
      <c r="G1" s="253"/>
      <c r="H1" s="253"/>
      <c r="I1" s="253"/>
      <c r="J1" s="253"/>
      <c r="K1" s="253"/>
      <c r="L1" s="86"/>
      <c r="M1" s="86"/>
      <c r="N1" s="86"/>
      <c r="O1" s="86"/>
      <c r="P1" s="86"/>
      <c r="Q1" s="86"/>
      <c r="R1" s="86"/>
      <c r="S1" s="87"/>
      <c r="T1" s="87"/>
      <c r="U1" s="86"/>
      <c r="X1" s="113" t="s">
        <v>22</v>
      </c>
    </row>
    <row r="2" spans="1:25" s="88" customFormat="1" ht="20.399999999999999" customHeight="1" x14ac:dyDescent="0.25">
      <c r="B2" s="253" t="s">
        <v>93</v>
      </c>
      <c r="C2" s="253"/>
      <c r="D2" s="253"/>
      <c r="E2" s="253"/>
      <c r="F2" s="253"/>
      <c r="G2" s="253"/>
      <c r="H2" s="253"/>
      <c r="I2" s="253"/>
      <c r="J2" s="253"/>
      <c r="K2" s="253"/>
      <c r="L2" s="89"/>
      <c r="M2" s="89"/>
      <c r="N2" s="89"/>
      <c r="O2" s="89"/>
      <c r="P2" s="89"/>
      <c r="Q2" s="89"/>
      <c r="R2" s="89"/>
      <c r="S2" s="90"/>
      <c r="T2" s="90"/>
      <c r="U2" s="89"/>
    </row>
    <row r="3" spans="1:25" s="88" customFormat="1" ht="15" customHeight="1" x14ac:dyDescent="0.3">
      <c r="B3" s="91"/>
      <c r="C3" s="91"/>
      <c r="D3" s="91"/>
      <c r="E3" s="91"/>
      <c r="F3" s="91"/>
      <c r="G3" s="91"/>
      <c r="H3" s="91"/>
      <c r="I3" s="91"/>
      <c r="J3" s="91"/>
      <c r="K3" s="55" t="s">
        <v>8</v>
      </c>
      <c r="L3" s="91"/>
      <c r="M3" s="91"/>
      <c r="N3" s="91"/>
      <c r="O3" s="91"/>
      <c r="P3" s="91"/>
      <c r="Q3" s="92"/>
      <c r="R3" s="91"/>
      <c r="S3" s="93"/>
      <c r="T3" s="94"/>
      <c r="U3" s="92"/>
      <c r="X3" s="55" t="s">
        <v>8</v>
      </c>
    </row>
    <row r="4" spans="1:25" s="97" customFormat="1" ht="21.6" customHeight="1" x14ac:dyDescent="0.25">
      <c r="A4" s="114"/>
      <c r="B4" s="264" t="s">
        <v>78</v>
      </c>
      <c r="C4" s="263" t="s">
        <v>23</v>
      </c>
      <c r="D4" s="264"/>
      <c r="E4" s="265"/>
      <c r="F4" s="269" t="s">
        <v>24</v>
      </c>
      <c r="G4" s="269"/>
      <c r="H4" s="269"/>
      <c r="I4" s="263" t="s">
        <v>15</v>
      </c>
      <c r="J4" s="264"/>
      <c r="K4" s="265"/>
      <c r="L4" s="263" t="s">
        <v>21</v>
      </c>
      <c r="M4" s="264"/>
      <c r="N4" s="264"/>
      <c r="O4" s="263" t="s">
        <v>11</v>
      </c>
      <c r="P4" s="264"/>
      <c r="Q4" s="265"/>
      <c r="R4" s="264" t="s">
        <v>77</v>
      </c>
      <c r="S4" s="263" t="s">
        <v>17</v>
      </c>
      <c r="T4" s="264"/>
      <c r="U4" s="264"/>
      <c r="V4" s="256" t="s">
        <v>16</v>
      </c>
      <c r="W4" s="257"/>
      <c r="X4" s="258"/>
      <c r="Y4" s="95"/>
    </row>
    <row r="5" spans="1:25" s="98" customFormat="1" ht="36.75" customHeight="1" x14ac:dyDescent="0.25">
      <c r="A5" s="115"/>
      <c r="B5" s="267"/>
      <c r="C5" s="266"/>
      <c r="D5" s="267"/>
      <c r="E5" s="268"/>
      <c r="F5" s="269"/>
      <c r="G5" s="269"/>
      <c r="H5" s="269"/>
      <c r="I5" s="266"/>
      <c r="J5" s="267"/>
      <c r="K5" s="268"/>
      <c r="L5" s="266"/>
      <c r="M5" s="267"/>
      <c r="N5" s="267"/>
      <c r="O5" s="266"/>
      <c r="P5" s="267"/>
      <c r="Q5" s="268"/>
      <c r="R5" s="267"/>
      <c r="S5" s="266"/>
      <c r="T5" s="267"/>
      <c r="U5" s="267"/>
      <c r="V5" s="259"/>
      <c r="W5" s="260"/>
      <c r="X5" s="261"/>
      <c r="Y5" s="95"/>
    </row>
    <row r="6" spans="1:25" s="99" customFormat="1" ht="25.2" customHeight="1" x14ac:dyDescent="0.25">
      <c r="A6" s="116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  <c r="Y6" s="117"/>
    </row>
    <row r="7" spans="1:25" s="97" customFormat="1" ht="12.75" customHeight="1" x14ac:dyDescent="0.25">
      <c r="A7" s="100" t="s">
        <v>4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  <c r="S7" s="101">
        <v>18</v>
      </c>
      <c r="T7" s="101">
        <v>19</v>
      </c>
      <c r="U7" s="101">
        <v>20</v>
      </c>
      <c r="V7" s="101">
        <v>21</v>
      </c>
      <c r="W7" s="101">
        <v>22</v>
      </c>
      <c r="X7" s="101">
        <v>23</v>
      </c>
      <c r="Y7" s="102"/>
    </row>
    <row r="8" spans="1:25" s="121" customFormat="1" ht="17.25" customHeight="1" x14ac:dyDescent="0.3">
      <c r="A8" s="32" t="s">
        <v>42</v>
      </c>
      <c r="B8" s="33">
        <f>SUM(B9:B28)</f>
        <v>13096</v>
      </c>
      <c r="C8" s="33">
        <f>SUM(C9:C28)</f>
        <v>16164</v>
      </c>
      <c r="D8" s="33">
        <f>SUM(D9:D28)</f>
        <v>12020</v>
      </c>
      <c r="E8" s="34">
        <f>D8/C8*100</f>
        <v>74.362781489730267</v>
      </c>
      <c r="F8" s="33">
        <f>SUM(F9:F28)</f>
        <v>7082</v>
      </c>
      <c r="G8" s="33">
        <f>SUM(G9:G28)</f>
        <v>2438</v>
      </c>
      <c r="H8" s="34">
        <f>G8/F8*100</f>
        <v>34.425303586557469</v>
      </c>
      <c r="I8" s="33">
        <f>SUM(I9:I28)</f>
        <v>415</v>
      </c>
      <c r="J8" s="33">
        <f>SUM(J9:J28)</f>
        <v>85</v>
      </c>
      <c r="K8" s="34">
        <f>J8/I8*100</f>
        <v>20.481927710843372</v>
      </c>
      <c r="L8" s="33">
        <f>SUM(L9:L28)</f>
        <v>1507</v>
      </c>
      <c r="M8" s="33">
        <f>SUM(M9:M28)</f>
        <v>596</v>
      </c>
      <c r="N8" s="34">
        <f>M8/L8*100</f>
        <v>39.548772395487724</v>
      </c>
      <c r="O8" s="33">
        <f>SUM(O9:O28)</f>
        <v>15727</v>
      </c>
      <c r="P8" s="33">
        <f>SUM(P9:P28)</f>
        <v>10770</v>
      </c>
      <c r="Q8" s="34">
        <f>P8/O8*100</f>
        <v>68.480956317161571</v>
      </c>
      <c r="R8" s="33">
        <f>SUM(R9:R28)</f>
        <v>6896</v>
      </c>
      <c r="S8" s="33">
        <f>SUM(S9:S28)</f>
        <v>4759</v>
      </c>
      <c r="T8" s="33">
        <f>SUM(T9:T28)</f>
        <v>6374</v>
      </c>
      <c r="U8" s="34">
        <f>T8/S8*100</f>
        <v>133.93570077747427</v>
      </c>
      <c r="V8" s="33">
        <f>SUM(V9:V28)</f>
        <v>3733</v>
      </c>
      <c r="W8" s="33">
        <f>SUM(W9:W28)</f>
        <v>4719</v>
      </c>
      <c r="X8" s="34">
        <f>W8/V8*100</f>
        <v>126.41307259576749</v>
      </c>
      <c r="Y8" s="119"/>
    </row>
    <row r="9" spans="1:25" s="107" customFormat="1" ht="18" customHeight="1" x14ac:dyDescent="0.3">
      <c r="A9" s="141" t="s">
        <v>43</v>
      </c>
      <c r="B9" s="159">
        <v>1689</v>
      </c>
      <c r="C9" s="159">
        <v>756</v>
      </c>
      <c r="D9" s="159">
        <v>1450</v>
      </c>
      <c r="E9" s="38">
        <f>D9/C9*100</f>
        <v>191.7989417989418</v>
      </c>
      <c r="F9" s="104">
        <v>183</v>
      </c>
      <c r="G9" s="104">
        <v>200</v>
      </c>
      <c r="H9" s="38">
        <f>G9/F9*100</f>
        <v>109.28961748633881</v>
      </c>
      <c r="I9" s="159">
        <v>24</v>
      </c>
      <c r="J9" s="159">
        <v>5</v>
      </c>
      <c r="K9" s="38">
        <f>J9/I9*100</f>
        <v>20.833333333333336</v>
      </c>
      <c r="L9" s="104">
        <v>10</v>
      </c>
      <c r="M9" s="104">
        <v>1</v>
      </c>
      <c r="N9" s="38">
        <f t="shared" ref="N9:N28" si="0">M9/L9*100</f>
        <v>10</v>
      </c>
      <c r="O9" s="104">
        <v>702</v>
      </c>
      <c r="P9" s="104">
        <v>885</v>
      </c>
      <c r="Q9" s="38">
        <f>P9/O9*100</f>
        <v>126.06837606837607</v>
      </c>
      <c r="R9" s="176">
        <v>1054</v>
      </c>
      <c r="S9" s="160">
        <v>201</v>
      </c>
      <c r="T9" s="177">
        <v>940</v>
      </c>
      <c r="U9" s="38">
        <f>T9/S9*100</f>
        <v>467.66169154228851</v>
      </c>
      <c r="V9" s="104">
        <v>172</v>
      </c>
      <c r="W9" s="104">
        <v>834</v>
      </c>
      <c r="X9" s="38">
        <f>W9/V9*100</f>
        <v>484.88372093023253</v>
      </c>
      <c r="Y9" s="105"/>
    </row>
    <row r="10" spans="1:25" s="107" customFormat="1" ht="18" customHeight="1" x14ac:dyDescent="0.3">
      <c r="A10" s="141" t="s">
        <v>44</v>
      </c>
      <c r="B10" s="159">
        <v>494</v>
      </c>
      <c r="C10" s="159">
        <v>878</v>
      </c>
      <c r="D10" s="159">
        <v>439</v>
      </c>
      <c r="E10" s="38">
        <f t="shared" ref="E10:E28" si="1">D10/C10*100</f>
        <v>50</v>
      </c>
      <c r="F10" s="104">
        <v>362</v>
      </c>
      <c r="G10" s="104">
        <v>114</v>
      </c>
      <c r="H10" s="38">
        <f t="shared" ref="H10:H28" si="2">G10/F10*100</f>
        <v>31.491712707182316</v>
      </c>
      <c r="I10" s="159">
        <v>8</v>
      </c>
      <c r="J10" s="159">
        <v>4</v>
      </c>
      <c r="K10" s="38">
        <f t="shared" ref="K10:K28" si="3">J10/I10*100</f>
        <v>50</v>
      </c>
      <c r="L10" s="104">
        <v>98</v>
      </c>
      <c r="M10" s="104">
        <v>10</v>
      </c>
      <c r="N10" s="38">
        <f t="shared" si="0"/>
        <v>10.204081632653061</v>
      </c>
      <c r="O10" s="104">
        <v>840</v>
      </c>
      <c r="P10" s="104">
        <v>410</v>
      </c>
      <c r="Q10" s="38">
        <f t="shared" ref="Q10:Q28" si="4">P10/O10*100</f>
        <v>48.80952380952381</v>
      </c>
      <c r="R10" s="176">
        <v>205</v>
      </c>
      <c r="S10" s="160">
        <v>186</v>
      </c>
      <c r="T10" s="177">
        <v>166</v>
      </c>
      <c r="U10" s="38">
        <f t="shared" ref="U10:U28" si="5">T10/S10*100</f>
        <v>89.247311827956992</v>
      </c>
      <c r="V10" s="104">
        <v>143</v>
      </c>
      <c r="W10" s="104">
        <v>116</v>
      </c>
      <c r="X10" s="38">
        <f t="shared" ref="X10:X28" si="6">W10/V10*100</f>
        <v>81.11888111888112</v>
      </c>
      <c r="Y10" s="105"/>
    </row>
    <row r="11" spans="1:25" s="107" customFormat="1" ht="18" customHeight="1" x14ac:dyDescent="0.3">
      <c r="A11" s="141" t="s">
        <v>45</v>
      </c>
      <c r="B11" s="159">
        <v>557</v>
      </c>
      <c r="C11" s="159">
        <v>980</v>
      </c>
      <c r="D11" s="159">
        <v>453</v>
      </c>
      <c r="E11" s="38">
        <f t="shared" si="1"/>
        <v>46.224489795918366</v>
      </c>
      <c r="F11" s="104">
        <v>377</v>
      </c>
      <c r="G11" s="104">
        <v>61</v>
      </c>
      <c r="H11" s="38">
        <f t="shared" si="2"/>
        <v>16.180371352785148</v>
      </c>
      <c r="I11" s="159">
        <v>21</v>
      </c>
      <c r="J11" s="159">
        <v>1</v>
      </c>
      <c r="K11" s="38">
        <f t="shared" si="3"/>
        <v>4.7619047619047619</v>
      </c>
      <c r="L11" s="104">
        <v>44</v>
      </c>
      <c r="M11" s="104">
        <v>6</v>
      </c>
      <c r="N11" s="38">
        <f t="shared" si="0"/>
        <v>13.636363636363635</v>
      </c>
      <c r="O11" s="104">
        <v>939</v>
      </c>
      <c r="P11" s="104">
        <v>437</v>
      </c>
      <c r="Q11" s="38">
        <f t="shared" si="4"/>
        <v>46.538871139510121</v>
      </c>
      <c r="R11" s="176">
        <v>259</v>
      </c>
      <c r="S11" s="160">
        <v>296</v>
      </c>
      <c r="T11" s="177">
        <v>211</v>
      </c>
      <c r="U11" s="38">
        <f t="shared" si="5"/>
        <v>71.28378378378379</v>
      </c>
      <c r="V11" s="104">
        <v>258</v>
      </c>
      <c r="W11" s="104">
        <v>158</v>
      </c>
      <c r="X11" s="38">
        <f t="shared" si="6"/>
        <v>61.240310077519375</v>
      </c>
      <c r="Y11" s="105"/>
    </row>
    <row r="12" spans="1:25" s="107" customFormat="1" ht="18" customHeight="1" x14ac:dyDescent="0.3">
      <c r="A12" s="141" t="s">
        <v>46</v>
      </c>
      <c r="B12" s="159">
        <v>488</v>
      </c>
      <c r="C12" s="159">
        <v>724</v>
      </c>
      <c r="D12" s="159">
        <v>407</v>
      </c>
      <c r="E12" s="38">
        <f t="shared" si="1"/>
        <v>56.215469613259671</v>
      </c>
      <c r="F12" s="104">
        <v>213</v>
      </c>
      <c r="G12" s="104">
        <v>55</v>
      </c>
      <c r="H12" s="38">
        <f t="shared" si="2"/>
        <v>25.821596244131456</v>
      </c>
      <c r="I12" s="159">
        <v>2</v>
      </c>
      <c r="J12" s="159">
        <v>2</v>
      </c>
      <c r="K12" s="38">
        <f t="shared" si="3"/>
        <v>100</v>
      </c>
      <c r="L12" s="104">
        <v>32</v>
      </c>
      <c r="M12" s="104">
        <v>4</v>
      </c>
      <c r="N12" s="38">
        <f t="shared" si="0"/>
        <v>12.5</v>
      </c>
      <c r="O12" s="104">
        <v>669</v>
      </c>
      <c r="P12" s="104">
        <v>400</v>
      </c>
      <c r="Q12" s="38">
        <f t="shared" si="4"/>
        <v>59.790732436472346</v>
      </c>
      <c r="R12" s="176">
        <v>250</v>
      </c>
      <c r="S12" s="160">
        <v>289</v>
      </c>
      <c r="T12" s="177">
        <v>203</v>
      </c>
      <c r="U12" s="38">
        <f t="shared" si="5"/>
        <v>70.242214532871969</v>
      </c>
      <c r="V12" s="104">
        <v>260</v>
      </c>
      <c r="W12" s="104">
        <v>113</v>
      </c>
      <c r="X12" s="38">
        <f t="shared" si="6"/>
        <v>43.46153846153846</v>
      </c>
      <c r="Y12" s="105"/>
    </row>
    <row r="13" spans="1:25" s="107" customFormat="1" ht="18" customHeight="1" x14ac:dyDescent="0.3">
      <c r="A13" s="141" t="s">
        <v>47</v>
      </c>
      <c r="B13" s="159">
        <v>134</v>
      </c>
      <c r="C13" s="159">
        <v>179</v>
      </c>
      <c r="D13" s="159">
        <v>113</v>
      </c>
      <c r="E13" s="38">
        <f t="shared" si="1"/>
        <v>63.128491620111724</v>
      </c>
      <c r="F13" s="104">
        <v>107</v>
      </c>
      <c r="G13" s="104">
        <v>46</v>
      </c>
      <c r="H13" s="38">
        <f t="shared" si="2"/>
        <v>42.990654205607477</v>
      </c>
      <c r="I13" s="159">
        <v>4</v>
      </c>
      <c r="J13" s="159">
        <v>0</v>
      </c>
      <c r="K13" s="38">
        <f t="shared" si="3"/>
        <v>0</v>
      </c>
      <c r="L13" s="104">
        <v>0</v>
      </c>
      <c r="M13" s="104">
        <v>0</v>
      </c>
      <c r="N13" s="164" t="e">
        <f t="shared" si="0"/>
        <v>#DIV/0!</v>
      </c>
      <c r="O13" s="104">
        <v>179</v>
      </c>
      <c r="P13" s="104">
        <v>103</v>
      </c>
      <c r="Q13" s="38">
        <f t="shared" si="4"/>
        <v>57.541899441340782</v>
      </c>
      <c r="R13" s="176">
        <v>48</v>
      </c>
      <c r="S13" s="160">
        <v>37</v>
      </c>
      <c r="T13" s="177">
        <v>48</v>
      </c>
      <c r="U13" s="38">
        <f t="shared" si="5"/>
        <v>129.72972972972974</v>
      </c>
      <c r="V13" s="104">
        <v>32</v>
      </c>
      <c r="W13" s="104">
        <v>44</v>
      </c>
      <c r="X13" s="38">
        <f t="shared" si="6"/>
        <v>137.5</v>
      </c>
      <c r="Y13" s="105"/>
    </row>
    <row r="14" spans="1:25" s="107" customFormat="1" ht="18" customHeight="1" x14ac:dyDescent="0.3">
      <c r="A14" s="141" t="s">
        <v>48</v>
      </c>
      <c r="B14" s="159">
        <v>451</v>
      </c>
      <c r="C14" s="159">
        <v>884</v>
      </c>
      <c r="D14" s="159">
        <v>407</v>
      </c>
      <c r="E14" s="38">
        <f t="shared" si="1"/>
        <v>46.040723981900449</v>
      </c>
      <c r="F14" s="104">
        <v>389</v>
      </c>
      <c r="G14" s="104">
        <v>83</v>
      </c>
      <c r="H14" s="38">
        <f t="shared" si="2"/>
        <v>21.336760925449873</v>
      </c>
      <c r="I14" s="159">
        <v>28</v>
      </c>
      <c r="J14" s="159">
        <v>7</v>
      </c>
      <c r="K14" s="38">
        <f t="shared" si="3"/>
        <v>25</v>
      </c>
      <c r="L14" s="104">
        <v>123</v>
      </c>
      <c r="M14" s="104">
        <v>22</v>
      </c>
      <c r="N14" s="38">
        <f t="shared" si="0"/>
        <v>17.886178861788618</v>
      </c>
      <c r="O14" s="104">
        <v>853</v>
      </c>
      <c r="P14" s="104">
        <v>358</v>
      </c>
      <c r="Q14" s="38">
        <f t="shared" si="4"/>
        <v>41.969519343493552</v>
      </c>
      <c r="R14" s="176">
        <v>210</v>
      </c>
      <c r="S14" s="160">
        <v>270</v>
      </c>
      <c r="T14" s="177">
        <v>188</v>
      </c>
      <c r="U14" s="38">
        <f t="shared" si="5"/>
        <v>69.629629629629633</v>
      </c>
      <c r="V14" s="104">
        <v>219</v>
      </c>
      <c r="W14" s="104">
        <v>122</v>
      </c>
      <c r="X14" s="38">
        <f t="shared" si="6"/>
        <v>55.707762557077622</v>
      </c>
      <c r="Y14" s="105"/>
    </row>
    <row r="15" spans="1:25" s="107" customFormat="1" ht="18" customHeight="1" x14ac:dyDescent="0.3">
      <c r="A15" s="141" t="s">
        <v>49</v>
      </c>
      <c r="B15" s="159">
        <v>472</v>
      </c>
      <c r="C15" s="159">
        <v>699</v>
      </c>
      <c r="D15" s="159">
        <v>457</v>
      </c>
      <c r="E15" s="38">
        <f t="shared" si="1"/>
        <v>65.379113018598005</v>
      </c>
      <c r="F15" s="104">
        <v>352</v>
      </c>
      <c r="G15" s="104">
        <v>102</v>
      </c>
      <c r="H15" s="38">
        <f t="shared" si="2"/>
        <v>28.97727272727273</v>
      </c>
      <c r="I15" s="159">
        <v>59</v>
      </c>
      <c r="J15" s="159">
        <v>2</v>
      </c>
      <c r="K15" s="38">
        <f t="shared" si="3"/>
        <v>3.3898305084745761</v>
      </c>
      <c r="L15" s="104">
        <v>34</v>
      </c>
      <c r="M15" s="104">
        <v>6</v>
      </c>
      <c r="N15" s="38">
        <f t="shared" si="0"/>
        <v>17.647058823529413</v>
      </c>
      <c r="O15" s="104">
        <v>698</v>
      </c>
      <c r="P15" s="104">
        <v>430</v>
      </c>
      <c r="Q15" s="38">
        <f t="shared" si="4"/>
        <v>61.604584527220631</v>
      </c>
      <c r="R15" s="176">
        <v>256</v>
      </c>
      <c r="S15" s="160">
        <v>173</v>
      </c>
      <c r="T15" s="177">
        <v>255</v>
      </c>
      <c r="U15" s="38">
        <f t="shared" si="5"/>
        <v>147.39884393063585</v>
      </c>
      <c r="V15" s="104">
        <v>159</v>
      </c>
      <c r="W15" s="104">
        <v>197</v>
      </c>
      <c r="X15" s="38">
        <f t="shared" si="6"/>
        <v>123.89937106918238</v>
      </c>
      <c r="Y15" s="105"/>
    </row>
    <row r="16" spans="1:25" s="107" customFormat="1" ht="18" customHeight="1" x14ac:dyDescent="0.3">
      <c r="A16" s="141" t="s">
        <v>50</v>
      </c>
      <c r="B16" s="159">
        <v>722</v>
      </c>
      <c r="C16" s="159">
        <v>683</v>
      </c>
      <c r="D16" s="159">
        <v>698</v>
      </c>
      <c r="E16" s="38">
        <f t="shared" si="1"/>
        <v>102.19619326500732</v>
      </c>
      <c r="F16" s="104">
        <v>300</v>
      </c>
      <c r="G16" s="104">
        <v>135</v>
      </c>
      <c r="H16" s="38">
        <f t="shared" si="2"/>
        <v>45</v>
      </c>
      <c r="I16" s="159">
        <v>19</v>
      </c>
      <c r="J16" s="159">
        <v>14</v>
      </c>
      <c r="K16" s="38">
        <f t="shared" si="3"/>
        <v>73.68421052631578</v>
      </c>
      <c r="L16" s="104">
        <v>107</v>
      </c>
      <c r="M16" s="104">
        <v>121</v>
      </c>
      <c r="N16" s="38">
        <f t="shared" si="0"/>
        <v>113.08411214953271</v>
      </c>
      <c r="O16" s="104">
        <v>665</v>
      </c>
      <c r="P16" s="104">
        <v>677</v>
      </c>
      <c r="Q16" s="38">
        <f t="shared" si="4"/>
        <v>101.80451127819549</v>
      </c>
      <c r="R16" s="176">
        <v>422</v>
      </c>
      <c r="S16" s="160">
        <v>184</v>
      </c>
      <c r="T16" s="177">
        <v>420</v>
      </c>
      <c r="U16" s="38">
        <f t="shared" si="5"/>
        <v>228.26086956521738</v>
      </c>
      <c r="V16" s="104">
        <v>149</v>
      </c>
      <c r="W16" s="104">
        <v>344</v>
      </c>
      <c r="X16" s="38">
        <f t="shared" si="6"/>
        <v>230.87248322147653</v>
      </c>
      <c r="Y16" s="105"/>
    </row>
    <row r="17" spans="1:25" s="107" customFormat="1" ht="18" customHeight="1" x14ac:dyDescent="0.3">
      <c r="A17" s="141" t="s">
        <v>51</v>
      </c>
      <c r="B17" s="159">
        <v>547</v>
      </c>
      <c r="C17" s="159">
        <v>676</v>
      </c>
      <c r="D17" s="159">
        <v>541</v>
      </c>
      <c r="E17" s="38">
        <f t="shared" si="1"/>
        <v>80.029585798816569</v>
      </c>
      <c r="F17" s="104">
        <v>290</v>
      </c>
      <c r="G17" s="104">
        <v>70</v>
      </c>
      <c r="H17" s="38">
        <f t="shared" si="2"/>
        <v>24.137931034482758</v>
      </c>
      <c r="I17" s="159">
        <v>5</v>
      </c>
      <c r="J17" s="159">
        <v>4</v>
      </c>
      <c r="K17" s="38">
        <f t="shared" si="3"/>
        <v>80</v>
      </c>
      <c r="L17" s="104">
        <v>141</v>
      </c>
      <c r="M17" s="104">
        <v>20</v>
      </c>
      <c r="N17" s="38">
        <f t="shared" si="0"/>
        <v>14.184397163120568</v>
      </c>
      <c r="O17" s="104">
        <v>666</v>
      </c>
      <c r="P17" s="104">
        <v>483</v>
      </c>
      <c r="Q17" s="38">
        <f t="shared" si="4"/>
        <v>72.522522522522522</v>
      </c>
      <c r="R17" s="176">
        <v>279</v>
      </c>
      <c r="S17" s="160">
        <v>195</v>
      </c>
      <c r="T17" s="177">
        <v>279</v>
      </c>
      <c r="U17" s="38">
        <f t="shared" si="5"/>
        <v>143.07692307692307</v>
      </c>
      <c r="V17" s="104">
        <v>126</v>
      </c>
      <c r="W17" s="104">
        <v>217</v>
      </c>
      <c r="X17" s="38">
        <f t="shared" si="6"/>
        <v>172.22222222222223</v>
      </c>
      <c r="Y17" s="105"/>
    </row>
    <row r="18" spans="1:25" s="107" customFormat="1" ht="18" customHeight="1" x14ac:dyDescent="0.3">
      <c r="A18" s="141" t="s">
        <v>52</v>
      </c>
      <c r="B18" s="159">
        <v>1037</v>
      </c>
      <c r="C18" s="159">
        <v>536</v>
      </c>
      <c r="D18" s="159">
        <v>938</v>
      </c>
      <c r="E18" s="38">
        <f t="shared" si="1"/>
        <v>175</v>
      </c>
      <c r="F18" s="104">
        <v>216</v>
      </c>
      <c r="G18" s="104">
        <v>122</v>
      </c>
      <c r="H18" s="38">
        <f t="shared" si="2"/>
        <v>56.481481481481474</v>
      </c>
      <c r="I18" s="159">
        <v>46</v>
      </c>
      <c r="J18" s="159">
        <v>9</v>
      </c>
      <c r="K18" s="38">
        <f t="shared" si="3"/>
        <v>19.565217391304348</v>
      </c>
      <c r="L18" s="104">
        <v>43</v>
      </c>
      <c r="M18" s="104">
        <v>20</v>
      </c>
      <c r="N18" s="38">
        <f t="shared" si="0"/>
        <v>46.511627906976742</v>
      </c>
      <c r="O18" s="104">
        <v>512</v>
      </c>
      <c r="P18" s="104">
        <v>811</v>
      </c>
      <c r="Q18" s="38">
        <f t="shared" si="4"/>
        <v>158.3984375</v>
      </c>
      <c r="R18" s="176">
        <v>676</v>
      </c>
      <c r="S18" s="160">
        <v>162</v>
      </c>
      <c r="T18" s="177">
        <v>613</v>
      </c>
      <c r="U18" s="38">
        <f t="shared" si="5"/>
        <v>378.39506172839504</v>
      </c>
      <c r="V18" s="104">
        <v>136</v>
      </c>
      <c r="W18" s="104">
        <v>548</v>
      </c>
      <c r="X18" s="38">
        <f t="shared" si="6"/>
        <v>402.94117647058823</v>
      </c>
      <c r="Y18" s="105"/>
    </row>
    <row r="19" spans="1:25" s="107" customFormat="1" ht="18" customHeight="1" x14ac:dyDescent="0.3">
      <c r="A19" s="141" t="s">
        <v>53</v>
      </c>
      <c r="B19" s="159">
        <v>588</v>
      </c>
      <c r="C19" s="159">
        <v>855</v>
      </c>
      <c r="D19" s="159">
        <v>557</v>
      </c>
      <c r="E19" s="38">
        <f t="shared" si="1"/>
        <v>65.146198830409347</v>
      </c>
      <c r="F19" s="104">
        <v>277</v>
      </c>
      <c r="G19" s="104">
        <v>112</v>
      </c>
      <c r="H19" s="38">
        <f t="shared" si="2"/>
        <v>40.433212996389891</v>
      </c>
      <c r="I19" s="159">
        <v>19</v>
      </c>
      <c r="J19" s="159">
        <v>2</v>
      </c>
      <c r="K19" s="38">
        <f t="shared" si="3"/>
        <v>10.526315789473683</v>
      </c>
      <c r="L19" s="104">
        <v>37</v>
      </c>
      <c r="M19" s="104">
        <v>33</v>
      </c>
      <c r="N19" s="38">
        <f t="shared" si="0"/>
        <v>89.189189189189193</v>
      </c>
      <c r="O19" s="104">
        <v>821</v>
      </c>
      <c r="P19" s="104">
        <v>472</v>
      </c>
      <c r="Q19" s="38">
        <f t="shared" si="4"/>
        <v>57.490864799025573</v>
      </c>
      <c r="R19" s="176">
        <v>314</v>
      </c>
      <c r="S19" s="160">
        <v>368</v>
      </c>
      <c r="T19" s="177">
        <v>314</v>
      </c>
      <c r="U19" s="38">
        <f t="shared" si="5"/>
        <v>85.326086956521735</v>
      </c>
      <c r="V19" s="104">
        <v>260</v>
      </c>
      <c r="W19" s="104">
        <v>172</v>
      </c>
      <c r="X19" s="38">
        <f t="shared" si="6"/>
        <v>66.153846153846146</v>
      </c>
      <c r="Y19" s="105"/>
    </row>
    <row r="20" spans="1:25" s="107" customFormat="1" ht="18" customHeight="1" x14ac:dyDescent="0.3">
      <c r="A20" s="141" t="s">
        <v>54</v>
      </c>
      <c r="B20" s="159">
        <v>772</v>
      </c>
      <c r="C20" s="159">
        <v>1155</v>
      </c>
      <c r="D20" s="159">
        <v>750</v>
      </c>
      <c r="E20" s="38">
        <f t="shared" si="1"/>
        <v>64.935064935064929</v>
      </c>
      <c r="F20" s="104">
        <v>598</v>
      </c>
      <c r="G20" s="104">
        <v>111</v>
      </c>
      <c r="H20" s="38">
        <f t="shared" si="2"/>
        <v>18.561872909698995</v>
      </c>
      <c r="I20" s="159">
        <v>12</v>
      </c>
      <c r="J20" s="159">
        <v>2</v>
      </c>
      <c r="K20" s="38">
        <f t="shared" si="3"/>
        <v>16.666666666666664</v>
      </c>
      <c r="L20" s="104">
        <v>144</v>
      </c>
      <c r="M20" s="104">
        <v>38</v>
      </c>
      <c r="N20" s="38">
        <f t="shared" si="0"/>
        <v>26.388888888888889</v>
      </c>
      <c r="O20" s="104">
        <v>1112</v>
      </c>
      <c r="P20" s="104">
        <v>676</v>
      </c>
      <c r="Q20" s="38">
        <f t="shared" si="4"/>
        <v>60.791366906474821</v>
      </c>
      <c r="R20" s="176">
        <v>384</v>
      </c>
      <c r="S20" s="160">
        <v>352</v>
      </c>
      <c r="T20" s="177">
        <v>378</v>
      </c>
      <c r="U20" s="38">
        <f t="shared" si="5"/>
        <v>107.38636363636364</v>
      </c>
      <c r="V20" s="104">
        <v>246</v>
      </c>
      <c r="W20" s="104">
        <v>208</v>
      </c>
      <c r="X20" s="38">
        <f t="shared" si="6"/>
        <v>84.552845528455293</v>
      </c>
      <c r="Y20" s="105"/>
    </row>
    <row r="21" spans="1:25" s="107" customFormat="1" ht="18" customHeight="1" x14ac:dyDescent="0.3">
      <c r="A21" s="141" t="s">
        <v>55</v>
      </c>
      <c r="B21" s="159">
        <v>675</v>
      </c>
      <c r="C21" s="160">
        <v>1000</v>
      </c>
      <c r="D21" s="160">
        <v>593</v>
      </c>
      <c r="E21" s="38">
        <f t="shared" si="1"/>
        <v>59.3</v>
      </c>
      <c r="F21" s="122">
        <v>350</v>
      </c>
      <c r="G21" s="122">
        <v>101</v>
      </c>
      <c r="H21" s="38">
        <f t="shared" si="2"/>
        <v>28.857142857142858</v>
      </c>
      <c r="I21" s="160">
        <v>27</v>
      </c>
      <c r="J21" s="160">
        <v>2</v>
      </c>
      <c r="K21" s="38">
        <f t="shared" si="3"/>
        <v>7.4074074074074066</v>
      </c>
      <c r="L21" s="122">
        <v>133</v>
      </c>
      <c r="M21" s="122">
        <v>34</v>
      </c>
      <c r="N21" s="38">
        <f t="shared" si="0"/>
        <v>25.563909774436087</v>
      </c>
      <c r="O21" s="122">
        <v>993</v>
      </c>
      <c r="P21" s="122">
        <v>582</v>
      </c>
      <c r="Q21" s="38">
        <f t="shared" si="4"/>
        <v>58.610271903323266</v>
      </c>
      <c r="R21" s="176">
        <v>321</v>
      </c>
      <c r="S21" s="160">
        <v>340</v>
      </c>
      <c r="T21" s="177">
        <v>269</v>
      </c>
      <c r="U21" s="38">
        <f t="shared" si="5"/>
        <v>79.117647058823522</v>
      </c>
      <c r="V21" s="122">
        <v>244</v>
      </c>
      <c r="W21" s="122">
        <v>193</v>
      </c>
      <c r="X21" s="38">
        <f t="shared" si="6"/>
        <v>79.098360655737707</v>
      </c>
      <c r="Y21" s="123"/>
    </row>
    <row r="22" spans="1:25" s="107" customFormat="1" ht="18" customHeight="1" x14ac:dyDescent="0.3">
      <c r="A22" s="141" t="s">
        <v>56</v>
      </c>
      <c r="B22" s="159">
        <v>618</v>
      </c>
      <c r="C22" s="159">
        <v>560</v>
      </c>
      <c r="D22" s="159">
        <v>533</v>
      </c>
      <c r="E22" s="38">
        <f t="shared" si="1"/>
        <v>95.178571428571416</v>
      </c>
      <c r="F22" s="104">
        <v>243</v>
      </c>
      <c r="G22" s="104">
        <v>163</v>
      </c>
      <c r="H22" s="38">
        <f t="shared" si="2"/>
        <v>67.078189300411523</v>
      </c>
      <c r="I22" s="159">
        <v>6</v>
      </c>
      <c r="J22" s="159">
        <v>5</v>
      </c>
      <c r="K22" s="38">
        <f t="shared" si="3"/>
        <v>83.333333333333343</v>
      </c>
      <c r="L22" s="104">
        <v>88</v>
      </c>
      <c r="M22" s="104">
        <v>18</v>
      </c>
      <c r="N22" s="38">
        <f t="shared" si="0"/>
        <v>20.454545454545457</v>
      </c>
      <c r="O22" s="104">
        <v>553</v>
      </c>
      <c r="P22" s="104">
        <v>519</v>
      </c>
      <c r="Q22" s="38">
        <f t="shared" si="4"/>
        <v>93.851717902350813</v>
      </c>
      <c r="R22" s="176">
        <v>366</v>
      </c>
      <c r="S22" s="160">
        <v>157</v>
      </c>
      <c r="T22" s="177">
        <v>305</v>
      </c>
      <c r="U22" s="38">
        <f t="shared" si="5"/>
        <v>194.26751592356689</v>
      </c>
      <c r="V22" s="104">
        <v>88</v>
      </c>
      <c r="W22" s="104">
        <v>265</v>
      </c>
      <c r="X22" s="38">
        <f t="shared" si="6"/>
        <v>301.13636363636363</v>
      </c>
      <c r="Y22" s="105"/>
    </row>
    <row r="23" spans="1:25" s="107" customFormat="1" ht="18" customHeight="1" x14ac:dyDescent="0.3">
      <c r="A23" s="141" t="s">
        <v>57</v>
      </c>
      <c r="B23" s="159">
        <v>538</v>
      </c>
      <c r="C23" s="159">
        <v>708</v>
      </c>
      <c r="D23" s="159">
        <v>455</v>
      </c>
      <c r="E23" s="38">
        <f t="shared" si="1"/>
        <v>64.265536723163848</v>
      </c>
      <c r="F23" s="104">
        <v>385</v>
      </c>
      <c r="G23" s="104">
        <v>136</v>
      </c>
      <c r="H23" s="38">
        <f t="shared" si="2"/>
        <v>35.324675324675326</v>
      </c>
      <c r="I23" s="159">
        <v>23</v>
      </c>
      <c r="J23" s="159">
        <v>7</v>
      </c>
      <c r="K23" s="38">
        <f t="shared" si="3"/>
        <v>30.434782608695656</v>
      </c>
      <c r="L23" s="104">
        <v>39</v>
      </c>
      <c r="M23" s="104">
        <v>9</v>
      </c>
      <c r="N23" s="38">
        <f t="shared" si="0"/>
        <v>23.076923076923077</v>
      </c>
      <c r="O23" s="104">
        <v>689</v>
      </c>
      <c r="P23" s="104">
        <v>431</v>
      </c>
      <c r="Q23" s="38">
        <f t="shared" si="4"/>
        <v>62.554426705370105</v>
      </c>
      <c r="R23" s="176">
        <v>254</v>
      </c>
      <c r="S23" s="160">
        <v>216</v>
      </c>
      <c r="T23" s="177">
        <v>199</v>
      </c>
      <c r="U23" s="38">
        <f t="shared" si="5"/>
        <v>92.129629629629633</v>
      </c>
      <c r="V23" s="104">
        <v>188</v>
      </c>
      <c r="W23" s="104">
        <v>144</v>
      </c>
      <c r="X23" s="38">
        <f t="shared" si="6"/>
        <v>76.59574468085107</v>
      </c>
      <c r="Y23" s="105"/>
    </row>
    <row r="24" spans="1:25" s="107" customFormat="1" ht="18" customHeight="1" x14ac:dyDescent="0.3">
      <c r="A24" s="141" t="s">
        <v>58</v>
      </c>
      <c r="B24" s="159">
        <v>484</v>
      </c>
      <c r="C24" s="159">
        <v>852</v>
      </c>
      <c r="D24" s="159">
        <v>473</v>
      </c>
      <c r="E24" s="38">
        <f t="shared" si="1"/>
        <v>55.516431924882625</v>
      </c>
      <c r="F24" s="104">
        <v>387</v>
      </c>
      <c r="G24" s="104">
        <v>84</v>
      </c>
      <c r="H24" s="38">
        <f t="shared" si="2"/>
        <v>21.705426356589147</v>
      </c>
      <c r="I24" s="159">
        <v>20</v>
      </c>
      <c r="J24" s="159">
        <v>3</v>
      </c>
      <c r="K24" s="38">
        <f t="shared" si="3"/>
        <v>15</v>
      </c>
      <c r="L24" s="104">
        <v>68</v>
      </c>
      <c r="M24" s="104">
        <v>42</v>
      </c>
      <c r="N24" s="38">
        <f t="shared" si="0"/>
        <v>61.764705882352942</v>
      </c>
      <c r="O24" s="104">
        <v>830</v>
      </c>
      <c r="P24" s="104">
        <v>422</v>
      </c>
      <c r="Q24" s="38">
        <f t="shared" si="4"/>
        <v>50.843373493975911</v>
      </c>
      <c r="R24" s="176">
        <v>251</v>
      </c>
      <c r="S24" s="160">
        <v>255</v>
      </c>
      <c r="T24" s="177">
        <v>251</v>
      </c>
      <c r="U24" s="38">
        <f t="shared" si="5"/>
        <v>98.431372549019599</v>
      </c>
      <c r="V24" s="104">
        <v>172</v>
      </c>
      <c r="W24" s="104">
        <v>120</v>
      </c>
      <c r="X24" s="38">
        <f t="shared" si="6"/>
        <v>69.767441860465112</v>
      </c>
      <c r="Y24" s="105"/>
    </row>
    <row r="25" spans="1:25" s="107" customFormat="1" ht="18" customHeight="1" x14ac:dyDescent="0.3">
      <c r="A25" s="141" t="s">
        <v>59</v>
      </c>
      <c r="B25" s="159">
        <v>843</v>
      </c>
      <c r="C25" s="159">
        <v>1001</v>
      </c>
      <c r="D25" s="159">
        <v>829</v>
      </c>
      <c r="E25" s="38">
        <f t="shared" si="1"/>
        <v>82.817182817182825</v>
      </c>
      <c r="F25" s="104">
        <v>681</v>
      </c>
      <c r="G25" s="104">
        <v>383</v>
      </c>
      <c r="H25" s="38">
        <f t="shared" si="2"/>
        <v>56.240822320117481</v>
      </c>
      <c r="I25" s="159">
        <v>30</v>
      </c>
      <c r="J25" s="159">
        <v>3</v>
      </c>
      <c r="K25" s="38">
        <f t="shared" si="3"/>
        <v>10</v>
      </c>
      <c r="L25" s="104">
        <v>109</v>
      </c>
      <c r="M25" s="104">
        <v>72</v>
      </c>
      <c r="N25" s="38">
        <f t="shared" si="0"/>
        <v>66.055045871559642</v>
      </c>
      <c r="O25" s="104">
        <v>993</v>
      </c>
      <c r="P25" s="104">
        <v>775</v>
      </c>
      <c r="Q25" s="38">
        <f t="shared" si="4"/>
        <v>78.046324269889226</v>
      </c>
      <c r="R25" s="176">
        <v>357</v>
      </c>
      <c r="S25" s="160">
        <v>170</v>
      </c>
      <c r="T25" s="177">
        <v>356</v>
      </c>
      <c r="U25" s="38">
        <f t="shared" si="5"/>
        <v>209.41176470588238</v>
      </c>
      <c r="V25" s="104">
        <v>139</v>
      </c>
      <c r="W25" s="104">
        <v>263</v>
      </c>
      <c r="X25" s="38">
        <f t="shared" si="6"/>
        <v>189.20863309352518</v>
      </c>
      <c r="Y25" s="105"/>
    </row>
    <row r="26" spans="1:25" s="107" customFormat="1" ht="18" customHeight="1" x14ac:dyDescent="0.3">
      <c r="A26" s="141" t="s">
        <v>60</v>
      </c>
      <c r="B26" s="159">
        <v>588</v>
      </c>
      <c r="C26" s="159">
        <v>949</v>
      </c>
      <c r="D26" s="159">
        <v>567</v>
      </c>
      <c r="E26" s="38">
        <f t="shared" si="1"/>
        <v>59.747102212855637</v>
      </c>
      <c r="F26" s="104">
        <v>404</v>
      </c>
      <c r="G26" s="104">
        <v>65</v>
      </c>
      <c r="H26" s="38">
        <f t="shared" si="2"/>
        <v>16.089108910891088</v>
      </c>
      <c r="I26" s="159">
        <v>9</v>
      </c>
      <c r="J26" s="159">
        <v>3</v>
      </c>
      <c r="K26" s="38">
        <f t="shared" si="3"/>
        <v>33.333333333333329</v>
      </c>
      <c r="L26" s="104">
        <v>132</v>
      </c>
      <c r="M26" s="104">
        <v>92</v>
      </c>
      <c r="N26" s="38">
        <f t="shared" si="0"/>
        <v>69.696969696969703</v>
      </c>
      <c r="O26" s="104">
        <v>943</v>
      </c>
      <c r="P26" s="104">
        <v>560</v>
      </c>
      <c r="Q26" s="38">
        <f t="shared" si="4"/>
        <v>59.384941675503711</v>
      </c>
      <c r="R26" s="176">
        <v>296</v>
      </c>
      <c r="S26" s="160">
        <v>262</v>
      </c>
      <c r="T26" s="177">
        <v>288</v>
      </c>
      <c r="U26" s="38">
        <f t="shared" si="5"/>
        <v>109.92366412213741</v>
      </c>
      <c r="V26" s="104">
        <v>210</v>
      </c>
      <c r="W26" s="104">
        <v>207</v>
      </c>
      <c r="X26" s="38">
        <f t="shared" si="6"/>
        <v>98.571428571428584</v>
      </c>
      <c r="Y26" s="105"/>
    </row>
    <row r="27" spans="1:25" s="107" customFormat="1" ht="18" customHeight="1" x14ac:dyDescent="0.3">
      <c r="A27" s="141" t="s">
        <v>61</v>
      </c>
      <c r="B27" s="159">
        <v>527</v>
      </c>
      <c r="C27" s="159">
        <v>701</v>
      </c>
      <c r="D27" s="159">
        <v>499</v>
      </c>
      <c r="E27" s="38">
        <f t="shared" si="1"/>
        <v>71.18402282453637</v>
      </c>
      <c r="F27" s="104">
        <v>369</v>
      </c>
      <c r="G27" s="104">
        <v>125</v>
      </c>
      <c r="H27" s="38">
        <f t="shared" si="2"/>
        <v>33.875338753387538</v>
      </c>
      <c r="I27" s="159">
        <v>27</v>
      </c>
      <c r="J27" s="159">
        <v>3</v>
      </c>
      <c r="K27" s="38">
        <f t="shared" si="3"/>
        <v>11.111111111111111</v>
      </c>
      <c r="L27" s="104">
        <v>66</v>
      </c>
      <c r="M27" s="104">
        <v>31</v>
      </c>
      <c r="N27" s="38">
        <f t="shared" si="0"/>
        <v>46.969696969696969</v>
      </c>
      <c r="O27" s="104">
        <v>699</v>
      </c>
      <c r="P27" s="104">
        <v>499</v>
      </c>
      <c r="Q27" s="38">
        <f t="shared" si="4"/>
        <v>71.387696709585128</v>
      </c>
      <c r="R27" s="176">
        <v>266</v>
      </c>
      <c r="S27" s="160">
        <v>187</v>
      </c>
      <c r="T27" s="177">
        <v>265</v>
      </c>
      <c r="U27" s="38">
        <f t="shared" si="5"/>
        <v>141.71122994652404</v>
      </c>
      <c r="V27" s="104">
        <v>170</v>
      </c>
      <c r="W27" s="104">
        <v>172</v>
      </c>
      <c r="X27" s="38">
        <f t="shared" si="6"/>
        <v>101.17647058823529</v>
      </c>
      <c r="Y27" s="105"/>
    </row>
    <row r="28" spans="1:25" s="107" customFormat="1" ht="18" customHeight="1" x14ac:dyDescent="0.3">
      <c r="A28" s="141" t="s">
        <v>62</v>
      </c>
      <c r="B28" s="159">
        <v>872</v>
      </c>
      <c r="C28" s="159">
        <v>1388</v>
      </c>
      <c r="D28" s="159">
        <v>861</v>
      </c>
      <c r="E28" s="38">
        <f t="shared" si="1"/>
        <v>62.031700288184432</v>
      </c>
      <c r="F28" s="104">
        <v>599</v>
      </c>
      <c r="G28" s="104">
        <v>170</v>
      </c>
      <c r="H28" s="38">
        <f t="shared" si="2"/>
        <v>28.380634390651082</v>
      </c>
      <c r="I28" s="159">
        <v>26</v>
      </c>
      <c r="J28" s="159">
        <v>7</v>
      </c>
      <c r="K28" s="38">
        <f t="shared" si="3"/>
        <v>26.923076923076923</v>
      </c>
      <c r="L28" s="104">
        <v>59</v>
      </c>
      <c r="M28" s="104">
        <v>17</v>
      </c>
      <c r="N28" s="38">
        <f t="shared" si="0"/>
        <v>28.8135593220339</v>
      </c>
      <c r="O28" s="104">
        <v>1371</v>
      </c>
      <c r="P28" s="104">
        <v>840</v>
      </c>
      <c r="Q28" s="38">
        <f t="shared" si="4"/>
        <v>61.269146608315097</v>
      </c>
      <c r="R28" s="176">
        <v>428</v>
      </c>
      <c r="S28" s="160">
        <v>459</v>
      </c>
      <c r="T28" s="177">
        <v>426</v>
      </c>
      <c r="U28" s="38">
        <f t="shared" si="5"/>
        <v>92.810457516339866</v>
      </c>
      <c r="V28" s="104">
        <v>362</v>
      </c>
      <c r="W28" s="104">
        <v>282</v>
      </c>
      <c r="X28" s="38">
        <f t="shared" si="6"/>
        <v>77.900552486187848</v>
      </c>
      <c r="Y28" s="105"/>
    </row>
    <row r="29" spans="1:25" ht="59.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  <c r="T29" s="262"/>
      <c r="U29" s="262"/>
    </row>
  </sheetData>
  <mergeCells count="13">
    <mergeCell ref="B29:K29"/>
    <mergeCell ref="B4:B5"/>
    <mergeCell ref="B1:K1"/>
    <mergeCell ref="B2:K2"/>
    <mergeCell ref="V4:X5"/>
    <mergeCell ref="T29:U29"/>
    <mergeCell ref="L4:N5"/>
    <mergeCell ref="O4:Q5"/>
    <mergeCell ref="S4:U5"/>
    <mergeCell ref="C4:E5"/>
    <mergeCell ref="F4:H5"/>
    <mergeCell ref="I4:K5"/>
    <mergeCell ref="R4:R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9"/>
  <sheetViews>
    <sheetView view="pageBreakPreview" zoomScale="80" zoomScaleNormal="70" zoomScaleSheetLayoutView="80" workbookViewId="0">
      <selection activeCell="B14" sqref="B14:B15"/>
    </sheetView>
  </sheetViews>
  <sheetFormatPr defaultColWidth="8" defaultRowHeight="13.2" x14ac:dyDescent="0.25"/>
  <cols>
    <col min="1" max="1" width="61.33203125" style="3" customWidth="1"/>
    <col min="2" max="3" width="24.44140625" style="15" customWidth="1"/>
    <col min="4" max="5" width="11.5546875" style="3" customWidth="1"/>
    <col min="6" max="16384" width="8" style="3"/>
  </cols>
  <sheetData>
    <row r="1" spans="1:11" ht="78" customHeight="1" x14ac:dyDescent="0.25">
      <c r="A1" s="206" t="s">
        <v>65</v>
      </c>
      <c r="B1" s="206"/>
      <c r="C1" s="206"/>
      <c r="D1" s="206"/>
      <c r="E1" s="206"/>
    </row>
    <row r="2" spans="1:11" ht="17.25" customHeight="1" x14ac:dyDescent="0.25">
      <c r="A2" s="206" t="s">
        <v>64</v>
      </c>
      <c r="B2" s="206"/>
      <c r="C2" s="206"/>
      <c r="D2" s="206"/>
      <c r="E2" s="206"/>
    </row>
    <row r="3" spans="1:11" s="4" customFormat="1" ht="23.25" customHeight="1" x14ac:dyDescent="0.3">
      <c r="A3" s="211" t="s">
        <v>0</v>
      </c>
      <c r="B3" s="207" t="s">
        <v>81</v>
      </c>
      <c r="C3" s="207" t="s">
        <v>82</v>
      </c>
      <c r="D3" s="209" t="s">
        <v>1</v>
      </c>
      <c r="E3" s="210"/>
    </row>
    <row r="4" spans="1:11" s="4" customFormat="1" ht="27.75" customHeight="1" x14ac:dyDescent="0.3">
      <c r="A4" s="212"/>
      <c r="B4" s="208"/>
      <c r="C4" s="208"/>
      <c r="D4" s="5" t="s">
        <v>2</v>
      </c>
      <c r="E4" s="6" t="s">
        <v>40</v>
      </c>
    </row>
    <row r="5" spans="1:11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1.5" customHeight="1" x14ac:dyDescent="0.3">
      <c r="A6" s="10" t="s">
        <v>73</v>
      </c>
      <c r="B6" s="161" t="s">
        <v>72</v>
      </c>
      <c r="C6" s="161">
        <f>'2'!B7</f>
        <v>5889</v>
      </c>
      <c r="D6" s="11" t="s">
        <v>72</v>
      </c>
      <c r="E6" s="162" t="s">
        <v>72</v>
      </c>
      <c r="K6" s="12"/>
    </row>
    <row r="7" spans="1:11" s="4" customFormat="1" ht="31.5" customHeight="1" x14ac:dyDescent="0.3">
      <c r="A7" s="10" t="s">
        <v>36</v>
      </c>
      <c r="B7" s="161">
        <f>'2'!C7</f>
        <v>8486</v>
      </c>
      <c r="C7" s="161">
        <f>'2'!D7</f>
        <v>5585</v>
      </c>
      <c r="D7" s="11">
        <f t="shared" ref="D7:D11" si="0">C7/B7*100</f>
        <v>65.814282347395718</v>
      </c>
      <c r="E7" s="162">
        <f t="shared" ref="E7:E11" si="1">C7-B7</f>
        <v>-2901</v>
      </c>
      <c r="K7" s="12"/>
    </row>
    <row r="8" spans="1:11" s="4" customFormat="1" ht="45" customHeight="1" x14ac:dyDescent="0.3">
      <c r="A8" s="13" t="s">
        <v>37</v>
      </c>
      <c r="B8" s="161">
        <f>'2'!F7</f>
        <v>1792</v>
      </c>
      <c r="C8" s="161">
        <f>'2'!G7</f>
        <v>509</v>
      </c>
      <c r="D8" s="11">
        <f t="shared" si="0"/>
        <v>28.404017857142854</v>
      </c>
      <c r="E8" s="162">
        <f t="shared" si="1"/>
        <v>-1283</v>
      </c>
      <c r="K8" s="12"/>
    </row>
    <row r="9" spans="1:11" s="4" customFormat="1" ht="35.25" customHeight="1" x14ac:dyDescent="0.3">
      <c r="A9" s="14" t="s">
        <v>38</v>
      </c>
      <c r="B9" s="161">
        <f>'2'!I7</f>
        <v>133</v>
      </c>
      <c r="C9" s="161">
        <f>'2'!J7</f>
        <v>36</v>
      </c>
      <c r="D9" s="11">
        <f t="shared" si="0"/>
        <v>27.06766917293233</v>
      </c>
      <c r="E9" s="162">
        <f t="shared" si="1"/>
        <v>-97</v>
      </c>
      <c r="K9" s="12"/>
    </row>
    <row r="10" spans="1:11" s="4" customFormat="1" ht="45.75" customHeight="1" x14ac:dyDescent="0.3">
      <c r="A10" s="14" t="s">
        <v>29</v>
      </c>
      <c r="B10" s="161">
        <f>'2'!L7</f>
        <v>181</v>
      </c>
      <c r="C10" s="161">
        <f>'2'!M7</f>
        <v>57</v>
      </c>
      <c r="D10" s="11">
        <f t="shared" si="0"/>
        <v>31.491712707182316</v>
      </c>
      <c r="E10" s="162">
        <f t="shared" si="1"/>
        <v>-124</v>
      </c>
      <c r="K10" s="12"/>
    </row>
    <row r="11" spans="1:11" s="4" customFormat="1" ht="55.5" customHeight="1" x14ac:dyDescent="0.3">
      <c r="A11" s="14" t="s">
        <v>39</v>
      </c>
      <c r="B11" s="161">
        <f>'2'!O7</f>
        <v>8064</v>
      </c>
      <c r="C11" s="161">
        <f>'2'!P7</f>
        <v>4948</v>
      </c>
      <c r="D11" s="11">
        <f t="shared" si="0"/>
        <v>61.359126984126988</v>
      </c>
      <c r="E11" s="162">
        <f t="shared" si="1"/>
        <v>-3116</v>
      </c>
      <c r="K11" s="12"/>
    </row>
    <row r="12" spans="1:11" s="4" customFormat="1" ht="12.75" customHeight="1" x14ac:dyDescent="0.3">
      <c r="A12" s="213" t="s">
        <v>5</v>
      </c>
      <c r="B12" s="214"/>
      <c r="C12" s="214"/>
      <c r="D12" s="214"/>
      <c r="E12" s="214"/>
      <c r="K12" s="12"/>
    </row>
    <row r="13" spans="1:11" s="4" customFormat="1" ht="15" customHeight="1" x14ac:dyDescent="0.3">
      <c r="A13" s="215"/>
      <c r="B13" s="216"/>
      <c r="C13" s="216"/>
      <c r="D13" s="216"/>
      <c r="E13" s="216"/>
      <c r="K13" s="12"/>
    </row>
    <row r="14" spans="1:11" s="4" customFormat="1" ht="24" customHeight="1" x14ac:dyDescent="0.3">
      <c r="A14" s="211" t="s">
        <v>0</v>
      </c>
      <c r="B14" s="217" t="s">
        <v>83</v>
      </c>
      <c r="C14" s="217" t="s">
        <v>84</v>
      </c>
      <c r="D14" s="209" t="s">
        <v>1</v>
      </c>
      <c r="E14" s="210"/>
      <c r="K14" s="12"/>
    </row>
    <row r="15" spans="1:11" ht="35.25" customHeight="1" x14ac:dyDescent="0.25">
      <c r="A15" s="212"/>
      <c r="B15" s="217"/>
      <c r="C15" s="217"/>
      <c r="D15" s="5" t="s">
        <v>2</v>
      </c>
      <c r="E15" s="6" t="s">
        <v>3</v>
      </c>
      <c r="K15" s="12"/>
    </row>
    <row r="16" spans="1:11" ht="24" customHeight="1" x14ac:dyDescent="0.25">
      <c r="A16" s="10" t="s">
        <v>73</v>
      </c>
      <c r="B16" s="165" t="s">
        <v>72</v>
      </c>
      <c r="C16" s="165">
        <f>'2'!R7</f>
        <v>2977</v>
      </c>
      <c r="D16" s="11" t="s">
        <v>72</v>
      </c>
      <c r="E16" s="162" t="s">
        <v>72</v>
      </c>
      <c r="K16" s="12"/>
    </row>
    <row r="17" spans="1:11" ht="25.5" customHeight="1" x14ac:dyDescent="0.25">
      <c r="A17" s="1" t="s">
        <v>36</v>
      </c>
      <c r="B17" s="165">
        <f>'2'!S7</f>
        <v>2882</v>
      </c>
      <c r="C17" s="165">
        <f>'2'!T7</f>
        <v>2859</v>
      </c>
      <c r="D17" s="11">
        <f t="shared" ref="D17:D18" si="2">C17/B17*100</f>
        <v>99.201943095072863</v>
      </c>
      <c r="E17" s="162">
        <f t="shared" ref="E17:E18" si="3">C17-B17</f>
        <v>-23</v>
      </c>
      <c r="K17" s="12"/>
    </row>
    <row r="18" spans="1:11" ht="33.75" customHeight="1" x14ac:dyDescent="0.25">
      <c r="A18" s="1" t="s">
        <v>41</v>
      </c>
      <c r="B18" s="165">
        <f>'2'!V7</f>
        <v>2444</v>
      </c>
      <c r="C18" s="165">
        <f>'2'!W7</f>
        <v>2248</v>
      </c>
      <c r="D18" s="11">
        <f t="shared" si="2"/>
        <v>91.980360065466442</v>
      </c>
      <c r="E18" s="162">
        <f t="shared" si="3"/>
        <v>-196</v>
      </c>
      <c r="K18" s="12"/>
    </row>
    <row r="19" spans="1:11" ht="48.6" customHeight="1" x14ac:dyDescent="0.25">
      <c r="A19" s="205" t="s">
        <v>79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83"/>
  <sheetViews>
    <sheetView view="pageBreakPreview" zoomScale="87" zoomScaleNormal="75" zoomScaleSheetLayoutView="87" workbookViewId="0">
      <pane xSplit="1" ySplit="6" topLeftCell="B7" activePane="bottomRight" state="frozen"/>
      <selection activeCell="C17" sqref="C17"/>
      <selection pane="topRight" activeCell="C17" sqref="C17"/>
      <selection pane="bottomLeft" activeCell="C17" sqref="C17"/>
      <selection pane="bottomRight" activeCell="C17" sqref="C17"/>
    </sheetView>
  </sheetViews>
  <sheetFormatPr defaultColWidth="9.109375" defaultRowHeight="13.8" x14ac:dyDescent="0.25"/>
  <cols>
    <col min="1" max="1" width="23" style="45" customWidth="1"/>
    <col min="2" max="2" width="16" style="45" customWidth="1"/>
    <col min="3" max="4" width="11.6640625" style="45" customWidth="1"/>
    <col min="5" max="5" width="7.44140625" style="45" customWidth="1"/>
    <col min="6" max="6" width="11.88671875" style="45" customWidth="1"/>
    <col min="7" max="7" width="11" style="45" customWidth="1"/>
    <col min="8" max="8" width="7.44140625" style="45" customWidth="1"/>
    <col min="9" max="10" width="9.44140625" style="45" customWidth="1"/>
    <col min="11" max="11" width="9" style="45" customWidth="1"/>
    <col min="12" max="12" width="10" style="45" customWidth="1"/>
    <col min="13" max="13" width="9.109375" style="45" customWidth="1"/>
    <col min="14" max="14" width="8.109375" style="45" customWidth="1"/>
    <col min="15" max="16" width="9.5546875" style="45" customWidth="1"/>
    <col min="17" max="17" width="8.109375" style="45" customWidth="1"/>
    <col min="18" max="18" width="16.44140625" style="45" customWidth="1"/>
    <col min="19" max="19" width="8.33203125" style="45" customWidth="1"/>
    <col min="20" max="20" width="8.44140625" style="45" customWidth="1"/>
    <col min="21" max="21" width="8.33203125" style="45" customWidth="1"/>
    <col min="22" max="16384" width="9.109375" style="45"/>
  </cols>
  <sheetData>
    <row r="1" spans="1:28" s="22" customFormat="1" ht="59.4" customHeight="1" x14ac:dyDescent="0.4">
      <c r="B1" s="218" t="s">
        <v>85</v>
      </c>
      <c r="C1" s="218"/>
      <c r="D1" s="218"/>
      <c r="E1" s="218"/>
      <c r="F1" s="218"/>
      <c r="G1" s="218"/>
      <c r="H1" s="218"/>
      <c r="I1" s="218"/>
      <c r="J1" s="218"/>
      <c r="K1" s="218"/>
      <c r="L1" s="21"/>
      <c r="M1" s="21"/>
      <c r="N1" s="21"/>
      <c r="O1" s="21"/>
      <c r="P1" s="21"/>
      <c r="Q1" s="21"/>
      <c r="R1" s="21"/>
      <c r="S1" s="21"/>
      <c r="T1" s="225"/>
      <c r="U1" s="225"/>
      <c r="V1" s="124"/>
      <c r="X1" s="153" t="s">
        <v>22</v>
      </c>
    </row>
    <row r="2" spans="1:28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139" t="s">
        <v>8</v>
      </c>
      <c r="L2" s="139"/>
      <c r="M2" s="23"/>
      <c r="N2" s="23"/>
      <c r="O2" s="24"/>
      <c r="P2" s="24"/>
      <c r="Q2" s="24"/>
      <c r="R2" s="24"/>
      <c r="T2" s="220"/>
      <c r="U2" s="220"/>
      <c r="V2" s="229" t="s">
        <v>8</v>
      </c>
      <c r="W2" s="229"/>
    </row>
    <row r="3" spans="1:28" s="27" customFormat="1" ht="67.5" customHeight="1" x14ac:dyDescent="0.3">
      <c r="A3" s="221"/>
      <c r="B3" s="171" t="s">
        <v>74</v>
      </c>
      <c r="C3" s="222" t="s">
        <v>30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1" t="s">
        <v>76</v>
      </c>
      <c r="S3" s="222" t="s">
        <v>14</v>
      </c>
      <c r="T3" s="222"/>
      <c r="U3" s="222"/>
      <c r="V3" s="222" t="s">
        <v>16</v>
      </c>
      <c r="W3" s="222"/>
      <c r="X3" s="222"/>
    </row>
    <row r="4" spans="1:28" s="28" customFormat="1" ht="19.5" customHeight="1" x14ac:dyDescent="0.3">
      <c r="A4" s="221"/>
      <c r="B4" s="223" t="s">
        <v>75</v>
      </c>
      <c r="C4" s="223" t="s">
        <v>63</v>
      </c>
      <c r="D4" s="223" t="s">
        <v>75</v>
      </c>
      <c r="E4" s="224" t="s">
        <v>2</v>
      </c>
      <c r="F4" s="223" t="s">
        <v>63</v>
      </c>
      <c r="G4" s="223" t="s">
        <v>75</v>
      </c>
      <c r="H4" s="224" t="s">
        <v>2</v>
      </c>
      <c r="I4" s="223" t="s">
        <v>63</v>
      </c>
      <c r="J4" s="223" t="s">
        <v>75</v>
      </c>
      <c r="K4" s="224" t="s">
        <v>2</v>
      </c>
      <c r="L4" s="223" t="s">
        <v>63</v>
      </c>
      <c r="M4" s="223" t="s">
        <v>75</v>
      </c>
      <c r="N4" s="224" t="s">
        <v>2</v>
      </c>
      <c r="O4" s="223" t="s">
        <v>63</v>
      </c>
      <c r="P4" s="223" t="s">
        <v>75</v>
      </c>
      <c r="Q4" s="224" t="s">
        <v>2</v>
      </c>
      <c r="R4" s="223" t="s">
        <v>75</v>
      </c>
      <c r="S4" s="223" t="s">
        <v>63</v>
      </c>
      <c r="T4" s="223" t="s">
        <v>75</v>
      </c>
      <c r="U4" s="224" t="s">
        <v>2</v>
      </c>
      <c r="V4" s="223" t="s">
        <v>63</v>
      </c>
      <c r="W4" s="223" t="s">
        <v>75</v>
      </c>
      <c r="X4" s="224" t="s">
        <v>2</v>
      </c>
    </row>
    <row r="5" spans="1:28" s="28" customFormat="1" ht="15.75" customHeight="1" x14ac:dyDescent="0.3">
      <c r="A5" s="221"/>
      <c r="B5" s="223"/>
      <c r="C5" s="223"/>
      <c r="D5" s="223"/>
      <c r="E5" s="224"/>
      <c r="F5" s="223"/>
      <c r="G5" s="223"/>
      <c r="H5" s="224"/>
      <c r="I5" s="223"/>
      <c r="J5" s="223"/>
      <c r="K5" s="224"/>
      <c r="L5" s="223"/>
      <c r="M5" s="223"/>
      <c r="N5" s="224"/>
      <c r="O5" s="223"/>
      <c r="P5" s="223"/>
      <c r="Q5" s="224"/>
      <c r="R5" s="223"/>
      <c r="S5" s="223"/>
      <c r="T5" s="223"/>
      <c r="U5" s="224"/>
      <c r="V5" s="223"/>
      <c r="W5" s="223"/>
      <c r="X5" s="224"/>
    </row>
    <row r="6" spans="1:28" s="127" customFormat="1" ht="11.25" customHeight="1" x14ac:dyDescent="0.25">
      <c r="A6" s="125" t="s">
        <v>4</v>
      </c>
      <c r="B6" s="126">
        <v>1</v>
      </c>
      <c r="C6" s="126">
        <v>2</v>
      </c>
      <c r="D6" s="126">
        <v>3</v>
      </c>
      <c r="E6" s="126">
        <v>4</v>
      </c>
      <c r="F6" s="126">
        <v>5</v>
      </c>
      <c r="G6" s="126">
        <v>6</v>
      </c>
      <c r="H6" s="126">
        <v>7</v>
      </c>
      <c r="I6" s="126">
        <v>8</v>
      </c>
      <c r="J6" s="126">
        <v>9</v>
      </c>
      <c r="K6" s="126">
        <v>10</v>
      </c>
      <c r="L6" s="126">
        <v>11</v>
      </c>
      <c r="M6" s="126">
        <v>12</v>
      </c>
      <c r="N6" s="126">
        <v>13</v>
      </c>
      <c r="O6" s="126">
        <v>14</v>
      </c>
      <c r="P6" s="126">
        <v>15</v>
      </c>
      <c r="Q6" s="126">
        <v>16</v>
      </c>
      <c r="R6" s="126">
        <v>17</v>
      </c>
      <c r="S6" s="126">
        <v>18</v>
      </c>
      <c r="T6" s="126">
        <v>19</v>
      </c>
      <c r="U6" s="126">
        <v>20</v>
      </c>
      <c r="V6" s="126">
        <v>21</v>
      </c>
      <c r="W6" s="126">
        <v>22</v>
      </c>
      <c r="X6" s="126">
        <v>23</v>
      </c>
    </row>
    <row r="7" spans="1:28" s="36" customFormat="1" ht="18" customHeight="1" x14ac:dyDescent="0.25">
      <c r="A7" s="32" t="s">
        <v>42</v>
      </c>
      <c r="B7" s="33">
        <f>SUM(B8:B27)</f>
        <v>5889</v>
      </c>
      <c r="C7" s="33">
        <f>SUM(C8:C27)</f>
        <v>8486</v>
      </c>
      <c r="D7" s="33">
        <f>SUM(D8:D27)</f>
        <v>5585</v>
      </c>
      <c r="E7" s="34">
        <f>D7/C7*100</f>
        <v>65.814282347395718</v>
      </c>
      <c r="F7" s="33">
        <f>SUM(F8:F27)</f>
        <v>1792</v>
      </c>
      <c r="G7" s="33">
        <f>SUM(G8:G27)</f>
        <v>509</v>
      </c>
      <c r="H7" s="34">
        <f>G7/F7*100</f>
        <v>28.404017857142854</v>
      </c>
      <c r="I7" s="33">
        <f>SUM(I8:I27)</f>
        <v>133</v>
      </c>
      <c r="J7" s="33">
        <f>SUM(J8:J27)</f>
        <v>36</v>
      </c>
      <c r="K7" s="34">
        <f>J7/I7*100</f>
        <v>27.06766917293233</v>
      </c>
      <c r="L7" s="33">
        <f>SUM(L8:L27)</f>
        <v>181</v>
      </c>
      <c r="M7" s="33">
        <f>SUM(M8:M27)</f>
        <v>57</v>
      </c>
      <c r="N7" s="34">
        <f>M7/L7*100</f>
        <v>31.491712707182316</v>
      </c>
      <c r="O7" s="33">
        <f>SUM(O8:O27)</f>
        <v>8064</v>
      </c>
      <c r="P7" s="33">
        <f>SUM(P8:P27)</f>
        <v>4948</v>
      </c>
      <c r="Q7" s="34">
        <f>P7/O7*100</f>
        <v>61.359126984126988</v>
      </c>
      <c r="R7" s="33">
        <f>SUM(R8:R27)</f>
        <v>2977</v>
      </c>
      <c r="S7" s="33">
        <f>SUM(S8:S27)</f>
        <v>2882</v>
      </c>
      <c r="T7" s="33">
        <f>SUM(T8:T27)</f>
        <v>2859</v>
      </c>
      <c r="U7" s="34">
        <f>T7/S7*100</f>
        <v>99.201943095072863</v>
      </c>
      <c r="V7" s="33">
        <f>SUM(V8:V27)</f>
        <v>2444</v>
      </c>
      <c r="W7" s="33">
        <f>SUM(W8:W27)</f>
        <v>2248</v>
      </c>
      <c r="X7" s="34">
        <f>W7/V7*100</f>
        <v>91.980360065466442</v>
      </c>
      <c r="Y7" s="35"/>
      <c r="AB7" s="42"/>
    </row>
    <row r="8" spans="1:28" s="42" customFormat="1" ht="18" customHeight="1" x14ac:dyDescent="0.25">
      <c r="A8" s="141" t="s">
        <v>43</v>
      </c>
      <c r="B8" s="37">
        <v>1897</v>
      </c>
      <c r="C8" s="37">
        <v>2482</v>
      </c>
      <c r="D8" s="37">
        <v>1756</v>
      </c>
      <c r="E8" s="38">
        <f>D8/C8*100</f>
        <v>70.749395648670429</v>
      </c>
      <c r="F8" s="37">
        <v>341</v>
      </c>
      <c r="G8" s="37">
        <v>120</v>
      </c>
      <c r="H8" s="38">
        <f>G8/F8*100</f>
        <v>35.19061583577713</v>
      </c>
      <c r="I8" s="37">
        <v>26</v>
      </c>
      <c r="J8" s="37">
        <v>9</v>
      </c>
      <c r="K8" s="38">
        <f>J8/I8*100</f>
        <v>34.615384615384613</v>
      </c>
      <c r="L8" s="37">
        <v>15</v>
      </c>
      <c r="M8" s="37">
        <v>4</v>
      </c>
      <c r="N8" s="38">
        <f>M8/L8*100</f>
        <v>26.666666666666668</v>
      </c>
      <c r="O8" s="140">
        <v>2256</v>
      </c>
      <c r="P8" s="140">
        <v>1362</v>
      </c>
      <c r="Q8" s="38">
        <f>P8/O8*100</f>
        <v>60.37234042553191</v>
      </c>
      <c r="R8" s="140">
        <v>984</v>
      </c>
      <c r="S8" s="140">
        <v>777</v>
      </c>
      <c r="T8" s="140">
        <v>933</v>
      </c>
      <c r="U8" s="38">
        <f>T8/S8*100</f>
        <v>120.07722007722008</v>
      </c>
      <c r="V8" s="140">
        <v>656</v>
      </c>
      <c r="W8" s="140">
        <v>794</v>
      </c>
      <c r="X8" s="38">
        <f>W8/V8*100</f>
        <v>121.03658536585367</v>
      </c>
      <c r="Y8" s="35"/>
      <c r="Z8" s="41"/>
    </row>
    <row r="9" spans="1:28" s="43" customFormat="1" ht="18" customHeight="1" x14ac:dyDescent="0.25">
      <c r="A9" s="141" t="s">
        <v>44</v>
      </c>
      <c r="B9" s="37">
        <v>723</v>
      </c>
      <c r="C9" s="37">
        <v>1613</v>
      </c>
      <c r="D9" s="37">
        <v>675</v>
      </c>
      <c r="E9" s="38">
        <f t="shared" ref="E9:E27" si="0">D9/C9*100</f>
        <v>41.847489150650965</v>
      </c>
      <c r="F9" s="37">
        <v>510</v>
      </c>
      <c r="G9" s="37">
        <v>51</v>
      </c>
      <c r="H9" s="38">
        <f t="shared" ref="H9:H27" si="1">G9/F9*100</f>
        <v>10</v>
      </c>
      <c r="I9" s="37">
        <v>14</v>
      </c>
      <c r="J9" s="37">
        <v>6</v>
      </c>
      <c r="K9" s="38">
        <f t="shared" ref="K9:K27" si="2">J9/I9*100</f>
        <v>42.857142857142854</v>
      </c>
      <c r="L9" s="37">
        <v>36</v>
      </c>
      <c r="M9" s="37">
        <v>5</v>
      </c>
      <c r="N9" s="38">
        <f t="shared" ref="N9:N27" si="3">M9/L9*100</f>
        <v>13.888888888888889</v>
      </c>
      <c r="O9" s="140">
        <v>1557</v>
      </c>
      <c r="P9" s="140">
        <v>644</v>
      </c>
      <c r="Q9" s="38">
        <f t="shared" ref="Q9:Q27" si="4">P9/O9*100</f>
        <v>41.361592806679518</v>
      </c>
      <c r="R9" s="140">
        <v>403</v>
      </c>
      <c r="S9" s="140">
        <v>371</v>
      </c>
      <c r="T9" s="140">
        <v>375</v>
      </c>
      <c r="U9" s="38">
        <f t="shared" ref="U9:U27" si="5">T9/S9*100</f>
        <v>101.07816711590296</v>
      </c>
      <c r="V9" s="140">
        <v>316</v>
      </c>
      <c r="W9" s="140">
        <v>248</v>
      </c>
      <c r="X9" s="38">
        <f t="shared" ref="X9:X27" si="6">W9/V9*100</f>
        <v>78.48101265822784</v>
      </c>
      <c r="Y9" s="35"/>
      <c r="Z9" s="41"/>
    </row>
    <row r="10" spans="1:28" s="42" customFormat="1" ht="18" customHeight="1" x14ac:dyDescent="0.25">
      <c r="A10" s="141" t="s">
        <v>45</v>
      </c>
      <c r="B10" s="37">
        <v>94</v>
      </c>
      <c r="C10" s="37">
        <v>224</v>
      </c>
      <c r="D10" s="37">
        <v>92</v>
      </c>
      <c r="E10" s="38">
        <f t="shared" si="0"/>
        <v>41.071428571428569</v>
      </c>
      <c r="F10" s="37">
        <v>31</v>
      </c>
      <c r="G10" s="37">
        <v>4</v>
      </c>
      <c r="H10" s="38">
        <f t="shared" si="1"/>
        <v>12.903225806451612</v>
      </c>
      <c r="I10" s="37">
        <v>2</v>
      </c>
      <c r="J10" s="37">
        <v>0</v>
      </c>
      <c r="K10" s="38">
        <f t="shared" si="2"/>
        <v>0</v>
      </c>
      <c r="L10" s="37">
        <v>6</v>
      </c>
      <c r="M10" s="37">
        <v>6</v>
      </c>
      <c r="N10" s="38">
        <f t="shared" si="3"/>
        <v>100</v>
      </c>
      <c r="O10" s="140">
        <v>206</v>
      </c>
      <c r="P10" s="140">
        <v>92</v>
      </c>
      <c r="Q10" s="38">
        <f t="shared" si="4"/>
        <v>44.660194174757287</v>
      </c>
      <c r="R10" s="140">
        <v>36</v>
      </c>
      <c r="S10" s="140">
        <v>56</v>
      </c>
      <c r="T10" s="140">
        <v>36</v>
      </c>
      <c r="U10" s="38">
        <f t="shared" si="5"/>
        <v>64.285714285714292</v>
      </c>
      <c r="V10" s="140">
        <v>54</v>
      </c>
      <c r="W10" s="140">
        <v>32</v>
      </c>
      <c r="X10" s="38">
        <f t="shared" si="6"/>
        <v>59.259259259259252</v>
      </c>
      <c r="Y10" s="35"/>
      <c r="Z10" s="41"/>
    </row>
    <row r="11" spans="1:28" s="42" customFormat="1" ht="18" customHeight="1" x14ac:dyDescent="0.25">
      <c r="A11" s="141" t="s">
        <v>46</v>
      </c>
      <c r="B11" s="37">
        <v>367</v>
      </c>
      <c r="C11" s="37">
        <v>570</v>
      </c>
      <c r="D11" s="37">
        <v>345</v>
      </c>
      <c r="E11" s="38">
        <f t="shared" si="0"/>
        <v>60.526315789473685</v>
      </c>
      <c r="F11" s="37">
        <v>49</v>
      </c>
      <c r="G11" s="37">
        <v>18</v>
      </c>
      <c r="H11" s="38">
        <f t="shared" si="1"/>
        <v>36.734693877551024</v>
      </c>
      <c r="I11" s="37">
        <v>6</v>
      </c>
      <c r="J11" s="37">
        <v>0</v>
      </c>
      <c r="K11" s="38">
        <f t="shared" si="2"/>
        <v>0</v>
      </c>
      <c r="L11" s="37">
        <v>10</v>
      </c>
      <c r="M11" s="37">
        <v>3</v>
      </c>
      <c r="N11" s="38">
        <f t="shared" si="3"/>
        <v>30</v>
      </c>
      <c r="O11" s="140">
        <v>510</v>
      </c>
      <c r="P11" s="140">
        <v>336</v>
      </c>
      <c r="Q11" s="38">
        <f t="shared" si="4"/>
        <v>65.882352941176464</v>
      </c>
      <c r="R11" s="140">
        <v>170</v>
      </c>
      <c r="S11" s="140">
        <v>260</v>
      </c>
      <c r="T11" s="140">
        <v>160</v>
      </c>
      <c r="U11" s="38">
        <f t="shared" si="5"/>
        <v>61.53846153846154</v>
      </c>
      <c r="V11" s="140">
        <v>242</v>
      </c>
      <c r="W11" s="140">
        <v>108</v>
      </c>
      <c r="X11" s="38">
        <f t="shared" si="6"/>
        <v>44.628099173553721</v>
      </c>
      <c r="Y11" s="35"/>
      <c r="Z11" s="41"/>
    </row>
    <row r="12" spans="1:28" s="42" customFormat="1" ht="18" customHeight="1" x14ac:dyDescent="0.25">
      <c r="A12" s="141" t="s">
        <v>47</v>
      </c>
      <c r="B12" s="37">
        <v>137</v>
      </c>
      <c r="C12" s="37">
        <v>223</v>
      </c>
      <c r="D12" s="37">
        <v>129</v>
      </c>
      <c r="E12" s="38">
        <f t="shared" si="0"/>
        <v>57.847533632286996</v>
      </c>
      <c r="F12" s="37">
        <v>53</v>
      </c>
      <c r="G12" s="37">
        <v>19</v>
      </c>
      <c r="H12" s="38">
        <f t="shared" si="1"/>
        <v>35.849056603773583</v>
      </c>
      <c r="I12" s="37">
        <v>6</v>
      </c>
      <c r="J12" s="37">
        <v>1</v>
      </c>
      <c r="K12" s="38">
        <f t="shared" si="2"/>
        <v>16.666666666666664</v>
      </c>
      <c r="L12" s="37">
        <v>1</v>
      </c>
      <c r="M12" s="37">
        <v>0</v>
      </c>
      <c r="N12" s="38">
        <f t="shared" si="3"/>
        <v>0</v>
      </c>
      <c r="O12" s="140">
        <v>221</v>
      </c>
      <c r="P12" s="140">
        <v>126</v>
      </c>
      <c r="Q12" s="38">
        <f t="shared" si="4"/>
        <v>57.013574660633481</v>
      </c>
      <c r="R12" s="140">
        <v>49</v>
      </c>
      <c r="S12" s="140">
        <v>84</v>
      </c>
      <c r="T12" s="140">
        <v>49</v>
      </c>
      <c r="U12" s="38">
        <f t="shared" si="5"/>
        <v>58.333333333333336</v>
      </c>
      <c r="V12" s="140">
        <v>74</v>
      </c>
      <c r="W12" s="140">
        <v>44</v>
      </c>
      <c r="X12" s="38">
        <f t="shared" si="6"/>
        <v>59.45945945945946</v>
      </c>
      <c r="Y12" s="35"/>
      <c r="Z12" s="41"/>
    </row>
    <row r="13" spans="1:28" s="42" customFormat="1" ht="18" customHeight="1" x14ac:dyDescent="0.25">
      <c r="A13" s="141" t="s">
        <v>48</v>
      </c>
      <c r="B13" s="37">
        <v>212</v>
      </c>
      <c r="C13" s="37">
        <v>393</v>
      </c>
      <c r="D13" s="37">
        <v>210</v>
      </c>
      <c r="E13" s="38">
        <f t="shared" si="0"/>
        <v>53.435114503816791</v>
      </c>
      <c r="F13" s="37">
        <v>89</v>
      </c>
      <c r="G13" s="37">
        <v>20</v>
      </c>
      <c r="H13" s="38">
        <f t="shared" si="1"/>
        <v>22.471910112359549</v>
      </c>
      <c r="I13" s="37">
        <v>13</v>
      </c>
      <c r="J13" s="37">
        <v>3</v>
      </c>
      <c r="K13" s="38">
        <f t="shared" si="2"/>
        <v>23.076923076923077</v>
      </c>
      <c r="L13" s="37">
        <v>9</v>
      </c>
      <c r="M13" s="37">
        <v>4</v>
      </c>
      <c r="N13" s="38">
        <f t="shared" si="3"/>
        <v>44.444444444444443</v>
      </c>
      <c r="O13" s="140">
        <v>387</v>
      </c>
      <c r="P13" s="140">
        <v>190</v>
      </c>
      <c r="Q13" s="38">
        <f t="shared" si="4"/>
        <v>49.095607235142118</v>
      </c>
      <c r="R13" s="140">
        <v>91</v>
      </c>
      <c r="S13" s="140">
        <v>177</v>
      </c>
      <c r="T13" s="140">
        <v>90</v>
      </c>
      <c r="U13" s="38">
        <f t="shared" si="5"/>
        <v>50.847457627118644</v>
      </c>
      <c r="V13" s="140">
        <v>142</v>
      </c>
      <c r="W13" s="140">
        <v>51</v>
      </c>
      <c r="X13" s="38">
        <f t="shared" si="6"/>
        <v>35.91549295774648</v>
      </c>
      <c r="Y13" s="35"/>
      <c r="Z13" s="41"/>
    </row>
    <row r="14" spans="1:28" s="42" customFormat="1" ht="18" customHeight="1" x14ac:dyDescent="0.25">
      <c r="A14" s="141" t="s">
        <v>49</v>
      </c>
      <c r="B14" s="37">
        <v>59</v>
      </c>
      <c r="C14" s="37">
        <v>146</v>
      </c>
      <c r="D14" s="37">
        <v>58</v>
      </c>
      <c r="E14" s="38">
        <f t="shared" si="0"/>
        <v>39.726027397260275</v>
      </c>
      <c r="F14" s="37">
        <v>43</v>
      </c>
      <c r="G14" s="37">
        <v>7</v>
      </c>
      <c r="H14" s="38">
        <f t="shared" si="1"/>
        <v>16.279069767441861</v>
      </c>
      <c r="I14" s="37">
        <v>11</v>
      </c>
      <c r="J14" s="37">
        <v>0</v>
      </c>
      <c r="K14" s="38">
        <f t="shared" si="2"/>
        <v>0</v>
      </c>
      <c r="L14" s="37">
        <v>5</v>
      </c>
      <c r="M14" s="37">
        <v>2</v>
      </c>
      <c r="N14" s="38">
        <f t="shared" si="3"/>
        <v>40</v>
      </c>
      <c r="O14" s="140">
        <v>145</v>
      </c>
      <c r="P14" s="140">
        <v>52</v>
      </c>
      <c r="Q14" s="38">
        <f t="shared" si="4"/>
        <v>35.862068965517238</v>
      </c>
      <c r="R14" s="140">
        <v>26</v>
      </c>
      <c r="S14" s="140">
        <v>56</v>
      </c>
      <c r="T14" s="140">
        <v>26</v>
      </c>
      <c r="U14" s="38">
        <f t="shared" si="5"/>
        <v>46.428571428571431</v>
      </c>
      <c r="V14" s="140">
        <v>54</v>
      </c>
      <c r="W14" s="140">
        <v>18</v>
      </c>
      <c r="X14" s="38">
        <f t="shared" si="6"/>
        <v>33.333333333333329</v>
      </c>
      <c r="Y14" s="35"/>
      <c r="Z14" s="41"/>
    </row>
    <row r="15" spans="1:28" s="42" customFormat="1" ht="18" customHeight="1" x14ac:dyDescent="0.25">
      <c r="A15" s="141" t="s">
        <v>50</v>
      </c>
      <c r="B15" s="37">
        <v>83</v>
      </c>
      <c r="C15" s="37">
        <v>131</v>
      </c>
      <c r="D15" s="37">
        <v>83</v>
      </c>
      <c r="E15" s="38">
        <f t="shared" si="0"/>
        <v>63.358778625954194</v>
      </c>
      <c r="F15" s="37">
        <v>32</v>
      </c>
      <c r="G15" s="37">
        <v>11</v>
      </c>
      <c r="H15" s="38">
        <f t="shared" si="1"/>
        <v>34.375</v>
      </c>
      <c r="I15" s="37">
        <v>5</v>
      </c>
      <c r="J15" s="37">
        <v>3</v>
      </c>
      <c r="K15" s="38">
        <f t="shared" si="2"/>
        <v>60</v>
      </c>
      <c r="L15" s="37">
        <v>1</v>
      </c>
      <c r="M15" s="37">
        <v>7</v>
      </c>
      <c r="N15" s="38">
        <f t="shared" si="3"/>
        <v>700</v>
      </c>
      <c r="O15" s="140">
        <v>131</v>
      </c>
      <c r="P15" s="140">
        <v>80</v>
      </c>
      <c r="Q15" s="38">
        <f t="shared" si="4"/>
        <v>61.068702290076338</v>
      </c>
      <c r="R15" s="140">
        <v>37</v>
      </c>
      <c r="S15" s="140">
        <v>49</v>
      </c>
      <c r="T15" s="140">
        <v>37</v>
      </c>
      <c r="U15" s="38">
        <f t="shared" si="5"/>
        <v>75.510204081632651</v>
      </c>
      <c r="V15" s="140">
        <v>45</v>
      </c>
      <c r="W15" s="140">
        <v>30</v>
      </c>
      <c r="X15" s="38">
        <f t="shared" si="6"/>
        <v>66.666666666666657</v>
      </c>
      <c r="Y15" s="35"/>
      <c r="Z15" s="41"/>
    </row>
    <row r="16" spans="1:28" s="42" customFormat="1" ht="18" customHeight="1" x14ac:dyDescent="0.25">
      <c r="A16" s="141" t="s">
        <v>51</v>
      </c>
      <c r="B16" s="37">
        <v>80</v>
      </c>
      <c r="C16" s="37">
        <v>127</v>
      </c>
      <c r="D16" s="37">
        <v>80</v>
      </c>
      <c r="E16" s="38">
        <f t="shared" si="0"/>
        <v>62.99212598425197</v>
      </c>
      <c r="F16" s="37">
        <v>24</v>
      </c>
      <c r="G16" s="37">
        <v>4</v>
      </c>
      <c r="H16" s="38">
        <f t="shared" si="1"/>
        <v>16.666666666666664</v>
      </c>
      <c r="I16" s="37">
        <v>4</v>
      </c>
      <c r="J16" s="37">
        <v>1</v>
      </c>
      <c r="K16" s="38">
        <f t="shared" si="2"/>
        <v>25</v>
      </c>
      <c r="L16" s="37">
        <v>11</v>
      </c>
      <c r="M16" s="37">
        <v>5</v>
      </c>
      <c r="N16" s="38">
        <f t="shared" si="3"/>
        <v>45.454545454545453</v>
      </c>
      <c r="O16" s="140">
        <v>123</v>
      </c>
      <c r="P16" s="140">
        <v>71</v>
      </c>
      <c r="Q16" s="38">
        <f t="shared" si="4"/>
        <v>57.72357723577236</v>
      </c>
      <c r="R16" s="140">
        <v>25</v>
      </c>
      <c r="S16" s="140">
        <v>47</v>
      </c>
      <c r="T16" s="140">
        <v>25</v>
      </c>
      <c r="U16" s="38">
        <f t="shared" si="5"/>
        <v>53.191489361702125</v>
      </c>
      <c r="V16" s="140">
        <v>41</v>
      </c>
      <c r="W16" s="140">
        <v>22</v>
      </c>
      <c r="X16" s="38">
        <f t="shared" si="6"/>
        <v>53.658536585365859</v>
      </c>
      <c r="Y16" s="35"/>
      <c r="Z16" s="41"/>
    </row>
    <row r="17" spans="1:26" s="42" customFormat="1" ht="18" customHeight="1" x14ac:dyDescent="0.25">
      <c r="A17" s="141" t="s">
        <v>52</v>
      </c>
      <c r="B17" s="37">
        <v>1045</v>
      </c>
      <c r="C17" s="37">
        <v>564</v>
      </c>
      <c r="D17" s="37">
        <v>982</v>
      </c>
      <c r="E17" s="38">
        <f t="shared" si="0"/>
        <v>174.11347517730496</v>
      </c>
      <c r="F17" s="37">
        <v>124</v>
      </c>
      <c r="G17" s="37">
        <v>87</v>
      </c>
      <c r="H17" s="38">
        <f t="shared" si="1"/>
        <v>70.161290322580655</v>
      </c>
      <c r="I17" s="37">
        <v>12</v>
      </c>
      <c r="J17" s="37">
        <v>3</v>
      </c>
      <c r="K17" s="38">
        <f t="shared" si="2"/>
        <v>25</v>
      </c>
      <c r="L17" s="37">
        <v>6</v>
      </c>
      <c r="M17" s="37">
        <v>1</v>
      </c>
      <c r="N17" s="38">
        <f t="shared" si="3"/>
        <v>16.666666666666664</v>
      </c>
      <c r="O17" s="140">
        <v>556</v>
      </c>
      <c r="P17" s="140">
        <v>898</v>
      </c>
      <c r="Q17" s="38">
        <f t="shared" si="4"/>
        <v>161.51079136690646</v>
      </c>
      <c r="R17" s="140">
        <v>623</v>
      </c>
      <c r="S17" s="140">
        <v>219</v>
      </c>
      <c r="T17" s="140">
        <v>597</v>
      </c>
      <c r="U17" s="38">
        <f t="shared" si="5"/>
        <v>272.60273972602738</v>
      </c>
      <c r="V17" s="140">
        <v>187</v>
      </c>
      <c r="W17" s="140">
        <v>539</v>
      </c>
      <c r="X17" s="38">
        <f t="shared" si="6"/>
        <v>288.23529411764707</v>
      </c>
      <c r="Y17" s="35"/>
      <c r="Z17" s="41"/>
    </row>
    <row r="18" spans="1:26" s="42" customFormat="1" ht="18" customHeight="1" x14ac:dyDescent="0.25">
      <c r="A18" s="141" t="s">
        <v>53</v>
      </c>
      <c r="B18" s="37">
        <v>143</v>
      </c>
      <c r="C18" s="37">
        <v>222</v>
      </c>
      <c r="D18" s="37">
        <v>140</v>
      </c>
      <c r="E18" s="38">
        <f t="shared" si="0"/>
        <v>63.063063063063062</v>
      </c>
      <c r="F18" s="37">
        <v>31</v>
      </c>
      <c r="G18" s="37">
        <v>22</v>
      </c>
      <c r="H18" s="38">
        <f t="shared" si="1"/>
        <v>70.967741935483872</v>
      </c>
      <c r="I18" s="37">
        <v>4</v>
      </c>
      <c r="J18" s="37">
        <v>2</v>
      </c>
      <c r="K18" s="38">
        <f t="shared" si="2"/>
        <v>50</v>
      </c>
      <c r="L18" s="37">
        <v>4</v>
      </c>
      <c r="M18" s="37">
        <v>2</v>
      </c>
      <c r="N18" s="38">
        <f t="shared" si="3"/>
        <v>50</v>
      </c>
      <c r="O18" s="140">
        <v>210</v>
      </c>
      <c r="P18" s="140">
        <v>124</v>
      </c>
      <c r="Q18" s="38">
        <f t="shared" si="4"/>
        <v>59.047619047619051</v>
      </c>
      <c r="R18" s="140">
        <v>63</v>
      </c>
      <c r="S18" s="140">
        <v>107</v>
      </c>
      <c r="T18" s="140">
        <v>63</v>
      </c>
      <c r="U18" s="38">
        <f t="shared" si="5"/>
        <v>58.878504672897193</v>
      </c>
      <c r="V18" s="140">
        <v>83</v>
      </c>
      <c r="W18" s="140">
        <v>35</v>
      </c>
      <c r="X18" s="38">
        <f t="shared" si="6"/>
        <v>42.168674698795186</v>
      </c>
      <c r="Y18" s="35"/>
      <c r="Z18" s="41"/>
    </row>
    <row r="19" spans="1:26" s="42" customFormat="1" ht="18" customHeight="1" x14ac:dyDescent="0.25">
      <c r="A19" s="141" t="s">
        <v>54</v>
      </c>
      <c r="B19" s="37">
        <v>128</v>
      </c>
      <c r="C19" s="37">
        <v>240</v>
      </c>
      <c r="D19" s="37">
        <v>126</v>
      </c>
      <c r="E19" s="38">
        <f t="shared" si="0"/>
        <v>52.5</v>
      </c>
      <c r="F19" s="37">
        <v>81</v>
      </c>
      <c r="G19" s="37">
        <v>20</v>
      </c>
      <c r="H19" s="38">
        <f t="shared" si="1"/>
        <v>24.691358024691358</v>
      </c>
      <c r="I19" s="37">
        <v>3</v>
      </c>
      <c r="J19" s="37">
        <v>1</v>
      </c>
      <c r="K19" s="38">
        <f t="shared" si="2"/>
        <v>33.333333333333329</v>
      </c>
      <c r="L19" s="37">
        <v>32</v>
      </c>
      <c r="M19" s="37">
        <v>4</v>
      </c>
      <c r="N19" s="38">
        <f t="shared" si="3"/>
        <v>12.5</v>
      </c>
      <c r="O19" s="140">
        <v>230</v>
      </c>
      <c r="P19" s="140">
        <v>117</v>
      </c>
      <c r="Q19" s="38">
        <f t="shared" si="4"/>
        <v>50.869565217391298</v>
      </c>
      <c r="R19" s="140">
        <v>51</v>
      </c>
      <c r="S19" s="140">
        <v>91</v>
      </c>
      <c r="T19" s="140">
        <v>51</v>
      </c>
      <c r="U19" s="38">
        <f t="shared" si="5"/>
        <v>56.043956043956044</v>
      </c>
      <c r="V19" s="140">
        <v>85</v>
      </c>
      <c r="W19" s="140">
        <v>36</v>
      </c>
      <c r="X19" s="38">
        <f t="shared" si="6"/>
        <v>42.352941176470587</v>
      </c>
      <c r="Y19" s="35"/>
      <c r="Z19" s="41"/>
    </row>
    <row r="20" spans="1:26" s="42" customFormat="1" ht="18" customHeight="1" x14ac:dyDescent="0.25">
      <c r="A20" s="141" t="s">
        <v>55</v>
      </c>
      <c r="B20" s="37">
        <v>52</v>
      </c>
      <c r="C20" s="37">
        <v>119</v>
      </c>
      <c r="D20" s="37">
        <v>52</v>
      </c>
      <c r="E20" s="38">
        <f t="shared" si="0"/>
        <v>43.69747899159664</v>
      </c>
      <c r="F20" s="37">
        <v>18</v>
      </c>
      <c r="G20" s="37">
        <v>2</v>
      </c>
      <c r="H20" s="38">
        <f t="shared" si="1"/>
        <v>11.111111111111111</v>
      </c>
      <c r="I20" s="37">
        <v>2</v>
      </c>
      <c r="J20" s="37">
        <v>0</v>
      </c>
      <c r="K20" s="38">
        <f t="shared" si="2"/>
        <v>0</v>
      </c>
      <c r="L20" s="37">
        <v>6</v>
      </c>
      <c r="M20" s="37">
        <v>1</v>
      </c>
      <c r="N20" s="38">
        <f t="shared" si="3"/>
        <v>16.666666666666664</v>
      </c>
      <c r="O20" s="140">
        <v>118</v>
      </c>
      <c r="P20" s="140">
        <v>52</v>
      </c>
      <c r="Q20" s="38">
        <f t="shared" si="4"/>
        <v>44.067796610169488</v>
      </c>
      <c r="R20" s="140">
        <v>28</v>
      </c>
      <c r="S20" s="140">
        <v>40</v>
      </c>
      <c r="T20" s="140">
        <v>28</v>
      </c>
      <c r="U20" s="38">
        <f t="shared" si="5"/>
        <v>70</v>
      </c>
      <c r="V20" s="140">
        <v>33</v>
      </c>
      <c r="W20" s="140">
        <v>17</v>
      </c>
      <c r="X20" s="38">
        <f t="shared" si="6"/>
        <v>51.515151515151516</v>
      </c>
      <c r="Y20" s="35"/>
      <c r="Z20" s="41"/>
    </row>
    <row r="21" spans="1:26" s="42" customFormat="1" ht="18" customHeight="1" x14ac:dyDescent="0.25">
      <c r="A21" s="141" t="s">
        <v>56</v>
      </c>
      <c r="B21" s="37">
        <v>76</v>
      </c>
      <c r="C21" s="37">
        <v>79</v>
      </c>
      <c r="D21" s="37">
        <v>76</v>
      </c>
      <c r="E21" s="38">
        <f t="shared" si="0"/>
        <v>96.202531645569621</v>
      </c>
      <c r="F21" s="37">
        <v>26</v>
      </c>
      <c r="G21" s="37">
        <v>14</v>
      </c>
      <c r="H21" s="38">
        <f t="shared" si="1"/>
        <v>53.846153846153847</v>
      </c>
      <c r="I21" s="37">
        <v>0</v>
      </c>
      <c r="J21" s="37">
        <v>1</v>
      </c>
      <c r="K21" s="164" t="e">
        <f t="shared" si="2"/>
        <v>#DIV/0!</v>
      </c>
      <c r="L21" s="37">
        <v>0</v>
      </c>
      <c r="M21" s="37">
        <v>0</v>
      </c>
      <c r="N21" s="164" t="e">
        <f t="shared" si="3"/>
        <v>#DIV/0!</v>
      </c>
      <c r="O21" s="140">
        <v>77</v>
      </c>
      <c r="P21" s="140">
        <v>70</v>
      </c>
      <c r="Q21" s="38">
        <f t="shared" si="4"/>
        <v>90.909090909090907</v>
      </c>
      <c r="R21" s="140">
        <v>31</v>
      </c>
      <c r="S21" s="140">
        <v>31</v>
      </c>
      <c r="T21" s="140">
        <v>31</v>
      </c>
      <c r="U21" s="38">
        <f t="shared" si="5"/>
        <v>100</v>
      </c>
      <c r="V21" s="140">
        <v>22</v>
      </c>
      <c r="W21" s="140">
        <v>28</v>
      </c>
      <c r="X21" s="38">
        <f t="shared" si="6"/>
        <v>127.27272727272727</v>
      </c>
      <c r="Y21" s="35"/>
      <c r="Z21" s="41"/>
    </row>
    <row r="22" spans="1:26" s="42" customFormat="1" ht="18" customHeight="1" x14ac:dyDescent="0.25">
      <c r="A22" s="141" t="s">
        <v>57</v>
      </c>
      <c r="B22" s="37">
        <v>102</v>
      </c>
      <c r="C22" s="37">
        <v>116</v>
      </c>
      <c r="D22" s="37">
        <v>95</v>
      </c>
      <c r="E22" s="38">
        <f t="shared" si="0"/>
        <v>81.896551724137936</v>
      </c>
      <c r="F22" s="37">
        <v>17</v>
      </c>
      <c r="G22" s="37">
        <v>13</v>
      </c>
      <c r="H22" s="38">
        <f t="shared" si="1"/>
        <v>76.470588235294116</v>
      </c>
      <c r="I22" s="37">
        <v>0</v>
      </c>
      <c r="J22" s="37">
        <v>1</v>
      </c>
      <c r="K22" s="164" t="e">
        <f t="shared" si="2"/>
        <v>#DIV/0!</v>
      </c>
      <c r="L22" s="37">
        <v>0</v>
      </c>
      <c r="M22" s="37">
        <v>0</v>
      </c>
      <c r="N22" s="164" t="e">
        <f t="shared" si="3"/>
        <v>#DIV/0!</v>
      </c>
      <c r="O22" s="140">
        <v>114</v>
      </c>
      <c r="P22" s="140">
        <v>87</v>
      </c>
      <c r="Q22" s="38">
        <f t="shared" si="4"/>
        <v>76.31578947368422</v>
      </c>
      <c r="R22" s="140">
        <v>38</v>
      </c>
      <c r="S22" s="140">
        <v>58</v>
      </c>
      <c r="T22" s="140">
        <v>36</v>
      </c>
      <c r="U22" s="38">
        <f t="shared" si="5"/>
        <v>62.068965517241381</v>
      </c>
      <c r="V22" s="140">
        <v>54</v>
      </c>
      <c r="W22" s="140">
        <v>30</v>
      </c>
      <c r="X22" s="38">
        <f t="shared" si="6"/>
        <v>55.555555555555557</v>
      </c>
      <c r="Y22" s="35"/>
      <c r="Z22" s="41"/>
    </row>
    <row r="23" spans="1:26" s="42" customFormat="1" ht="18" customHeight="1" x14ac:dyDescent="0.25">
      <c r="A23" s="141" t="s">
        <v>58</v>
      </c>
      <c r="B23" s="37">
        <v>220</v>
      </c>
      <c r="C23" s="37">
        <v>485</v>
      </c>
      <c r="D23" s="37">
        <v>219</v>
      </c>
      <c r="E23" s="38">
        <f t="shared" si="0"/>
        <v>45.154639175257735</v>
      </c>
      <c r="F23" s="37">
        <v>93</v>
      </c>
      <c r="G23" s="37">
        <v>24</v>
      </c>
      <c r="H23" s="38">
        <f t="shared" si="1"/>
        <v>25.806451612903224</v>
      </c>
      <c r="I23" s="37">
        <v>8</v>
      </c>
      <c r="J23" s="37">
        <v>2</v>
      </c>
      <c r="K23" s="38">
        <f t="shared" si="2"/>
        <v>25</v>
      </c>
      <c r="L23" s="37">
        <v>6</v>
      </c>
      <c r="M23" s="37">
        <v>4</v>
      </c>
      <c r="N23" s="38">
        <f t="shared" si="3"/>
        <v>66.666666666666657</v>
      </c>
      <c r="O23" s="140">
        <v>475</v>
      </c>
      <c r="P23" s="140">
        <v>191</v>
      </c>
      <c r="Q23" s="38">
        <f t="shared" si="4"/>
        <v>40.210526315789473</v>
      </c>
      <c r="R23" s="140">
        <v>91</v>
      </c>
      <c r="S23" s="140">
        <v>193</v>
      </c>
      <c r="T23" s="140">
        <v>91</v>
      </c>
      <c r="U23" s="38">
        <f t="shared" si="5"/>
        <v>47.150259067357517</v>
      </c>
      <c r="V23" s="140">
        <v>121</v>
      </c>
      <c r="W23" s="140">
        <v>42</v>
      </c>
      <c r="X23" s="38">
        <f t="shared" si="6"/>
        <v>34.710743801652896</v>
      </c>
      <c r="Y23" s="35"/>
      <c r="Z23" s="41"/>
    </row>
    <row r="24" spans="1:26" s="42" customFormat="1" ht="18" customHeight="1" x14ac:dyDescent="0.25">
      <c r="A24" s="141" t="s">
        <v>59</v>
      </c>
      <c r="B24" s="37">
        <v>47</v>
      </c>
      <c r="C24" s="37">
        <v>70</v>
      </c>
      <c r="D24" s="37">
        <v>47</v>
      </c>
      <c r="E24" s="38">
        <f t="shared" si="0"/>
        <v>67.142857142857139</v>
      </c>
      <c r="F24" s="37">
        <v>33</v>
      </c>
      <c r="G24" s="37">
        <v>14</v>
      </c>
      <c r="H24" s="38">
        <f t="shared" si="1"/>
        <v>42.424242424242422</v>
      </c>
      <c r="I24" s="37">
        <v>3</v>
      </c>
      <c r="J24" s="37">
        <v>0</v>
      </c>
      <c r="K24" s="38">
        <f t="shared" si="2"/>
        <v>0</v>
      </c>
      <c r="L24" s="37">
        <v>2</v>
      </c>
      <c r="M24" s="37">
        <v>0</v>
      </c>
      <c r="N24" s="38">
        <f t="shared" si="3"/>
        <v>0</v>
      </c>
      <c r="O24" s="140">
        <v>70</v>
      </c>
      <c r="P24" s="140">
        <v>43</v>
      </c>
      <c r="Q24" s="38">
        <f t="shared" si="4"/>
        <v>61.428571428571431</v>
      </c>
      <c r="R24" s="140">
        <v>22</v>
      </c>
      <c r="S24" s="140">
        <v>21</v>
      </c>
      <c r="T24" s="140">
        <v>22</v>
      </c>
      <c r="U24" s="38">
        <f t="shared" si="5"/>
        <v>104.76190476190477</v>
      </c>
      <c r="V24" s="140">
        <v>17</v>
      </c>
      <c r="W24" s="140">
        <v>15</v>
      </c>
      <c r="X24" s="38">
        <f t="shared" si="6"/>
        <v>88.235294117647058</v>
      </c>
      <c r="Y24" s="35"/>
      <c r="Z24" s="41"/>
    </row>
    <row r="25" spans="1:26" s="42" customFormat="1" ht="18" customHeight="1" x14ac:dyDescent="0.25">
      <c r="A25" s="141" t="s">
        <v>60</v>
      </c>
      <c r="B25" s="37">
        <v>61</v>
      </c>
      <c r="C25" s="37">
        <v>120</v>
      </c>
      <c r="D25" s="37">
        <v>61</v>
      </c>
      <c r="E25" s="38">
        <f t="shared" si="0"/>
        <v>50.833333333333329</v>
      </c>
      <c r="F25" s="37">
        <v>27</v>
      </c>
      <c r="G25" s="37">
        <v>4</v>
      </c>
      <c r="H25" s="38">
        <f t="shared" si="1"/>
        <v>14.814814814814813</v>
      </c>
      <c r="I25" s="37">
        <v>6</v>
      </c>
      <c r="J25" s="37">
        <v>0</v>
      </c>
      <c r="K25" s="38">
        <f t="shared" si="2"/>
        <v>0</v>
      </c>
      <c r="L25" s="37">
        <v>3</v>
      </c>
      <c r="M25" s="37">
        <v>3</v>
      </c>
      <c r="N25" s="38">
        <f t="shared" si="3"/>
        <v>100</v>
      </c>
      <c r="O25" s="140">
        <v>119</v>
      </c>
      <c r="P25" s="140">
        <v>59</v>
      </c>
      <c r="Q25" s="38">
        <f t="shared" si="4"/>
        <v>49.579831932773111</v>
      </c>
      <c r="R25" s="140">
        <v>40</v>
      </c>
      <c r="S25" s="140">
        <v>43</v>
      </c>
      <c r="T25" s="140">
        <v>40</v>
      </c>
      <c r="U25" s="38">
        <f t="shared" si="5"/>
        <v>93.023255813953483</v>
      </c>
      <c r="V25" s="140">
        <v>39</v>
      </c>
      <c r="W25" s="140">
        <v>35</v>
      </c>
      <c r="X25" s="38">
        <f t="shared" si="6"/>
        <v>89.743589743589752</v>
      </c>
      <c r="Y25" s="35"/>
      <c r="Z25" s="41"/>
    </row>
    <row r="26" spans="1:26" s="42" customFormat="1" ht="18" customHeight="1" x14ac:dyDescent="0.25">
      <c r="A26" s="141" t="s">
        <v>61</v>
      </c>
      <c r="B26" s="37">
        <v>37</v>
      </c>
      <c r="C26" s="37">
        <v>107</v>
      </c>
      <c r="D26" s="37">
        <v>36</v>
      </c>
      <c r="E26" s="38">
        <f t="shared" si="0"/>
        <v>33.644859813084111</v>
      </c>
      <c r="F26" s="37">
        <v>23</v>
      </c>
      <c r="G26" s="37">
        <v>2</v>
      </c>
      <c r="H26" s="38">
        <f t="shared" si="1"/>
        <v>8.695652173913043</v>
      </c>
      <c r="I26" s="37">
        <v>4</v>
      </c>
      <c r="J26" s="37">
        <v>0</v>
      </c>
      <c r="K26" s="38">
        <f t="shared" si="2"/>
        <v>0</v>
      </c>
      <c r="L26" s="37">
        <v>10</v>
      </c>
      <c r="M26" s="37">
        <v>1</v>
      </c>
      <c r="N26" s="38">
        <f t="shared" si="3"/>
        <v>10</v>
      </c>
      <c r="O26" s="140">
        <v>106</v>
      </c>
      <c r="P26" s="140">
        <v>36</v>
      </c>
      <c r="Q26" s="38">
        <f t="shared" si="4"/>
        <v>33.962264150943398</v>
      </c>
      <c r="R26" s="140">
        <v>15</v>
      </c>
      <c r="S26" s="140">
        <v>34</v>
      </c>
      <c r="T26" s="140">
        <v>15</v>
      </c>
      <c r="U26" s="38">
        <f t="shared" si="5"/>
        <v>44.117647058823529</v>
      </c>
      <c r="V26" s="140">
        <v>31</v>
      </c>
      <c r="W26" s="140">
        <v>11</v>
      </c>
      <c r="X26" s="38">
        <f t="shared" si="6"/>
        <v>35.483870967741936</v>
      </c>
      <c r="Y26" s="35"/>
      <c r="Z26" s="41"/>
    </row>
    <row r="27" spans="1:26" s="42" customFormat="1" ht="18" customHeight="1" x14ac:dyDescent="0.25">
      <c r="A27" s="141" t="s">
        <v>62</v>
      </c>
      <c r="B27" s="37">
        <v>326</v>
      </c>
      <c r="C27" s="37">
        <v>455</v>
      </c>
      <c r="D27" s="37">
        <v>323</v>
      </c>
      <c r="E27" s="38">
        <f t="shared" si="0"/>
        <v>70.989010989010993</v>
      </c>
      <c r="F27" s="37">
        <v>147</v>
      </c>
      <c r="G27" s="37">
        <v>53</v>
      </c>
      <c r="H27" s="38">
        <f t="shared" si="1"/>
        <v>36.054421768707485</v>
      </c>
      <c r="I27" s="37">
        <v>4</v>
      </c>
      <c r="J27" s="37">
        <v>3</v>
      </c>
      <c r="K27" s="38">
        <f t="shared" si="2"/>
        <v>75</v>
      </c>
      <c r="L27" s="37">
        <v>18</v>
      </c>
      <c r="M27" s="37">
        <v>5</v>
      </c>
      <c r="N27" s="38">
        <f t="shared" si="3"/>
        <v>27.777777777777779</v>
      </c>
      <c r="O27" s="140">
        <v>453</v>
      </c>
      <c r="P27" s="140">
        <v>318</v>
      </c>
      <c r="Q27" s="38">
        <f t="shared" si="4"/>
        <v>70.19867549668875</v>
      </c>
      <c r="R27" s="140">
        <v>154</v>
      </c>
      <c r="S27" s="140">
        <v>168</v>
      </c>
      <c r="T27" s="140">
        <v>154</v>
      </c>
      <c r="U27" s="38">
        <f t="shared" si="5"/>
        <v>91.666666666666657</v>
      </c>
      <c r="V27" s="140">
        <v>148</v>
      </c>
      <c r="W27" s="140">
        <v>113</v>
      </c>
      <c r="X27" s="38">
        <f t="shared" si="6"/>
        <v>76.351351351351354</v>
      </c>
      <c r="Y27" s="35"/>
      <c r="Z27" s="41"/>
    </row>
    <row r="28" spans="1:26" ht="60.6" customHeight="1" x14ac:dyDescent="0.25">
      <c r="A28" s="44"/>
      <c r="B28" s="219" t="s">
        <v>79</v>
      </c>
      <c r="C28" s="219"/>
      <c r="D28" s="219"/>
      <c r="E28" s="219"/>
      <c r="F28" s="219"/>
      <c r="G28" s="219"/>
      <c r="H28" s="219"/>
      <c r="I28" s="219"/>
      <c r="J28" s="219"/>
      <c r="K28" s="219"/>
      <c r="L28" s="173"/>
      <c r="M28" s="173"/>
      <c r="N28" s="173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6">
    <mergeCell ref="V3:X3"/>
    <mergeCell ref="V4:V5"/>
    <mergeCell ref="W4:W5"/>
    <mergeCell ref="X4:X5"/>
    <mergeCell ref="V2:W2"/>
    <mergeCell ref="N4:N5"/>
    <mergeCell ref="R4:R5"/>
    <mergeCell ref="T4:T5"/>
    <mergeCell ref="U4:U5"/>
    <mergeCell ref="T1:U1"/>
    <mergeCell ref="O3:Q3"/>
    <mergeCell ref="O4:O5"/>
    <mergeCell ref="P4:P5"/>
    <mergeCell ref="Q4:Q5"/>
    <mergeCell ref="S4:S5"/>
    <mergeCell ref="K4:K5"/>
    <mergeCell ref="L4:L5"/>
    <mergeCell ref="G4:G5"/>
    <mergeCell ref="H4:H5"/>
    <mergeCell ref="M4:M5"/>
    <mergeCell ref="B1:K1"/>
    <mergeCell ref="B28:K28"/>
    <mergeCell ref="T2:U2"/>
    <mergeCell ref="A3:A5"/>
    <mergeCell ref="C3:E3"/>
    <mergeCell ref="F3:H3"/>
    <mergeCell ref="I3:K3"/>
    <mergeCell ref="L3:N3"/>
    <mergeCell ref="S3:U3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1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8"/>
  <sheetViews>
    <sheetView view="pageBreakPreview" zoomScale="80" zoomScaleNormal="70" zoomScaleSheetLayoutView="80" workbookViewId="0">
      <selection activeCell="C17" sqref="C17"/>
    </sheetView>
  </sheetViews>
  <sheetFormatPr defaultColWidth="8" defaultRowHeight="13.2" x14ac:dyDescent="0.25"/>
  <cols>
    <col min="1" max="1" width="60.88671875" style="3" customWidth="1"/>
    <col min="2" max="2" width="17.5546875" style="3" customWidth="1"/>
    <col min="3" max="3" width="16.33203125" style="3" customWidth="1"/>
    <col min="4" max="4" width="10.88671875" style="3" customWidth="1"/>
    <col min="5" max="5" width="11.5546875" style="3" customWidth="1"/>
    <col min="6" max="16384" width="8" style="3"/>
  </cols>
  <sheetData>
    <row r="1" spans="1:11" ht="54.75" customHeight="1" x14ac:dyDescent="0.25">
      <c r="A1" s="206" t="s">
        <v>66</v>
      </c>
      <c r="B1" s="206"/>
      <c r="C1" s="206"/>
      <c r="D1" s="206"/>
      <c r="E1" s="206"/>
    </row>
    <row r="2" spans="1:11" s="4" customFormat="1" ht="23.25" customHeight="1" x14ac:dyDescent="0.3">
      <c r="A2" s="211" t="s">
        <v>0</v>
      </c>
      <c r="B2" s="207" t="s">
        <v>81</v>
      </c>
      <c r="C2" s="207" t="s">
        <v>82</v>
      </c>
      <c r="D2" s="209" t="s">
        <v>1</v>
      </c>
      <c r="E2" s="210"/>
    </row>
    <row r="3" spans="1:11" s="4" customFormat="1" ht="42" customHeight="1" x14ac:dyDescent="0.3">
      <c r="A3" s="212"/>
      <c r="B3" s="208"/>
      <c r="C3" s="208"/>
      <c r="D3" s="5" t="s">
        <v>2</v>
      </c>
      <c r="E3" s="6" t="s">
        <v>40</v>
      </c>
    </row>
    <row r="4" spans="1:11" s="9" customFormat="1" ht="15.75" customHeight="1" x14ac:dyDescent="0.3">
      <c r="A4" s="7" t="s">
        <v>4</v>
      </c>
      <c r="B4" s="8">
        <v>5</v>
      </c>
      <c r="C4" s="8">
        <v>6</v>
      </c>
      <c r="D4" s="8">
        <v>7</v>
      </c>
      <c r="E4" s="8">
        <v>8</v>
      </c>
    </row>
    <row r="5" spans="1:11" s="9" customFormat="1" ht="31.5" customHeight="1" x14ac:dyDescent="0.3">
      <c r="A5" s="10" t="s">
        <v>73</v>
      </c>
      <c r="B5" s="161" t="s">
        <v>72</v>
      </c>
      <c r="C5" s="161">
        <f>'4'!B7</f>
        <v>1672</v>
      </c>
      <c r="D5" s="11" t="s">
        <v>72</v>
      </c>
      <c r="E5" s="162" t="s">
        <v>72</v>
      </c>
      <c r="K5" s="12"/>
    </row>
    <row r="6" spans="1:11" s="4" customFormat="1" ht="31.5" customHeight="1" x14ac:dyDescent="0.3">
      <c r="A6" s="10" t="s">
        <v>36</v>
      </c>
      <c r="B6" s="161">
        <f>'4'!C7</f>
        <v>2189</v>
      </c>
      <c r="C6" s="161">
        <f>'4'!D7</f>
        <v>1611</v>
      </c>
      <c r="D6" s="11">
        <f t="shared" ref="D6:D10" si="0">C6/B6*100</f>
        <v>73.595248972133405</v>
      </c>
      <c r="E6" s="162">
        <f t="shared" ref="E6:E10" si="1">C6-B6</f>
        <v>-578</v>
      </c>
      <c r="K6" s="12"/>
    </row>
    <row r="7" spans="1:11" s="4" customFormat="1" ht="54.75" customHeight="1" x14ac:dyDescent="0.3">
      <c r="A7" s="13" t="s">
        <v>37</v>
      </c>
      <c r="B7" s="161">
        <f>'4'!F7</f>
        <v>370</v>
      </c>
      <c r="C7" s="161">
        <f>'4'!G7</f>
        <v>136</v>
      </c>
      <c r="D7" s="11">
        <f t="shared" si="0"/>
        <v>36.756756756756758</v>
      </c>
      <c r="E7" s="162">
        <f t="shared" si="1"/>
        <v>-234</v>
      </c>
      <c r="K7" s="12"/>
    </row>
    <row r="8" spans="1:11" s="4" customFormat="1" ht="35.25" customHeight="1" x14ac:dyDescent="0.3">
      <c r="A8" s="14" t="s">
        <v>38</v>
      </c>
      <c r="B8" s="161">
        <f>'4'!I7</f>
        <v>25</v>
      </c>
      <c r="C8" s="161">
        <f>'4'!J7</f>
        <v>6</v>
      </c>
      <c r="D8" s="11">
        <f t="shared" si="0"/>
        <v>24</v>
      </c>
      <c r="E8" s="162">
        <f t="shared" si="1"/>
        <v>-19</v>
      </c>
      <c r="K8" s="12"/>
    </row>
    <row r="9" spans="1:11" s="4" customFormat="1" ht="45.75" customHeight="1" x14ac:dyDescent="0.3">
      <c r="A9" s="14" t="s">
        <v>29</v>
      </c>
      <c r="B9" s="161">
        <f>'4'!L7</f>
        <v>37</v>
      </c>
      <c r="C9" s="161">
        <f>'4'!M7</f>
        <v>17</v>
      </c>
      <c r="D9" s="11">
        <f t="shared" si="0"/>
        <v>45.945945945945951</v>
      </c>
      <c r="E9" s="162">
        <f t="shared" si="1"/>
        <v>-20</v>
      </c>
      <c r="K9" s="12"/>
    </row>
    <row r="10" spans="1:11" s="4" customFormat="1" ht="55.5" customHeight="1" x14ac:dyDescent="0.3">
      <c r="A10" s="14" t="s">
        <v>39</v>
      </c>
      <c r="B10" s="161">
        <f>'4'!O7</f>
        <v>2097</v>
      </c>
      <c r="C10" s="161">
        <f>'4'!P7</f>
        <v>1428</v>
      </c>
      <c r="D10" s="11">
        <f t="shared" si="0"/>
        <v>68.097281831187402</v>
      </c>
      <c r="E10" s="162">
        <f t="shared" si="1"/>
        <v>-669</v>
      </c>
      <c r="K10" s="12"/>
    </row>
    <row r="11" spans="1:11" s="4" customFormat="1" ht="12.75" customHeight="1" x14ac:dyDescent="0.3">
      <c r="A11" s="213" t="s">
        <v>5</v>
      </c>
      <c r="B11" s="214"/>
      <c r="C11" s="214"/>
      <c r="D11" s="214"/>
      <c r="E11" s="214"/>
      <c r="K11" s="12"/>
    </row>
    <row r="12" spans="1:11" s="4" customFormat="1" ht="15" customHeight="1" x14ac:dyDescent="0.3">
      <c r="A12" s="215"/>
      <c r="B12" s="216"/>
      <c r="C12" s="216"/>
      <c r="D12" s="216"/>
      <c r="E12" s="216"/>
      <c r="K12" s="12"/>
    </row>
    <row r="13" spans="1:11" s="4" customFormat="1" ht="20.25" customHeight="1" x14ac:dyDescent="0.3">
      <c r="A13" s="211" t="s">
        <v>0</v>
      </c>
      <c r="B13" s="217" t="s">
        <v>83</v>
      </c>
      <c r="C13" s="217" t="s">
        <v>84</v>
      </c>
      <c r="D13" s="209" t="s">
        <v>1</v>
      </c>
      <c r="E13" s="210"/>
      <c r="K13" s="12"/>
    </row>
    <row r="14" spans="1:11" ht="35.25" customHeight="1" x14ac:dyDescent="0.25">
      <c r="A14" s="212"/>
      <c r="B14" s="217"/>
      <c r="C14" s="217"/>
      <c r="D14" s="5" t="s">
        <v>2</v>
      </c>
      <c r="E14" s="6" t="s">
        <v>67</v>
      </c>
      <c r="K14" s="12"/>
    </row>
    <row r="15" spans="1:11" ht="24" customHeight="1" x14ac:dyDescent="0.25">
      <c r="A15" s="10" t="s">
        <v>73</v>
      </c>
      <c r="B15" s="165" t="s">
        <v>72</v>
      </c>
      <c r="C15" s="165">
        <f>'4'!R7</f>
        <v>833</v>
      </c>
      <c r="D15" s="11" t="s">
        <v>72</v>
      </c>
      <c r="E15" s="162" t="s">
        <v>72</v>
      </c>
      <c r="K15" s="12"/>
    </row>
    <row r="16" spans="1:11" ht="25.5" customHeight="1" x14ac:dyDescent="0.25">
      <c r="A16" s="1" t="s">
        <v>36</v>
      </c>
      <c r="B16" s="165">
        <f>'4'!S7</f>
        <v>826</v>
      </c>
      <c r="C16" s="165">
        <f>'4'!T7</f>
        <v>811</v>
      </c>
      <c r="D16" s="11">
        <f t="shared" ref="D16:D17" si="2">C16/B16*100</f>
        <v>98.184019370460049</v>
      </c>
      <c r="E16" s="162">
        <f t="shared" ref="E16:E17" si="3">C16-B16</f>
        <v>-15</v>
      </c>
      <c r="K16" s="12"/>
    </row>
    <row r="17" spans="1:11" ht="33.75" customHeight="1" x14ac:dyDescent="0.25">
      <c r="A17" s="1" t="s">
        <v>41</v>
      </c>
      <c r="B17" s="165">
        <f>'4'!V7</f>
        <v>707</v>
      </c>
      <c r="C17" s="165">
        <f>'4'!W7</f>
        <v>639</v>
      </c>
      <c r="D17" s="11">
        <f t="shared" si="2"/>
        <v>90.381895332390386</v>
      </c>
      <c r="E17" s="162">
        <f t="shared" si="3"/>
        <v>-68</v>
      </c>
      <c r="K17" s="12"/>
    </row>
    <row r="18" spans="1:11" ht="70.8" customHeight="1" x14ac:dyDescent="0.25">
      <c r="A18" s="205" t="s">
        <v>79</v>
      </c>
      <c r="B18" s="205"/>
      <c r="C18" s="205"/>
      <c r="D18" s="205"/>
      <c r="E18" s="205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83"/>
  <sheetViews>
    <sheetView view="pageBreakPreview" zoomScale="90" zoomScaleNormal="90" zoomScaleSheetLayoutView="90" workbookViewId="0">
      <selection activeCell="C17" sqref="C17"/>
    </sheetView>
  </sheetViews>
  <sheetFormatPr defaultColWidth="9.109375" defaultRowHeight="13.8" x14ac:dyDescent="0.25"/>
  <cols>
    <col min="1" max="1" width="23" style="45" customWidth="1"/>
    <col min="2" max="2" width="21" style="45" customWidth="1"/>
    <col min="3" max="3" width="9.5546875" style="45" customWidth="1"/>
    <col min="4" max="11" width="8.6640625" style="45" customWidth="1"/>
    <col min="12" max="13" width="9.44140625" style="45" customWidth="1"/>
    <col min="14" max="14" width="8.5546875" style="45" customWidth="1"/>
    <col min="15" max="16" width="9.44140625" style="45" customWidth="1"/>
    <col min="17" max="17" width="8.5546875" style="45" customWidth="1"/>
    <col min="18" max="18" width="17.88671875" style="45" customWidth="1"/>
    <col min="19" max="19" width="8.6640625" style="45" customWidth="1"/>
    <col min="20" max="20" width="8.88671875" style="45" customWidth="1"/>
    <col min="21" max="21" width="8.5546875" style="45" customWidth="1"/>
    <col min="22" max="16384" width="9.109375" style="45"/>
  </cols>
  <sheetData>
    <row r="1" spans="1:26" s="22" customFormat="1" ht="43.5" customHeight="1" x14ac:dyDescent="0.3">
      <c r="A1" s="21"/>
      <c r="B1" s="230" t="s">
        <v>86</v>
      </c>
      <c r="C1" s="230"/>
      <c r="D1" s="230"/>
      <c r="E1" s="230"/>
      <c r="F1" s="230"/>
      <c r="G1" s="230"/>
      <c r="H1" s="230"/>
      <c r="I1" s="230"/>
      <c r="J1" s="230"/>
      <c r="K1" s="230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6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154" t="s">
        <v>8</v>
      </c>
    </row>
    <row r="3" spans="1:26" s="27" customFormat="1" ht="74.25" customHeight="1" x14ac:dyDescent="0.3">
      <c r="A3" s="231"/>
      <c r="B3" s="171" t="s">
        <v>74</v>
      </c>
      <c r="C3" s="222" t="s">
        <v>9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2" t="s">
        <v>76</v>
      </c>
      <c r="S3" s="222" t="s">
        <v>14</v>
      </c>
      <c r="T3" s="222"/>
      <c r="U3" s="222"/>
      <c r="V3" s="222" t="s">
        <v>18</v>
      </c>
      <c r="W3" s="222"/>
      <c r="X3" s="222"/>
    </row>
    <row r="4" spans="1:26" s="28" customFormat="1" ht="26.25" customHeight="1" x14ac:dyDescent="0.3">
      <c r="A4" s="232"/>
      <c r="B4" s="223" t="s">
        <v>75</v>
      </c>
      <c r="C4" s="223" t="s">
        <v>63</v>
      </c>
      <c r="D4" s="223" t="s">
        <v>75</v>
      </c>
      <c r="E4" s="224" t="s">
        <v>2</v>
      </c>
      <c r="F4" s="223" t="s">
        <v>63</v>
      </c>
      <c r="G4" s="223" t="s">
        <v>75</v>
      </c>
      <c r="H4" s="224" t="s">
        <v>2</v>
      </c>
      <c r="I4" s="223" t="s">
        <v>63</v>
      </c>
      <c r="J4" s="223" t="s">
        <v>75</v>
      </c>
      <c r="K4" s="224" t="s">
        <v>2</v>
      </c>
      <c r="L4" s="223" t="s">
        <v>63</v>
      </c>
      <c r="M4" s="223" t="s">
        <v>75</v>
      </c>
      <c r="N4" s="224" t="s">
        <v>2</v>
      </c>
      <c r="O4" s="223" t="s">
        <v>63</v>
      </c>
      <c r="P4" s="223" t="s">
        <v>75</v>
      </c>
      <c r="Q4" s="224" t="s">
        <v>2</v>
      </c>
      <c r="R4" s="223" t="s">
        <v>75</v>
      </c>
      <c r="S4" s="223" t="s">
        <v>63</v>
      </c>
      <c r="T4" s="223" t="s">
        <v>75</v>
      </c>
      <c r="U4" s="224" t="s">
        <v>2</v>
      </c>
      <c r="V4" s="223" t="s">
        <v>63</v>
      </c>
      <c r="W4" s="223" t="s">
        <v>75</v>
      </c>
      <c r="X4" s="224" t="s">
        <v>2</v>
      </c>
    </row>
    <row r="5" spans="1:26" s="28" customFormat="1" ht="15.75" customHeight="1" x14ac:dyDescent="0.3">
      <c r="A5" s="233"/>
      <c r="B5" s="223"/>
      <c r="C5" s="223"/>
      <c r="D5" s="223"/>
      <c r="E5" s="224"/>
      <c r="F5" s="223"/>
      <c r="G5" s="223"/>
      <c r="H5" s="224"/>
      <c r="I5" s="223"/>
      <c r="J5" s="223"/>
      <c r="K5" s="224"/>
      <c r="L5" s="223"/>
      <c r="M5" s="223"/>
      <c r="N5" s="224"/>
      <c r="O5" s="223"/>
      <c r="P5" s="223"/>
      <c r="Q5" s="224"/>
      <c r="R5" s="223"/>
      <c r="S5" s="223"/>
      <c r="T5" s="223"/>
      <c r="U5" s="224"/>
      <c r="V5" s="223"/>
      <c r="W5" s="223"/>
      <c r="X5" s="224"/>
    </row>
    <row r="6" spans="1:26" s="31" customFormat="1" ht="11.25" customHeight="1" x14ac:dyDescent="0.3">
      <c r="A6" s="29" t="s">
        <v>4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  <c r="S6" s="30">
        <v>18</v>
      </c>
      <c r="T6" s="30">
        <v>19</v>
      </c>
      <c r="U6" s="30">
        <v>20</v>
      </c>
      <c r="V6" s="30">
        <v>21</v>
      </c>
      <c r="W6" s="30">
        <v>22</v>
      </c>
      <c r="X6" s="30">
        <v>23</v>
      </c>
    </row>
    <row r="7" spans="1:26" s="36" customFormat="1" ht="16.5" customHeight="1" x14ac:dyDescent="0.3">
      <c r="A7" s="32" t="s">
        <v>42</v>
      </c>
      <c r="B7" s="33">
        <f>SUM(B8:B27)</f>
        <v>1672</v>
      </c>
      <c r="C7" s="33">
        <f>SUM(C8:C27)</f>
        <v>2189</v>
      </c>
      <c r="D7" s="33">
        <f>SUM(D8:D27)</f>
        <v>1611</v>
      </c>
      <c r="E7" s="34">
        <f>D7/C7*100</f>
        <v>73.595248972133405</v>
      </c>
      <c r="F7" s="33">
        <f>SUM(F8:F27)</f>
        <v>370</v>
      </c>
      <c r="G7" s="33">
        <f>SUM(G8:G27)</f>
        <v>136</v>
      </c>
      <c r="H7" s="34">
        <f>G7/F7*100</f>
        <v>36.756756756756758</v>
      </c>
      <c r="I7" s="33">
        <f>SUM(I8:I27)</f>
        <v>25</v>
      </c>
      <c r="J7" s="33">
        <f>SUM(J8:J27)</f>
        <v>6</v>
      </c>
      <c r="K7" s="34">
        <f>J7/I7*100</f>
        <v>24</v>
      </c>
      <c r="L7" s="33">
        <f>SUM(L8:L27)</f>
        <v>37</v>
      </c>
      <c r="M7" s="33">
        <f>SUM(M8:M27)</f>
        <v>17</v>
      </c>
      <c r="N7" s="34">
        <f>M7/L7*100</f>
        <v>45.945945945945951</v>
      </c>
      <c r="O7" s="33">
        <f>SUM(O8:O27)</f>
        <v>2097</v>
      </c>
      <c r="P7" s="33">
        <f>SUM(P8:P27)</f>
        <v>1428</v>
      </c>
      <c r="Q7" s="34">
        <f>P7/O7*100</f>
        <v>68.097281831187402</v>
      </c>
      <c r="R7" s="33">
        <f>SUM(R8:R27)</f>
        <v>833</v>
      </c>
      <c r="S7" s="33">
        <f>SUM(S8:S27)</f>
        <v>826</v>
      </c>
      <c r="T7" s="33">
        <f>SUM(T8:T27)</f>
        <v>811</v>
      </c>
      <c r="U7" s="34">
        <f>T7/S7*100</f>
        <v>98.184019370460049</v>
      </c>
      <c r="V7" s="33">
        <f>SUM(V8:V27)</f>
        <v>707</v>
      </c>
      <c r="W7" s="33">
        <f>SUM(W8:W27)</f>
        <v>639</v>
      </c>
      <c r="X7" s="34">
        <f>W7/V7*100</f>
        <v>90.381895332390386</v>
      </c>
      <c r="Y7" s="35"/>
    </row>
    <row r="8" spans="1:26" s="42" customFormat="1" ht="16.5" customHeight="1" x14ac:dyDescent="0.25">
      <c r="A8" s="141" t="s">
        <v>43</v>
      </c>
      <c r="B8" s="37">
        <v>692</v>
      </c>
      <c r="C8" s="39">
        <v>862</v>
      </c>
      <c r="D8" s="39">
        <v>663</v>
      </c>
      <c r="E8" s="38">
        <f>D8/C8*100</f>
        <v>76.91415313225059</v>
      </c>
      <c r="F8" s="37">
        <v>111</v>
      </c>
      <c r="G8" s="37">
        <v>45</v>
      </c>
      <c r="H8" s="38">
        <f>G8/F8*100</f>
        <v>40.54054054054054</v>
      </c>
      <c r="I8" s="37">
        <v>6</v>
      </c>
      <c r="J8" s="37">
        <v>1</v>
      </c>
      <c r="K8" s="38">
        <f>J8/I8*100</f>
        <v>16.666666666666664</v>
      </c>
      <c r="L8" s="37">
        <v>1</v>
      </c>
      <c r="M8" s="37">
        <v>0</v>
      </c>
      <c r="N8" s="38">
        <f t="shared" ref="N8:N27" si="0">M8/L8*100</f>
        <v>0</v>
      </c>
      <c r="O8" s="37">
        <v>807</v>
      </c>
      <c r="P8" s="37">
        <v>534</v>
      </c>
      <c r="Q8" s="38">
        <f>P8/O8*100</f>
        <v>66.171003717472118</v>
      </c>
      <c r="R8" s="37">
        <v>369</v>
      </c>
      <c r="S8" s="37">
        <v>297</v>
      </c>
      <c r="T8" s="37">
        <v>356</v>
      </c>
      <c r="U8" s="38">
        <f>T8/S8*100</f>
        <v>119.86531986531988</v>
      </c>
      <c r="V8" s="37">
        <v>247</v>
      </c>
      <c r="W8" s="37">
        <v>301</v>
      </c>
      <c r="X8" s="38">
        <f>W8/V8*100</f>
        <v>121.86234817813767</v>
      </c>
      <c r="Y8" s="40"/>
      <c r="Z8" s="41"/>
    </row>
    <row r="9" spans="1:26" s="43" customFormat="1" ht="16.5" customHeight="1" x14ac:dyDescent="0.25">
      <c r="A9" s="141" t="s">
        <v>44</v>
      </c>
      <c r="B9" s="37">
        <v>116</v>
      </c>
      <c r="C9" s="39">
        <v>230</v>
      </c>
      <c r="D9" s="39">
        <v>111</v>
      </c>
      <c r="E9" s="38">
        <f t="shared" ref="E9:E27" si="1">D9/C9*100</f>
        <v>48.260869565217391</v>
      </c>
      <c r="F9" s="37">
        <v>27</v>
      </c>
      <c r="G9" s="37">
        <v>3</v>
      </c>
      <c r="H9" s="38">
        <f t="shared" ref="H9:H27" si="2">G9/F9*100</f>
        <v>11.111111111111111</v>
      </c>
      <c r="I9" s="37">
        <v>2</v>
      </c>
      <c r="J9" s="37">
        <v>1</v>
      </c>
      <c r="K9" s="38">
        <f>J9/I9*100</f>
        <v>50</v>
      </c>
      <c r="L9" s="37">
        <v>1</v>
      </c>
      <c r="M9" s="37">
        <v>0</v>
      </c>
      <c r="N9" s="38">
        <f t="shared" si="0"/>
        <v>0</v>
      </c>
      <c r="O9" s="37">
        <v>223</v>
      </c>
      <c r="P9" s="37">
        <v>106</v>
      </c>
      <c r="Q9" s="38">
        <f t="shared" ref="Q9:Q27" si="3">P9/O9*100</f>
        <v>47.533632286995513</v>
      </c>
      <c r="R9" s="37">
        <v>58</v>
      </c>
      <c r="S9" s="37">
        <v>88</v>
      </c>
      <c r="T9" s="37">
        <v>54</v>
      </c>
      <c r="U9" s="38">
        <f t="shared" ref="U9:U27" si="4">T9/S9*100</f>
        <v>61.363636363636367</v>
      </c>
      <c r="V9" s="37">
        <v>75</v>
      </c>
      <c r="W9" s="37">
        <v>33</v>
      </c>
      <c r="X9" s="38">
        <f t="shared" ref="X9:X27" si="5">W9/V9*100</f>
        <v>44</v>
      </c>
      <c r="Y9" s="40"/>
      <c r="Z9" s="41"/>
    </row>
    <row r="10" spans="1:26" s="42" customFormat="1" ht="16.5" customHeight="1" x14ac:dyDescent="0.25">
      <c r="A10" s="141" t="s">
        <v>45</v>
      </c>
      <c r="B10" s="37">
        <v>48</v>
      </c>
      <c r="C10" s="39">
        <v>55</v>
      </c>
      <c r="D10" s="39">
        <v>47</v>
      </c>
      <c r="E10" s="38">
        <f t="shared" si="1"/>
        <v>85.454545454545453</v>
      </c>
      <c r="F10" s="37">
        <v>11</v>
      </c>
      <c r="G10" s="37">
        <v>3</v>
      </c>
      <c r="H10" s="38">
        <f t="shared" si="2"/>
        <v>27.27272727272727</v>
      </c>
      <c r="I10" s="37">
        <v>0</v>
      </c>
      <c r="J10" s="37">
        <v>0</v>
      </c>
      <c r="K10" s="164" t="e">
        <f t="shared" ref="K10:K27" si="6">J10/I10*100</f>
        <v>#DIV/0!</v>
      </c>
      <c r="L10" s="37">
        <v>2</v>
      </c>
      <c r="M10" s="37">
        <v>1</v>
      </c>
      <c r="N10" s="38">
        <f t="shared" si="0"/>
        <v>50</v>
      </c>
      <c r="O10" s="37">
        <v>53</v>
      </c>
      <c r="P10" s="37">
        <v>47</v>
      </c>
      <c r="Q10" s="38">
        <f t="shared" si="3"/>
        <v>88.679245283018872</v>
      </c>
      <c r="R10" s="37">
        <v>18</v>
      </c>
      <c r="S10" s="37">
        <v>20</v>
      </c>
      <c r="T10" s="37">
        <v>18</v>
      </c>
      <c r="U10" s="38">
        <f t="shared" si="4"/>
        <v>90</v>
      </c>
      <c r="V10" s="37">
        <v>19</v>
      </c>
      <c r="W10" s="37">
        <v>14</v>
      </c>
      <c r="X10" s="38">
        <f t="shared" si="5"/>
        <v>73.68421052631578</v>
      </c>
      <c r="Y10" s="40"/>
      <c r="Z10" s="41"/>
    </row>
    <row r="11" spans="1:26" s="42" customFormat="1" ht="16.5" customHeight="1" x14ac:dyDescent="0.25">
      <c r="A11" s="141" t="s">
        <v>46</v>
      </c>
      <c r="B11" s="37">
        <v>82</v>
      </c>
      <c r="C11" s="39">
        <v>147</v>
      </c>
      <c r="D11" s="39">
        <v>79</v>
      </c>
      <c r="E11" s="38">
        <f t="shared" si="1"/>
        <v>53.741496598639458</v>
      </c>
      <c r="F11" s="37">
        <v>20</v>
      </c>
      <c r="G11" s="37">
        <v>4</v>
      </c>
      <c r="H11" s="38">
        <f t="shared" si="2"/>
        <v>20</v>
      </c>
      <c r="I11" s="37">
        <v>1</v>
      </c>
      <c r="J11" s="37">
        <v>0</v>
      </c>
      <c r="K11" s="38">
        <f>J11/I11*100</f>
        <v>0</v>
      </c>
      <c r="L11" s="37">
        <v>1</v>
      </c>
      <c r="M11" s="37">
        <v>0</v>
      </c>
      <c r="N11" s="38">
        <f t="shared" si="0"/>
        <v>0</v>
      </c>
      <c r="O11" s="37">
        <v>136</v>
      </c>
      <c r="P11" s="37">
        <v>78</v>
      </c>
      <c r="Q11" s="38">
        <f t="shared" si="3"/>
        <v>57.352941176470587</v>
      </c>
      <c r="R11" s="37">
        <v>39</v>
      </c>
      <c r="S11" s="37">
        <v>62</v>
      </c>
      <c r="T11" s="37">
        <v>39</v>
      </c>
      <c r="U11" s="38">
        <f t="shared" si="4"/>
        <v>62.903225806451616</v>
      </c>
      <c r="V11" s="37">
        <v>59</v>
      </c>
      <c r="W11" s="37">
        <v>18</v>
      </c>
      <c r="X11" s="38">
        <f t="shared" si="5"/>
        <v>30.508474576271187</v>
      </c>
      <c r="Y11" s="40"/>
      <c r="Z11" s="41"/>
    </row>
    <row r="12" spans="1:26" s="42" customFormat="1" ht="16.5" customHeight="1" x14ac:dyDescent="0.25">
      <c r="A12" s="141" t="s">
        <v>47</v>
      </c>
      <c r="B12" s="37">
        <v>42</v>
      </c>
      <c r="C12" s="39">
        <v>46</v>
      </c>
      <c r="D12" s="39">
        <v>37</v>
      </c>
      <c r="E12" s="38">
        <f t="shared" si="1"/>
        <v>80.434782608695656</v>
      </c>
      <c r="F12" s="37">
        <v>7</v>
      </c>
      <c r="G12" s="37">
        <v>5</v>
      </c>
      <c r="H12" s="38">
        <f t="shared" si="2"/>
        <v>71.428571428571431</v>
      </c>
      <c r="I12" s="37">
        <v>1</v>
      </c>
      <c r="J12" s="37">
        <v>1</v>
      </c>
      <c r="K12" s="38">
        <f>J12/I12*100</f>
        <v>100</v>
      </c>
      <c r="L12" s="37">
        <v>0</v>
      </c>
      <c r="M12" s="37">
        <v>0</v>
      </c>
      <c r="N12" s="164" t="e">
        <f t="shared" si="0"/>
        <v>#DIV/0!</v>
      </c>
      <c r="O12" s="37">
        <v>46</v>
      </c>
      <c r="P12" s="37">
        <v>36</v>
      </c>
      <c r="Q12" s="38">
        <f t="shared" si="3"/>
        <v>78.260869565217391</v>
      </c>
      <c r="R12" s="37">
        <v>14</v>
      </c>
      <c r="S12" s="37">
        <v>23</v>
      </c>
      <c r="T12" s="37">
        <v>14</v>
      </c>
      <c r="U12" s="38">
        <f t="shared" si="4"/>
        <v>60.869565217391312</v>
      </c>
      <c r="V12" s="37">
        <v>17</v>
      </c>
      <c r="W12" s="37">
        <v>12</v>
      </c>
      <c r="X12" s="38">
        <f t="shared" si="5"/>
        <v>70.588235294117652</v>
      </c>
      <c r="Y12" s="40"/>
      <c r="Z12" s="41"/>
    </row>
    <row r="13" spans="1:26" s="42" customFormat="1" ht="16.5" customHeight="1" x14ac:dyDescent="0.25">
      <c r="A13" s="141" t="s">
        <v>48</v>
      </c>
      <c r="B13" s="37">
        <v>68</v>
      </c>
      <c r="C13" s="39">
        <v>123</v>
      </c>
      <c r="D13" s="39">
        <v>68</v>
      </c>
      <c r="E13" s="38">
        <f t="shared" si="1"/>
        <v>55.284552845528459</v>
      </c>
      <c r="F13" s="37">
        <v>32</v>
      </c>
      <c r="G13" s="37">
        <v>7</v>
      </c>
      <c r="H13" s="38">
        <f t="shared" si="2"/>
        <v>21.875</v>
      </c>
      <c r="I13" s="37">
        <v>3</v>
      </c>
      <c r="J13" s="37">
        <v>0</v>
      </c>
      <c r="K13" s="38">
        <f>J13/I13*100</f>
        <v>0</v>
      </c>
      <c r="L13" s="37">
        <v>1</v>
      </c>
      <c r="M13" s="37">
        <v>2</v>
      </c>
      <c r="N13" s="38">
        <f t="shared" si="0"/>
        <v>200</v>
      </c>
      <c r="O13" s="37">
        <v>120</v>
      </c>
      <c r="P13" s="37">
        <v>60</v>
      </c>
      <c r="Q13" s="38">
        <f t="shared" si="3"/>
        <v>50</v>
      </c>
      <c r="R13" s="37">
        <v>26</v>
      </c>
      <c r="S13" s="37">
        <v>55</v>
      </c>
      <c r="T13" s="37">
        <v>26</v>
      </c>
      <c r="U13" s="38">
        <f t="shared" si="4"/>
        <v>47.272727272727273</v>
      </c>
      <c r="V13" s="37">
        <v>46</v>
      </c>
      <c r="W13" s="37">
        <v>13</v>
      </c>
      <c r="X13" s="38">
        <f t="shared" si="5"/>
        <v>28.260869565217391</v>
      </c>
      <c r="Y13" s="40"/>
      <c r="Z13" s="41"/>
    </row>
    <row r="14" spans="1:26" s="42" customFormat="1" ht="16.5" customHeight="1" x14ac:dyDescent="0.25">
      <c r="A14" s="141" t="s">
        <v>49</v>
      </c>
      <c r="B14" s="37">
        <v>15</v>
      </c>
      <c r="C14" s="39">
        <v>35</v>
      </c>
      <c r="D14" s="39">
        <v>15</v>
      </c>
      <c r="E14" s="38">
        <f t="shared" si="1"/>
        <v>42.857142857142854</v>
      </c>
      <c r="F14" s="37">
        <v>9</v>
      </c>
      <c r="G14" s="37">
        <v>2</v>
      </c>
      <c r="H14" s="38">
        <f t="shared" si="2"/>
        <v>22.222222222222221</v>
      </c>
      <c r="I14" s="37">
        <v>1</v>
      </c>
      <c r="J14" s="37">
        <v>0</v>
      </c>
      <c r="K14" s="38">
        <f>J14/I14*100</f>
        <v>0</v>
      </c>
      <c r="L14" s="37">
        <v>1</v>
      </c>
      <c r="M14" s="37">
        <v>0</v>
      </c>
      <c r="N14" s="38">
        <f t="shared" si="0"/>
        <v>0</v>
      </c>
      <c r="O14" s="37">
        <v>35</v>
      </c>
      <c r="P14" s="37">
        <v>14</v>
      </c>
      <c r="Q14" s="38">
        <f t="shared" si="3"/>
        <v>40</v>
      </c>
      <c r="R14" s="37">
        <v>9</v>
      </c>
      <c r="S14" s="37">
        <v>14</v>
      </c>
      <c r="T14" s="37">
        <v>9</v>
      </c>
      <c r="U14" s="38">
        <f t="shared" si="4"/>
        <v>64.285714285714292</v>
      </c>
      <c r="V14" s="37">
        <v>14</v>
      </c>
      <c r="W14" s="37">
        <v>6</v>
      </c>
      <c r="X14" s="38">
        <f t="shared" si="5"/>
        <v>42.857142857142854</v>
      </c>
      <c r="Y14" s="40"/>
      <c r="Z14" s="41"/>
    </row>
    <row r="15" spans="1:26" s="42" customFormat="1" ht="16.5" customHeight="1" x14ac:dyDescent="0.25">
      <c r="A15" s="141" t="s">
        <v>50</v>
      </c>
      <c r="B15" s="37">
        <v>48</v>
      </c>
      <c r="C15" s="39">
        <v>60</v>
      </c>
      <c r="D15" s="39">
        <v>48</v>
      </c>
      <c r="E15" s="38">
        <f t="shared" si="1"/>
        <v>80</v>
      </c>
      <c r="F15" s="37">
        <v>13</v>
      </c>
      <c r="G15" s="37">
        <v>4</v>
      </c>
      <c r="H15" s="38">
        <f t="shared" si="2"/>
        <v>30.76923076923077</v>
      </c>
      <c r="I15" s="37">
        <v>3</v>
      </c>
      <c r="J15" s="37">
        <v>2</v>
      </c>
      <c r="K15" s="38">
        <f t="shared" si="6"/>
        <v>66.666666666666657</v>
      </c>
      <c r="L15" s="37">
        <v>1</v>
      </c>
      <c r="M15" s="37">
        <v>6</v>
      </c>
      <c r="N15" s="38">
        <f t="shared" si="0"/>
        <v>600</v>
      </c>
      <c r="O15" s="37">
        <v>60</v>
      </c>
      <c r="P15" s="37">
        <v>47</v>
      </c>
      <c r="Q15" s="38">
        <f t="shared" si="3"/>
        <v>78.333333333333329</v>
      </c>
      <c r="R15" s="37">
        <v>27</v>
      </c>
      <c r="S15" s="37">
        <v>22</v>
      </c>
      <c r="T15" s="37">
        <v>27</v>
      </c>
      <c r="U15" s="38">
        <f t="shared" si="4"/>
        <v>122.72727272727273</v>
      </c>
      <c r="V15" s="37">
        <v>21</v>
      </c>
      <c r="W15" s="37">
        <v>22</v>
      </c>
      <c r="X15" s="38">
        <f t="shared" si="5"/>
        <v>104.76190476190477</v>
      </c>
      <c r="Y15" s="40"/>
      <c r="Z15" s="41"/>
    </row>
    <row r="16" spans="1:26" s="42" customFormat="1" ht="16.5" customHeight="1" x14ac:dyDescent="0.25">
      <c r="A16" s="141" t="s">
        <v>51</v>
      </c>
      <c r="B16" s="37">
        <v>31</v>
      </c>
      <c r="C16" s="39">
        <v>40</v>
      </c>
      <c r="D16" s="39">
        <v>31</v>
      </c>
      <c r="E16" s="38">
        <f t="shared" si="1"/>
        <v>77.5</v>
      </c>
      <c r="F16" s="37">
        <v>8</v>
      </c>
      <c r="G16" s="37">
        <v>2</v>
      </c>
      <c r="H16" s="38">
        <f t="shared" si="2"/>
        <v>25</v>
      </c>
      <c r="I16" s="37">
        <v>1</v>
      </c>
      <c r="J16" s="37">
        <v>0</v>
      </c>
      <c r="K16" s="38">
        <f t="shared" si="6"/>
        <v>0</v>
      </c>
      <c r="L16" s="37">
        <v>1</v>
      </c>
      <c r="M16" s="37">
        <v>0</v>
      </c>
      <c r="N16" s="38">
        <f t="shared" si="0"/>
        <v>0</v>
      </c>
      <c r="O16" s="37">
        <v>37</v>
      </c>
      <c r="P16" s="37">
        <v>25</v>
      </c>
      <c r="Q16" s="38">
        <f t="shared" si="3"/>
        <v>67.567567567567565</v>
      </c>
      <c r="R16" s="37">
        <v>13</v>
      </c>
      <c r="S16" s="37">
        <v>14</v>
      </c>
      <c r="T16" s="37">
        <v>13</v>
      </c>
      <c r="U16" s="38">
        <f t="shared" si="4"/>
        <v>92.857142857142861</v>
      </c>
      <c r="V16" s="37">
        <v>10</v>
      </c>
      <c r="W16" s="37">
        <v>12</v>
      </c>
      <c r="X16" s="38">
        <f t="shared" si="5"/>
        <v>120</v>
      </c>
      <c r="Y16" s="40"/>
      <c r="Z16" s="41"/>
    </row>
    <row r="17" spans="1:26" s="42" customFormat="1" ht="16.5" customHeight="1" x14ac:dyDescent="0.25">
      <c r="A17" s="141" t="s">
        <v>52</v>
      </c>
      <c r="B17" s="37">
        <v>233</v>
      </c>
      <c r="C17" s="39">
        <v>140</v>
      </c>
      <c r="D17" s="39">
        <v>220</v>
      </c>
      <c r="E17" s="38">
        <f t="shared" si="1"/>
        <v>157.14285714285714</v>
      </c>
      <c r="F17" s="37">
        <v>21</v>
      </c>
      <c r="G17" s="37">
        <v>18</v>
      </c>
      <c r="H17" s="38">
        <f t="shared" si="2"/>
        <v>85.714285714285708</v>
      </c>
      <c r="I17" s="37">
        <v>4</v>
      </c>
      <c r="J17" s="37">
        <v>1</v>
      </c>
      <c r="K17" s="38">
        <f>J17/I17*100</f>
        <v>25</v>
      </c>
      <c r="L17" s="37">
        <v>3</v>
      </c>
      <c r="M17" s="37">
        <v>1</v>
      </c>
      <c r="N17" s="38">
        <f t="shared" si="0"/>
        <v>33.333333333333329</v>
      </c>
      <c r="O17" s="37">
        <v>139</v>
      </c>
      <c r="P17" s="37">
        <v>209</v>
      </c>
      <c r="Q17" s="38">
        <f t="shared" si="3"/>
        <v>150.35971223021582</v>
      </c>
      <c r="R17" s="37">
        <v>135</v>
      </c>
      <c r="S17" s="37">
        <v>59</v>
      </c>
      <c r="T17" s="37">
        <v>131</v>
      </c>
      <c r="U17" s="38">
        <f t="shared" si="4"/>
        <v>222.03389830508473</v>
      </c>
      <c r="V17" s="37">
        <v>53</v>
      </c>
      <c r="W17" s="37">
        <v>120</v>
      </c>
      <c r="X17" s="38">
        <f t="shared" si="5"/>
        <v>226.41509433962264</v>
      </c>
      <c r="Y17" s="40"/>
      <c r="Z17" s="41"/>
    </row>
    <row r="18" spans="1:26" s="42" customFormat="1" ht="16.5" customHeight="1" x14ac:dyDescent="0.25">
      <c r="A18" s="141" t="s">
        <v>53</v>
      </c>
      <c r="B18" s="37">
        <v>36</v>
      </c>
      <c r="C18" s="39">
        <v>53</v>
      </c>
      <c r="D18" s="39">
        <v>36</v>
      </c>
      <c r="E18" s="38">
        <f t="shared" si="1"/>
        <v>67.924528301886795</v>
      </c>
      <c r="F18" s="37">
        <v>4</v>
      </c>
      <c r="G18" s="37">
        <v>7</v>
      </c>
      <c r="H18" s="38">
        <f t="shared" si="2"/>
        <v>175</v>
      </c>
      <c r="I18" s="37">
        <v>0</v>
      </c>
      <c r="J18" s="37">
        <v>0</v>
      </c>
      <c r="K18" s="164" t="e">
        <f t="shared" si="6"/>
        <v>#DIV/0!</v>
      </c>
      <c r="L18" s="37">
        <v>2</v>
      </c>
      <c r="M18" s="37">
        <v>2</v>
      </c>
      <c r="N18" s="38">
        <f t="shared" si="0"/>
        <v>100</v>
      </c>
      <c r="O18" s="37">
        <v>47</v>
      </c>
      <c r="P18" s="37">
        <v>33</v>
      </c>
      <c r="Q18" s="38">
        <f t="shared" si="3"/>
        <v>70.212765957446805</v>
      </c>
      <c r="R18" s="37">
        <v>17</v>
      </c>
      <c r="S18" s="37">
        <v>25</v>
      </c>
      <c r="T18" s="37">
        <v>17</v>
      </c>
      <c r="U18" s="38">
        <f t="shared" si="4"/>
        <v>68</v>
      </c>
      <c r="V18" s="37">
        <v>21</v>
      </c>
      <c r="W18" s="37">
        <v>11</v>
      </c>
      <c r="X18" s="38">
        <f t="shared" si="5"/>
        <v>52.380952380952387</v>
      </c>
      <c r="Y18" s="40"/>
      <c r="Z18" s="41"/>
    </row>
    <row r="19" spans="1:26" s="42" customFormat="1" ht="16.5" customHeight="1" x14ac:dyDescent="0.25">
      <c r="A19" s="141" t="s">
        <v>54</v>
      </c>
      <c r="B19" s="37">
        <v>36</v>
      </c>
      <c r="C19" s="39">
        <v>63</v>
      </c>
      <c r="D19" s="39">
        <v>36</v>
      </c>
      <c r="E19" s="38">
        <f t="shared" si="1"/>
        <v>57.142857142857139</v>
      </c>
      <c r="F19" s="37">
        <v>16</v>
      </c>
      <c r="G19" s="37">
        <v>6</v>
      </c>
      <c r="H19" s="38">
        <f t="shared" si="2"/>
        <v>37.5</v>
      </c>
      <c r="I19" s="37">
        <v>0</v>
      </c>
      <c r="J19" s="37">
        <v>0</v>
      </c>
      <c r="K19" s="164" t="e">
        <f t="shared" si="6"/>
        <v>#DIV/0!</v>
      </c>
      <c r="L19" s="37">
        <v>13</v>
      </c>
      <c r="M19" s="37">
        <v>1</v>
      </c>
      <c r="N19" s="38">
        <f t="shared" si="0"/>
        <v>7.6923076923076925</v>
      </c>
      <c r="O19" s="37">
        <v>62</v>
      </c>
      <c r="P19" s="37">
        <v>32</v>
      </c>
      <c r="Q19" s="38">
        <f t="shared" si="3"/>
        <v>51.612903225806448</v>
      </c>
      <c r="R19" s="37">
        <v>12</v>
      </c>
      <c r="S19" s="37">
        <v>27</v>
      </c>
      <c r="T19" s="37">
        <v>12</v>
      </c>
      <c r="U19" s="38">
        <f t="shared" si="4"/>
        <v>44.444444444444443</v>
      </c>
      <c r="V19" s="37">
        <v>24</v>
      </c>
      <c r="W19" s="37">
        <v>5</v>
      </c>
      <c r="X19" s="38">
        <f t="shared" si="5"/>
        <v>20.833333333333336</v>
      </c>
      <c r="Y19" s="40"/>
      <c r="Z19" s="41"/>
    </row>
    <row r="20" spans="1:26" s="42" customFormat="1" ht="16.5" customHeight="1" x14ac:dyDescent="0.25">
      <c r="A20" s="141" t="s">
        <v>55</v>
      </c>
      <c r="B20" s="37">
        <v>5</v>
      </c>
      <c r="C20" s="39">
        <v>33</v>
      </c>
      <c r="D20" s="39">
        <v>5</v>
      </c>
      <c r="E20" s="38">
        <f t="shared" si="1"/>
        <v>15.151515151515152</v>
      </c>
      <c r="F20" s="37">
        <v>12</v>
      </c>
      <c r="G20" s="37">
        <v>0</v>
      </c>
      <c r="H20" s="38">
        <f t="shared" si="2"/>
        <v>0</v>
      </c>
      <c r="I20" s="37">
        <v>1</v>
      </c>
      <c r="J20" s="37">
        <v>0</v>
      </c>
      <c r="K20" s="38">
        <f>J20/I20*100</f>
        <v>0</v>
      </c>
      <c r="L20" s="37">
        <v>5</v>
      </c>
      <c r="M20" s="37">
        <v>1</v>
      </c>
      <c r="N20" s="38">
        <f t="shared" si="0"/>
        <v>20</v>
      </c>
      <c r="O20" s="37">
        <v>33</v>
      </c>
      <c r="P20" s="37">
        <v>5</v>
      </c>
      <c r="Q20" s="38">
        <f t="shared" si="3"/>
        <v>15.151515151515152</v>
      </c>
      <c r="R20" s="37">
        <v>4</v>
      </c>
      <c r="S20" s="37">
        <v>3</v>
      </c>
      <c r="T20" s="37">
        <v>4</v>
      </c>
      <c r="U20" s="38">
        <f t="shared" si="4"/>
        <v>133.33333333333331</v>
      </c>
      <c r="V20" s="37">
        <v>3</v>
      </c>
      <c r="W20" s="37">
        <v>1</v>
      </c>
      <c r="X20" s="38">
        <f t="shared" si="5"/>
        <v>33.333333333333329</v>
      </c>
      <c r="Y20" s="40"/>
      <c r="Z20" s="41"/>
    </row>
    <row r="21" spans="1:26" s="42" customFormat="1" ht="16.5" customHeight="1" x14ac:dyDescent="0.25">
      <c r="A21" s="141" t="s">
        <v>56</v>
      </c>
      <c r="B21" s="37">
        <v>35</v>
      </c>
      <c r="C21" s="39">
        <v>29</v>
      </c>
      <c r="D21" s="39">
        <v>35</v>
      </c>
      <c r="E21" s="38">
        <f t="shared" si="1"/>
        <v>120.68965517241379</v>
      </c>
      <c r="F21" s="37">
        <v>7</v>
      </c>
      <c r="G21" s="37">
        <v>6</v>
      </c>
      <c r="H21" s="38">
        <f t="shared" si="2"/>
        <v>85.714285714285708</v>
      </c>
      <c r="I21" s="37">
        <v>0</v>
      </c>
      <c r="J21" s="37">
        <v>0</v>
      </c>
      <c r="K21" s="164" t="e">
        <f t="shared" si="6"/>
        <v>#DIV/0!</v>
      </c>
      <c r="L21" s="37">
        <v>0</v>
      </c>
      <c r="M21" s="37">
        <v>0</v>
      </c>
      <c r="N21" s="164" t="e">
        <f t="shared" si="0"/>
        <v>#DIV/0!</v>
      </c>
      <c r="O21" s="37">
        <v>28</v>
      </c>
      <c r="P21" s="37">
        <v>33</v>
      </c>
      <c r="Q21" s="38">
        <f t="shared" si="3"/>
        <v>117.85714285714286</v>
      </c>
      <c r="R21" s="37">
        <v>19</v>
      </c>
      <c r="S21" s="37">
        <v>9</v>
      </c>
      <c r="T21" s="37">
        <v>19</v>
      </c>
      <c r="U21" s="38">
        <f t="shared" si="4"/>
        <v>211.11111111111111</v>
      </c>
      <c r="V21" s="37">
        <v>5</v>
      </c>
      <c r="W21" s="37">
        <v>17</v>
      </c>
      <c r="X21" s="38">
        <f t="shared" si="5"/>
        <v>340</v>
      </c>
      <c r="Y21" s="40"/>
      <c r="Z21" s="41"/>
    </row>
    <row r="22" spans="1:26" s="42" customFormat="1" ht="16.5" customHeight="1" x14ac:dyDescent="0.25">
      <c r="A22" s="141" t="s">
        <v>57</v>
      </c>
      <c r="B22" s="37">
        <v>57</v>
      </c>
      <c r="C22" s="39">
        <v>61</v>
      </c>
      <c r="D22" s="39">
        <v>52</v>
      </c>
      <c r="E22" s="38">
        <f t="shared" si="1"/>
        <v>85.245901639344254</v>
      </c>
      <c r="F22" s="37">
        <v>12</v>
      </c>
      <c r="G22" s="37">
        <v>7</v>
      </c>
      <c r="H22" s="38">
        <f t="shared" si="2"/>
        <v>58.333333333333336</v>
      </c>
      <c r="I22" s="37">
        <v>0</v>
      </c>
      <c r="J22" s="37">
        <v>0</v>
      </c>
      <c r="K22" s="164" t="e">
        <f t="shared" si="6"/>
        <v>#DIV/0!</v>
      </c>
      <c r="L22" s="37">
        <v>0</v>
      </c>
      <c r="M22" s="37">
        <v>0</v>
      </c>
      <c r="N22" s="164" t="e">
        <f t="shared" si="0"/>
        <v>#DIV/0!</v>
      </c>
      <c r="O22" s="37">
        <v>60</v>
      </c>
      <c r="P22" s="37">
        <v>45</v>
      </c>
      <c r="Q22" s="38">
        <f t="shared" si="3"/>
        <v>75</v>
      </c>
      <c r="R22" s="37">
        <v>16</v>
      </c>
      <c r="S22" s="37">
        <v>35</v>
      </c>
      <c r="T22" s="37">
        <v>15</v>
      </c>
      <c r="U22" s="38">
        <f t="shared" si="4"/>
        <v>42.857142857142854</v>
      </c>
      <c r="V22" s="37">
        <v>34</v>
      </c>
      <c r="W22" s="37">
        <v>11</v>
      </c>
      <c r="X22" s="38">
        <f t="shared" si="5"/>
        <v>32.352941176470587</v>
      </c>
      <c r="Y22" s="40"/>
      <c r="Z22" s="41"/>
    </row>
    <row r="23" spans="1:26" s="42" customFormat="1" ht="16.5" customHeight="1" x14ac:dyDescent="0.25">
      <c r="A23" s="141" t="s">
        <v>58</v>
      </c>
      <c r="B23" s="37">
        <v>23</v>
      </c>
      <c r="C23" s="39">
        <v>75</v>
      </c>
      <c r="D23" s="39">
        <v>23</v>
      </c>
      <c r="E23" s="38">
        <f t="shared" si="1"/>
        <v>30.666666666666664</v>
      </c>
      <c r="F23" s="37">
        <v>19</v>
      </c>
      <c r="G23" s="37">
        <v>1</v>
      </c>
      <c r="H23" s="38">
        <f t="shared" si="2"/>
        <v>5.2631578947368416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0"/>
        <v>#DIV/0!</v>
      </c>
      <c r="O23" s="37">
        <v>75</v>
      </c>
      <c r="P23" s="37">
        <v>23</v>
      </c>
      <c r="Q23" s="38">
        <f t="shared" si="3"/>
        <v>30.666666666666664</v>
      </c>
      <c r="R23" s="37">
        <v>11</v>
      </c>
      <c r="S23" s="37">
        <v>27</v>
      </c>
      <c r="T23" s="37">
        <v>11</v>
      </c>
      <c r="U23" s="38">
        <f t="shared" si="4"/>
        <v>40.74074074074074</v>
      </c>
      <c r="V23" s="37">
        <v>22</v>
      </c>
      <c r="W23" s="37">
        <v>7</v>
      </c>
      <c r="X23" s="38">
        <f t="shared" si="5"/>
        <v>31.818181818181817</v>
      </c>
      <c r="Y23" s="40"/>
      <c r="Z23" s="41"/>
    </row>
    <row r="24" spans="1:26" s="42" customFormat="1" ht="16.5" customHeight="1" x14ac:dyDescent="0.25">
      <c r="A24" s="141" t="s">
        <v>59</v>
      </c>
      <c r="B24" s="37">
        <v>28</v>
      </c>
      <c r="C24" s="39">
        <v>30</v>
      </c>
      <c r="D24" s="39">
        <v>28</v>
      </c>
      <c r="E24" s="38">
        <f t="shared" si="1"/>
        <v>93.333333333333329</v>
      </c>
      <c r="F24" s="37">
        <v>20</v>
      </c>
      <c r="G24" s="37">
        <v>12</v>
      </c>
      <c r="H24" s="38">
        <f t="shared" si="2"/>
        <v>60</v>
      </c>
      <c r="I24" s="37">
        <v>1</v>
      </c>
      <c r="J24" s="37">
        <v>0</v>
      </c>
      <c r="K24" s="38">
        <f>J24/I24*100</f>
        <v>0</v>
      </c>
      <c r="L24" s="37">
        <v>0</v>
      </c>
      <c r="M24" s="37">
        <v>0</v>
      </c>
      <c r="N24" s="164" t="e">
        <f t="shared" si="0"/>
        <v>#DIV/0!</v>
      </c>
      <c r="O24" s="37">
        <v>30</v>
      </c>
      <c r="P24" s="37">
        <v>26</v>
      </c>
      <c r="Q24" s="38">
        <f t="shared" si="3"/>
        <v>86.666666666666671</v>
      </c>
      <c r="R24" s="37">
        <v>10</v>
      </c>
      <c r="S24" s="37">
        <v>6</v>
      </c>
      <c r="T24" s="37">
        <v>10</v>
      </c>
      <c r="U24" s="38">
        <f t="shared" si="4"/>
        <v>166.66666666666669</v>
      </c>
      <c r="V24" s="37">
        <v>3</v>
      </c>
      <c r="W24" s="37">
        <v>7</v>
      </c>
      <c r="X24" s="38">
        <f t="shared" si="5"/>
        <v>233.33333333333334</v>
      </c>
      <c r="Y24" s="40"/>
      <c r="Z24" s="41"/>
    </row>
    <row r="25" spans="1:26" s="42" customFormat="1" ht="16.5" customHeight="1" x14ac:dyDescent="0.25">
      <c r="A25" s="141" t="s">
        <v>60</v>
      </c>
      <c r="B25" s="37">
        <v>32</v>
      </c>
      <c r="C25" s="39">
        <v>42</v>
      </c>
      <c r="D25" s="39">
        <v>32</v>
      </c>
      <c r="E25" s="38">
        <f t="shared" si="1"/>
        <v>76.19047619047619</v>
      </c>
      <c r="F25" s="37">
        <v>12</v>
      </c>
      <c r="G25" s="37">
        <v>3</v>
      </c>
      <c r="H25" s="38">
        <f t="shared" si="2"/>
        <v>25</v>
      </c>
      <c r="I25" s="37">
        <v>0</v>
      </c>
      <c r="J25" s="37">
        <v>0</v>
      </c>
      <c r="K25" s="164" t="e">
        <f t="shared" si="6"/>
        <v>#DIV/0!</v>
      </c>
      <c r="L25" s="37">
        <v>3</v>
      </c>
      <c r="M25" s="37">
        <v>3</v>
      </c>
      <c r="N25" s="38">
        <f t="shared" si="0"/>
        <v>100</v>
      </c>
      <c r="O25" s="37">
        <v>42</v>
      </c>
      <c r="P25" s="37">
        <v>32</v>
      </c>
      <c r="Q25" s="38">
        <f t="shared" si="3"/>
        <v>76.19047619047619</v>
      </c>
      <c r="R25" s="37">
        <v>19</v>
      </c>
      <c r="S25" s="37">
        <v>15</v>
      </c>
      <c r="T25" s="37">
        <v>19</v>
      </c>
      <c r="U25" s="38">
        <f t="shared" si="4"/>
        <v>126.66666666666666</v>
      </c>
      <c r="V25" s="37">
        <v>11</v>
      </c>
      <c r="W25" s="37">
        <v>17</v>
      </c>
      <c r="X25" s="38">
        <f t="shared" si="5"/>
        <v>154.54545454545453</v>
      </c>
      <c r="Y25" s="40"/>
      <c r="Z25" s="41"/>
    </row>
    <row r="26" spans="1:26" s="42" customFormat="1" ht="16.5" customHeight="1" x14ac:dyDescent="0.25">
      <c r="A26" s="141" t="s">
        <v>61</v>
      </c>
      <c r="B26" s="37">
        <v>15</v>
      </c>
      <c r="C26" s="39">
        <v>23</v>
      </c>
      <c r="D26" s="39">
        <v>15</v>
      </c>
      <c r="E26" s="38">
        <f t="shared" si="1"/>
        <v>65.217391304347828</v>
      </c>
      <c r="F26" s="37">
        <v>3</v>
      </c>
      <c r="G26" s="37">
        <v>0</v>
      </c>
      <c r="H26" s="38">
        <f t="shared" si="2"/>
        <v>0</v>
      </c>
      <c r="I26" s="37">
        <v>1</v>
      </c>
      <c r="J26" s="37">
        <v>0</v>
      </c>
      <c r="K26" s="38">
        <f>J26/I26*100</f>
        <v>0</v>
      </c>
      <c r="L26" s="37">
        <v>2</v>
      </c>
      <c r="M26" s="37">
        <v>0</v>
      </c>
      <c r="N26" s="38">
        <f t="shared" si="0"/>
        <v>0</v>
      </c>
      <c r="O26" s="37">
        <v>23</v>
      </c>
      <c r="P26" s="37">
        <v>15</v>
      </c>
      <c r="Q26" s="38">
        <f t="shared" si="3"/>
        <v>65.217391304347828</v>
      </c>
      <c r="R26" s="37">
        <v>8</v>
      </c>
      <c r="S26" s="37">
        <v>6</v>
      </c>
      <c r="T26" s="37">
        <v>8</v>
      </c>
      <c r="U26" s="38">
        <f t="shared" si="4"/>
        <v>133.33333333333331</v>
      </c>
      <c r="V26" s="37">
        <v>6</v>
      </c>
      <c r="W26" s="37">
        <v>6</v>
      </c>
      <c r="X26" s="38">
        <f t="shared" si="5"/>
        <v>100</v>
      </c>
      <c r="Y26" s="40"/>
      <c r="Z26" s="41"/>
    </row>
    <row r="27" spans="1:26" s="42" customFormat="1" ht="16.5" customHeight="1" x14ac:dyDescent="0.25">
      <c r="A27" s="141" t="s">
        <v>62</v>
      </c>
      <c r="B27" s="37">
        <v>30</v>
      </c>
      <c r="C27" s="39">
        <v>42</v>
      </c>
      <c r="D27" s="39">
        <v>30</v>
      </c>
      <c r="E27" s="38">
        <f t="shared" si="1"/>
        <v>71.428571428571431</v>
      </c>
      <c r="F27" s="37">
        <v>6</v>
      </c>
      <c r="G27" s="37">
        <v>1</v>
      </c>
      <c r="H27" s="38">
        <f t="shared" si="2"/>
        <v>16.666666666666664</v>
      </c>
      <c r="I27" s="37">
        <v>0</v>
      </c>
      <c r="J27" s="37">
        <v>0</v>
      </c>
      <c r="K27" s="164" t="e">
        <f t="shared" si="6"/>
        <v>#DIV/0!</v>
      </c>
      <c r="L27" s="37">
        <v>0</v>
      </c>
      <c r="M27" s="37">
        <v>0</v>
      </c>
      <c r="N27" s="164" t="e">
        <f t="shared" si="0"/>
        <v>#DIV/0!</v>
      </c>
      <c r="O27" s="37">
        <v>41</v>
      </c>
      <c r="P27" s="37">
        <v>28</v>
      </c>
      <c r="Q27" s="38">
        <f t="shared" si="3"/>
        <v>68.292682926829272</v>
      </c>
      <c r="R27" s="37">
        <v>9</v>
      </c>
      <c r="S27" s="37">
        <v>19</v>
      </c>
      <c r="T27" s="37">
        <v>9</v>
      </c>
      <c r="U27" s="38">
        <f t="shared" si="4"/>
        <v>47.368421052631575</v>
      </c>
      <c r="V27" s="37">
        <v>17</v>
      </c>
      <c r="W27" s="37">
        <v>6</v>
      </c>
      <c r="X27" s="38">
        <f t="shared" si="5"/>
        <v>35.294117647058826</v>
      </c>
      <c r="Y27" s="40"/>
      <c r="Z27" s="41"/>
    </row>
    <row r="28" spans="1:26" ht="57" customHeight="1" x14ac:dyDescent="0.25">
      <c r="A28" s="44"/>
      <c r="B28" s="219" t="s">
        <v>79</v>
      </c>
      <c r="C28" s="219"/>
      <c r="D28" s="219"/>
      <c r="E28" s="219"/>
      <c r="F28" s="219"/>
      <c r="G28" s="219"/>
      <c r="H28" s="219"/>
      <c r="I28" s="219"/>
      <c r="J28" s="219"/>
      <c r="K28" s="219"/>
      <c r="L28" s="46"/>
      <c r="M28" s="46"/>
      <c r="N28" s="46"/>
      <c r="O28" s="46"/>
      <c r="P28" s="46"/>
      <c r="Q28" s="46"/>
      <c r="R28" s="46"/>
      <c r="S28" s="46"/>
      <c r="T28" s="46"/>
      <c r="U28" s="46"/>
    </row>
    <row r="29" spans="1:26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6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6" x14ac:dyDescent="0.25">
      <c r="A31" s="47"/>
      <c r="B31" s="47"/>
      <c r="C31" s="47"/>
      <c r="D31" s="47"/>
      <c r="E31" s="47"/>
      <c r="F31" s="47"/>
      <c r="G31" s="47"/>
      <c r="H31" s="47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6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9:21" x14ac:dyDescent="0.25"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</sheetData>
  <mergeCells count="33">
    <mergeCell ref="R4:R5"/>
    <mergeCell ref="V3:X3"/>
    <mergeCell ref="V4:V5"/>
    <mergeCell ref="W4:W5"/>
    <mergeCell ref="X4:X5"/>
    <mergeCell ref="T4:T5"/>
    <mergeCell ref="U4:U5"/>
    <mergeCell ref="S3:U3"/>
    <mergeCell ref="S4:S5"/>
    <mergeCell ref="L4:L5"/>
    <mergeCell ref="O3:Q3"/>
    <mergeCell ref="O4:O5"/>
    <mergeCell ref="P4:P5"/>
    <mergeCell ref="Q4:Q5"/>
    <mergeCell ref="M4:M5"/>
    <mergeCell ref="N4:N5"/>
    <mergeCell ref="L3:N3"/>
    <mergeCell ref="B1:K1"/>
    <mergeCell ref="B28:K28"/>
    <mergeCell ref="A3:A5"/>
    <mergeCell ref="C3:E3"/>
    <mergeCell ref="F3:H3"/>
    <mergeCell ref="I3:K3"/>
    <mergeCell ref="G4:G5"/>
    <mergeCell ref="H4:H5"/>
    <mergeCell ref="I4:I5"/>
    <mergeCell ref="J4:J5"/>
    <mergeCell ref="K4:K5"/>
    <mergeCell ref="B4:B5"/>
    <mergeCell ref="C4:C5"/>
    <mergeCell ref="D4:D5"/>
    <mergeCell ref="E4:E5"/>
    <mergeCell ref="F4:F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1" max="2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B3" sqref="B3:C4"/>
    </sheetView>
  </sheetViews>
  <sheetFormatPr defaultColWidth="8" defaultRowHeight="13.2" x14ac:dyDescent="0.25"/>
  <cols>
    <col min="1" max="1" width="61.6640625" style="3" customWidth="1"/>
    <col min="2" max="2" width="16.33203125" style="15" customWidth="1"/>
    <col min="3" max="3" width="15.6640625" style="15" customWidth="1"/>
    <col min="4" max="4" width="12.5546875" style="3" customWidth="1"/>
    <col min="5" max="5" width="12.44140625" style="3" customWidth="1"/>
    <col min="6" max="16384" width="8" style="3"/>
  </cols>
  <sheetData>
    <row r="1" spans="1:9" ht="80.25" customHeight="1" x14ac:dyDescent="0.25">
      <c r="A1" s="206" t="s">
        <v>68</v>
      </c>
      <c r="B1" s="206"/>
      <c r="C1" s="206"/>
      <c r="D1" s="206"/>
      <c r="E1" s="206"/>
    </row>
    <row r="2" spans="1:9" ht="9.75" customHeight="1" x14ac:dyDescent="0.25">
      <c r="A2" s="234"/>
      <c r="B2" s="234"/>
      <c r="C2" s="234"/>
      <c r="D2" s="234"/>
      <c r="E2" s="234"/>
    </row>
    <row r="3" spans="1:9" s="4" customFormat="1" ht="23.25" customHeight="1" x14ac:dyDescent="0.3">
      <c r="A3" s="211" t="s">
        <v>0</v>
      </c>
      <c r="B3" s="207" t="s">
        <v>81</v>
      </c>
      <c r="C3" s="207" t="s">
        <v>82</v>
      </c>
      <c r="D3" s="235" t="s">
        <v>1</v>
      </c>
      <c r="E3" s="236"/>
    </row>
    <row r="4" spans="1:9" s="4" customFormat="1" ht="27.6" x14ac:dyDescent="0.3">
      <c r="A4" s="212"/>
      <c r="B4" s="208"/>
      <c r="C4" s="208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'6'!B8</f>
        <v>389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'6'!C8</f>
        <v>845</v>
      </c>
      <c r="C7" s="161">
        <f>'6'!D8</f>
        <v>385</v>
      </c>
      <c r="D7" s="11">
        <f t="shared" ref="D7:D11" si="0">C7/B7*100</f>
        <v>45.562130177514796</v>
      </c>
      <c r="E7" s="162">
        <f t="shared" ref="E7:E11" si="1">C7-B7</f>
        <v>-460</v>
      </c>
      <c r="I7" s="12"/>
    </row>
    <row r="8" spans="1:9" s="4" customFormat="1" ht="48.75" customHeight="1" x14ac:dyDescent="0.3">
      <c r="A8" s="13" t="s">
        <v>37</v>
      </c>
      <c r="B8" s="161">
        <f>'6'!F8</f>
        <v>249</v>
      </c>
      <c r="C8" s="161">
        <f>'6'!G8</f>
        <v>95</v>
      </c>
      <c r="D8" s="11">
        <f t="shared" si="0"/>
        <v>38.152610441767074</v>
      </c>
      <c r="E8" s="162">
        <f t="shared" si="1"/>
        <v>-154</v>
      </c>
      <c r="I8" s="12"/>
    </row>
    <row r="9" spans="1:9" s="4" customFormat="1" ht="34.5" customHeight="1" x14ac:dyDescent="0.3">
      <c r="A9" s="14" t="s">
        <v>38</v>
      </c>
      <c r="B9" s="161">
        <f>'6'!I8</f>
        <v>7</v>
      </c>
      <c r="C9" s="161">
        <f>'6'!J8</f>
        <v>3</v>
      </c>
      <c r="D9" s="11">
        <f t="shared" si="0"/>
        <v>42.857142857142854</v>
      </c>
      <c r="E9" s="162">
        <f t="shared" si="1"/>
        <v>-4</v>
      </c>
      <c r="I9" s="12"/>
    </row>
    <row r="10" spans="1:9" s="4" customFormat="1" ht="48.75" customHeight="1" x14ac:dyDescent="0.3">
      <c r="A10" s="14" t="s">
        <v>29</v>
      </c>
      <c r="B10" s="161">
        <f>'6'!L8</f>
        <v>13</v>
      </c>
      <c r="C10" s="161">
        <f>'6'!M8</f>
        <v>2</v>
      </c>
      <c r="D10" s="11">
        <f t="shared" si="0"/>
        <v>15.384615384615385</v>
      </c>
      <c r="E10" s="162">
        <f t="shared" si="1"/>
        <v>-11</v>
      </c>
      <c r="I10" s="12"/>
    </row>
    <row r="11" spans="1:9" s="4" customFormat="1" ht="54.75" customHeight="1" x14ac:dyDescent="0.3">
      <c r="A11" s="14" t="s">
        <v>39</v>
      </c>
      <c r="B11" s="161">
        <f>'6'!O8</f>
        <v>809</v>
      </c>
      <c r="C11" s="161">
        <f>'6'!P8</f>
        <v>360</v>
      </c>
      <c r="D11" s="11">
        <f t="shared" si="0"/>
        <v>44.499381953028433</v>
      </c>
      <c r="E11" s="162">
        <f t="shared" si="1"/>
        <v>-449</v>
      </c>
      <c r="I11" s="12"/>
    </row>
    <row r="12" spans="1:9" s="4" customFormat="1" ht="12.75" customHeight="1" x14ac:dyDescent="0.3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 x14ac:dyDescent="0.3">
      <c r="A13" s="215"/>
      <c r="B13" s="216"/>
      <c r="C13" s="216"/>
      <c r="D13" s="216"/>
      <c r="E13" s="216"/>
      <c r="I13" s="12"/>
    </row>
    <row r="14" spans="1:9" s="4" customFormat="1" ht="20.25" customHeight="1" x14ac:dyDescent="0.3">
      <c r="A14" s="211" t="s">
        <v>0</v>
      </c>
      <c r="B14" s="217" t="s">
        <v>83</v>
      </c>
      <c r="C14" s="217" t="s">
        <v>84</v>
      </c>
      <c r="D14" s="235" t="s">
        <v>1</v>
      </c>
      <c r="E14" s="236"/>
      <c r="I14" s="12"/>
    </row>
    <row r="15" spans="1:9" ht="27.75" customHeight="1" x14ac:dyDescent="0.25">
      <c r="A15" s="212"/>
      <c r="B15" s="217"/>
      <c r="C15" s="217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'6'!R8</f>
        <v>84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'6'!S8</f>
        <v>265</v>
      </c>
      <c r="C17" s="165">
        <f>'6'!T8</f>
        <v>83</v>
      </c>
      <c r="D17" s="11">
        <f t="shared" ref="D17:D18" si="2">C17/B17*100</f>
        <v>31.320754716981131</v>
      </c>
      <c r="E17" s="162">
        <f t="shared" ref="E17:E18" si="3">C17-B17</f>
        <v>-182</v>
      </c>
      <c r="I17" s="12"/>
    </row>
    <row r="18" spans="1:9" ht="27.75" customHeight="1" x14ac:dyDescent="0.25">
      <c r="A18" s="1" t="s">
        <v>41</v>
      </c>
      <c r="B18" s="165">
        <f>'6'!V8</f>
        <v>242</v>
      </c>
      <c r="C18" s="165">
        <f>'6'!W8</f>
        <v>63</v>
      </c>
      <c r="D18" s="11">
        <f t="shared" si="2"/>
        <v>26.033057851239672</v>
      </c>
      <c r="E18" s="162">
        <f t="shared" si="3"/>
        <v>-179</v>
      </c>
      <c r="I18" s="12"/>
    </row>
    <row r="19" spans="1:9" ht="64.8" customHeight="1" x14ac:dyDescent="0.25">
      <c r="A19" s="205" t="s">
        <v>79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29"/>
  <sheetViews>
    <sheetView view="pageBreakPreview" zoomScale="85" zoomScaleNormal="85" zoomScaleSheetLayoutView="85" workbookViewId="0">
      <selection activeCell="D16" sqref="D16"/>
    </sheetView>
  </sheetViews>
  <sheetFormatPr defaultRowHeight="15.6" x14ac:dyDescent="0.3"/>
  <cols>
    <col min="1" max="1" width="22.5546875" style="71" customWidth="1"/>
    <col min="2" max="2" width="20.6640625" style="71" customWidth="1"/>
    <col min="3" max="3" width="11" style="68" customWidth="1"/>
    <col min="4" max="4" width="11.109375" style="68" customWidth="1"/>
    <col min="5" max="5" width="7.109375" style="72" customWidth="1"/>
    <col min="6" max="6" width="10.109375" style="68" customWidth="1"/>
    <col min="7" max="7" width="8.88671875" style="68" customWidth="1"/>
    <col min="8" max="8" width="7.109375" style="72" customWidth="1"/>
    <col min="9" max="9" width="8.109375" style="68" customWidth="1"/>
    <col min="10" max="10" width="7.5546875" style="68" customWidth="1"/>
    <col min="11" max="11" width="7" style="72" customWidth="1"/>
    <col min="12" max="13" width="8.6640625" style="72" customWidth="1"/>
    <col min="14" max="14" width="7.33203125" style="72" customWidth="1"/>
    <col min="15" max="15" width="8.109375" style="68" customWidth="1"/>
    <col min="16" max="16" width="8.6640625" style="68" customWidth="1"/>
    <col min="17" max="17" width="6.44140625" style="72" customWidth="1"/>
    <col min="18" max="18" width="15.88671875" style="68" customWidth="1"/>
    <col min="19" max="20" width="9.5546875" style="68" customWidth="1"/>
    <col min="21" max="21" width="6.44140625" style="72" customWidth="1"/>
    <col min="22" max="22" width="9.5546875" style="68" customWidth="1"/>
    <col min="23" max="23" width="9.5546875" style="70" customWidth="1"/>
    <col min="24" max="24" width="6.6640625" style="72" customWidth="1"/>
    <col min="25" max="27" width="9.109375" style="68"/>
    <col min="28" max="28" width="10.88671875" style="68" bestFit="1" customWidth="1"/>
    <col min="29" max="249" width="9.109375" style="68"/>
    <col min="250" max="250" width="18.6640625" style="68" customWidth="1"/>
    <col min="251" max="252" width="9.44140625" style="68" customWidth="1"/>
    <col min="253" max="253" width="7.6640625" style="68" customWidth="1"/>
    <col min="254" max="254" width="9.33203125" style="68" customWidth="1"/>
    <col min="255" max="255" width="9.88671875" style="68" customWidth="1"/>
    <col min="256" max="256" width="7.109375" style="68" customWidth="1"/>
    <col min="257" max="257" width="8.5546875" style="68" customWidth="1"/>
    <col min="258" max="258" width="8.88671875" style="68" customWidth="1"/>
    <col min="259" max="259" width="7.109375" style="68" customWidth="1"/>
    <col min="260" max="260" width="9" style="68" customWidth="1"/>
    <col min="261" max="261" width="8.6640625" style="68" customWidth="1"/>
    <col min="262" max="262" width="6.5546875" style="68" customWidth="1"/>
    <col min="263" max="263" width="8.109375" style="68" customWidth="1"/>
    <col min="264" max="264" width="7.5546875" style="68" customWidth="1"/>
    <col min="265" max="265" width="7" style="68" customWidth="1"/>
    <col min="266" max="267" width="8.6640625" style="68" customWidth="1"/>
    <col min="268" max="268" width="7.33203125" style="68" customWidth="1"/>
    <col min="269" max="269" width="8.109375" style="68" customWidth="1"/>
    <col min="270" max="270" width="8.6640625" style="68" customWidth="1"/>
    <col min="271" max="271" width="6.44140625" style="68" customWidth="1"/>
    <col min="272" max="273" width="9.33203125" style="68" customWidth="1"/>
    <col min="274" max="274" width="6.44140625" style="68" customWidth="1"/>
    <col min="275" max="276" width="9.5546875" style="68" customWidth="1"/>
    <col min="277" max="277" width="6.44140625" style="68" customWidth="1"/>
    <col min="278" max="279" width="9.5546875" style="68" customWidth="1"/>
    <col min="280" max="280" width="6.6640625" style="68" customWidth="1"/>
    <col min="281" max="283" width="9.109375" style="68"/>
    <col min="284" max="284" width="10.88671875" style="68" bestFit="1" customWidth="1"/>
    <col min="285" max="505" width="9.109375" style="68"/>
    <col min="506" max="506" width="18.6640625" style="68" customWidth="1"/>
    <col min="507" max="508" width="9.44140625" style="68" customWidth="1"/>
    <col min="509" max="509" width="7.6640625" style="68" customWidth="1"/>
    <col min="510" max="510" width="9.33203125" style="68" customWidth="1"/>
    <col min="511" max="511" width="9.88671875" style="68" customWidth="1"/>
    <col min="512" max="512" width="7.109375" style="68" customWidth="1"/>
    <col min="513" max="513" width="8.5546875" style="68" customWidth="1"/>
    <col min="514" max="514" width="8.88671875" style="68" customWidth="1"/>
    <col min="515" max="515" width="7.109375" style="68" customWidth="1"/>
    <col min="516" max="516" width="9" style="68" customWidth="1"/>
    <col min="517" max="517" width="8.6640625" style="68" customWidth="1"/>
    <col min="518" max="518" width="6.5546875" style="68" customWidth="1"/>
    <col min="519" max="519" width="8.109375" style="68" customWidth="1"/>
    <col min="520" max="520" width="7.5546875" style="68" customWidth="1"/>
    <col min="521" max="521" width="7" style="68" customWidth="1"/>
    <col min="522" max="523" width="8.6640625" style="68" customWidth="1"/>
    <col min="524" max="524" width="7.33203125" style="68" customWidth="1"/>
    <col min="525" max="525" width="8.109375" style="68" customWidth="1"/>
    <col min="526" max="526" width="8.6640625" style="68" customWidth="1"/>
    <col min="527" max="527" width="6.44140625" style="68" customWidth="1"/>
    <col min="528" max="529" width="9.33203125" style="68" customWidth="1"/>
    <col min="530" max="530" width="6.44140625" style="68" customWidth="1"/>
    <col min="531" max="532" width="9.5546875" style="68" customWidth="1"/>
    <col min="533" max="533" width="6.44140625" style="68" customWidth="1"/>
    <col min="534" max="535" width="9.5546875" style="68" customWidth="1"/>
    <col min="536" max="536" width="6.6640625" style="68" customWidth="1"/>
    <col min="537" max="539" width="9.109375" style="68"/>
    <col min="540" max="540" width="10.88671875" style="68" bestFit="1" customWidth="1"/>
    <col min="541" max="761" width="9.109375" style="68"/>
    <col min="762" max="762" width="18.6640625" style="68" customWidth="1"/>
    <col min="763" max="764" width="9.44140625" style="68" customWidth="1"/>
    <col min="765" max="765" width="7.6640625" style="68" customWidth="1"/>
    <col min="766" max="766" width="9.33203125" style="68" customWidth="1"/>
    <col min="767" max="767" width="9.88671875" style="68" customWidth="1"/>
    <col min="768" max="768" width="7.109375" style="68" customWidth="1"/>
    <col min="769" max="769" width="8.5546875" style="68" customWidth="1"/>
    <col min="770" max="770" width="8.88671875" style="68" customWidth="1"/>
    <col min="771" max="771" width="7.109375" style="68" customWidth="1"/>
    <col min="772" max="772" width="9" style="68" customWidth="1"/>
    <col min="773" max="773" width="8.6640625" style="68" customWidth="1"/>
    <col min="774" max="774" width="6.5546875" style="68" customWidth="1"/>
    <col min="775" max="775" width="8.109375" style="68" customWidth="1"/>
    <col min="776" max="776" width="7.5546875" style="68" customWidth="1"/>
    <col min="777" max="777" width="7" style="68" customWidth="1"/>
    <col min="778" max="779" width="8.6640625" style="68" customWidth="1"/>
    <col min="780" max="780" width="7.33203125" style="68" customWidth="1"/>
    <col min="781" max="781" width="8.109375" style="68" customWidth="1"/>
    <col min="782" max="782" width="8.6640625" style="68" customWidth="1"/>
    <col min="783" max="783" width="6.44140625" style="68" customWidth="1"/>
    <col min="784" max="785" width="9.33203125" style="68" customWidth="1"/>
    <col min="786" max="786" width="6.44140625" style="68" customWidth="1"/>
    <col min="787" max="788" width="9.5546875" style="68" customWidth="1"/>
    <col min="789" max="789" width="6.44140625" style="68" customWidth="1"/>
    <col min="790" max="791" width="9.5546875" style="68" customWidth="1"/>
    <col min="792" max="792" width="6.6640625" style="68" customWidth="1"/>
    <col min="793" max="795" width="9.109375" style="68"/>
    <col min="796" max="796" width="10.88671875" style="68" bestFit="1" customWidth="1"/>
    <col min="797" max="1017" width="9.109375" style="68"/>
    <col min="1018" max="1018" width="18.6640625" style="68" customWidth="1"/>
    <col min="1019" max="1020" width="9.44140625" style="68" customWidth="1"/>
    <col min="1021" max="1021" width="7.6640625" style="68" customWidth="1"/>
    <col min="1022" max="1022" width="9.33203125" style="68" customWidth="1"/>
    <col min="1023" max="1023" width="9.88671875" style="68" customWidth="1"/>
    <col min="1024" max="1024" width="7.109375" style="68" customWidth="1"/>
    <col min="1025" max="1025" width="8.5546875" style="68" customWidth="1"/>
    <col min="1026" max="1026" width="8.88671875" style="68" customWidth="1"/>
    <col min="1027" max="1027" width="7.109375" style="68" customWidth="1"/>
    <col min="1028" max="1028" width="9" style="68" customWidth="1"/>
    <col min="1029" max="1029" width="8.6640625" style="68" customWidth="1"/>
    <col min="1030" max="1030" width="6.5546875" style="68" customWidth="1"/>
    <col min="1031" max="1031" width="8.109375" style="68" customWidth="1"/>
    <col min="1032" max="1032" width="7.5546875" style="68" customWidth="1"/>
    <col min="1033" max="1033" width="7" style="68" customWidth="1"/>
    <col min="1034" max="1035" width="8.6640625" style="68" customWidth="1"/>
    <col min="1036" max="1036" width="7.33203125" style="68" customWidth="1"/>
    <col min="1037" max="1037" width="8.109375" style="68" customWidth="1"/>
    <col min="1038" max="1038" width="8.6640625" style="68" customWidth="1"/>
    <col min="1039" max="1039" width="6.44140625" style="68" customWidth="1"/>
    <col min="1040" max="1041" width="9.33203125" style="68" customWidth="1"/>
    <col min="1042" max="1042" width="6.44140625" style="68" customWidth="1"/>
    <col min="1043" max="1044" width="9.5546875" style="68" customWidth="1"/>
    <col min="1045" max="1045" width="6.44140625" style="68" customWidth="1"/>
    <col min="1046" max="1047" width="9.5546875" style="68" customWidth="1"/>
    <col min="1048" max="1048" width="6.6640625" style="68" customWidth="1"/>
    <col min="1049" max="1051" width="9.109375" style="68"/>
    <col min="1052" max="1052" width="10.88671875" style="68" bestFit="1" customWidth="1"/>
    <col min="1053" max="1273" width="9.109375" style="68"/>
    <col min="1274" max="1274" width="18.6640625" style="68" customWidth="1"/>
    <col min="1275" max="1276" width="9.44140625" style="68" customWidth="1"/>
    <col min="1277" max="1277" width="7.6640625" style="68" customWidth="1"/>
    <col min="1278" max="1278" width="9.33203125" style="68" customWidth="1"/>
    <col min="1279" max="1279" width="9.88671875" style="68" customWidth="1"/>
    <col min="1280" max="1280" width="7.109375" style="68" customWidth="1"/>
    <col min="1281" max="1281" width="8.5546875" style="68" customWidth="1"/>
    <col min="1282" max="1282" width="8.88671875" style="68" customWidth="1"/>
    <col min="1283" max="1283" width="7.109375" style="68" customWidth="1"/>
    <col min="1284" max="1284" width="9" style="68" customWidth="1"/>
    <col min="1285" max="1285" width="8.6640625" style="68" customWidth="1"/>
    <col min="1286" max="1286" width="6.5546875" style="68" customWidth="1"/>
    <col min="1287" max="1287" width="8.109375" style="68" customWidth="1"/>
    <col min="1288" max="1288" width="7.5546875" style="68" customWidth="1"/>
    <col min="1289" max="1289" width="7" style="68" customWidth="1"/>
    <col min="1290" max="1291" width="8.6640625" style="68" customWidth="1"/>
    <col min="1292" max="1292" width="7.33203125" style="68" customWidth="1"/>
    <col min="1293" max="1293" width="8.109375" style="68" customWidth="1"/>
    <col min="1294" max="1294" width="8.6640625" style="68" customWidth="1"/>
    <col min="1295" max="1295" width="6.44140625" style="68" customWidth="1"/>
    <col min="1296" max="1297" width="9.33203125" style="68" customWidth="1"/>
    <col min="1298" max="1298" width="6.44140625" style="68" customWidth="1"/>
    <col min="1299" max="1300" width="9.5546875" style="68" customWidth="1"/>
    <col min="1301" max="1301" width="6.44140625" style="68" customWidth="1"/>
    <col min="1302" max="1303" width="9.5546875" style="68" customWidth="1"/>
    <col min="1304" max="1304" width="6.6640625" style="68" customWidth="1"/>
    <col min="1305" max="1307" width="9.109375" style="68"/>
    <col min="1308" max="1308" width="10.88671875" style="68" bestFit="1" customWidth="1"/>
    <col min="1309" max="1529" width="9.109375" style="68"/>
    <col min="1530" max="1530" width="18.6640625" style="68" customWidth="1"/>
    <col min="1531" max="1532" width="9.44140625" style="68" customWidth="1"/>
    <col min="1533" max="1533" width="7.6640625" style="68" customWidth="1"/>
    <col min="1534" max="1534" width="9.33203125" style="68" customWidth="1"/>
    <col min="1535" max="1535" width="9.88671875" style="68" customWidth="1"/>
    <col min="1536" max="1536" width="7.109375" style="68" customWidth="1"/>
    <col min="1537" max="1537" width="8.5546875" style="68" customWidth="1"/>
    <col min="1538" max="1538" width="8.88671875" style="68" customWidth="1"/>
    <col min="1539" max="1539" width="7.109375" style="68" customWidth="1"/>
    <col min="1540" max="1540" width="9" style="68" customWidth="1"/>
    <col min="1541" max="1541" width="8.6640625" style="68" customWidth="1"/>
    <col min="1542" max="1542" width="6.5546875" style="68" customWidth="1"/>
    <col min="1543" max="1543" width="8.109375" style="68" customWidth="1"/>
    <col min="1544" max="1544" width="7.5546875" style="68" customWidth="1"/>
    <col min="1545" max="1545" width="7" style="68" customWidth="1"/>
    <col min="1546" max="1547" width="8.6640625" style="68" customWidth="1"/>
    <col min="1548" max="1548" width="7.33203125" style="68" customWidth="1"/>
    <col min="1549" max="1549" width="8.109375" style="68" customWidth="1"/>
    <col min="1550" max="1550" width="8.6640625" style="68" customWidth="1"/>
    <col min="1551" max="1551" width="6.44140625" style="68" customWidth="1"/>
    <col min="1552" max="1553" width="9.33203125" style="68" customWidth="1"/>
    <col min="1554" max="1554" width="6.44140625" style="68" customWidth="1"/>
    <col min="1555" max="1556" width="9.5546875" style="68" customWidth="1"/>
    <col min="1557" max="1557" width="6.44140625" style="68" customWidth="1"/>
    <col min="1558" max="1559" width="9.5546875" style="68" customWidth="1"/>
    <col min="1560" max="1560" width="6.6640625" style="68" customWidth="1"/>
    <col min="1561" max="1563" width="9.109375" style="68"/>
    <col min="1564" max="1564" width="10.88671875" style="68" bestFit="1" customWidth="1"/>
    <col min="1565" max="1785" width="9.109375" style="68"/>
    <col min="1786" max="1786" width="18.6640625" style="68" customWidth="1"/>
    <col min="1787" max="1788" width="9.44140625" style="68" customWidth="1"/>
    <col min="1789" max="1789" width="7.6640625" style="68" customWidth="1"/>
    <col min="1790" max="1790" width="9.33203125" style="68" customWidth="1"/>
    <col min="1791" max="1791" width="9.88671875" style="68" customWidth="1"/>
    <col min="1792" max="1792" width="7.109375" style="68" customWidth="1"/>
    <col min="1793" max="1793" width="8.5546875" style="68" customWidth="1"/>
    <col min="1794" max="1794" width="8.88671875" style="68" customWidth="1"/>
    <col min="1795" max="1795" width="7.109375" style="68" customWidth="1"/>
    <col min="1796" max="1796" width="9" style="68" customWidth="1"/>
    <col min="1797" max="1797" width="8.6640625" style="68" customWidth="1"/>
    <col min="1798" max="1798" width="6.5546875" style="68" customWidth="1"/>
    <col min="1799" max="1799" width="8.109375" style="68" customWidth="1"/>
    <col min="1800" max="1800" width="7.5546875" style="68" customWidth="1"/>
    <col min="1801" max="1801" width="7" style="68" customWidth="1"/>
    <col min="1802" max="1803" width="8.6640625" style="68" customWidth="1"/>
    <col min="1804" max="1804" width="7.33203125" style="68" customWidth="1"/>
    <col min="1805" max="1805" width="8.109375" style="68" customWidth="1"/>
    <col min="1806" max="1806" width="8.6640625" style="68" customWidth="1"/>
    <col min="1807" max="1807" width="6.44140625" style="68" customWidth="1"/>
    <col min="1808" max="1809" width="9.33203125" style="68" customWidth="1"/>
    <col min="1810" max="1810" width="6.44140625" style="68" customWidth="1"/>
    <col min="1811" max="1812" width="9.5546875" style="68" customWidth="1"/>
    <col min="1813" max="1813" width="6.44140625" style="68" customWidth="1"/>
    <col min="1814" max="1815" width="9.5546875" style="68" customWidth="1"/>
    <col min="1816" max="1816" width="6.6640625" style="68" customWidth="1"/>
    <col min="1817" max="1819" width="9.109375" style="68"/>
    <col min="1820" max="1820" width="10.88671875" style="68" bestFit="1" customWidth="1"/>
    <col min="1821" max="2041" width="9.109375" style="68"/>
    <col min="2042" max="2042" width="18.6640625" style="68" customWidth="1"/>
    <col min="2043" max="2044" width="9.44140625" style="68" customWidth="1"/>
    <col min="2045" max="2045" width="7.6640625" style="68" customWidth="1"/>
    <col min="2046" max="2046" width="9.33203125" style="68" customWidth="1"/>
    <col min="2047" max="2047" width="9.88671875" style="68" customWidth="1"/>
    <col min="2048" max="2048" width="7.109375" style="68" customWidth="1"/>
    <col min="2049" max="2049" width="8.5546875" style="68" customWidth="1"/>
    <col min="2050" max="2050" width="8.88671875" style="68" customWidth="1"/>
    <col min="2051" max="2051" width="7.109375" style="68" customWidth="1"/>
    <col min="2052" max="2052" width="9" style="68" customWidth="1"/>
    <col min="2053" max="2053" width="8.6640625" style="68" customWidth="1"/>
    <col min="2054" max="2054" width="6.5546875" style="68" customWidth="1"/>
    <col min="2055" max="2055" width="8.109375" style="68" customWidth="1"/>
    <col min="2056" max="2056" width="7.5546875" style="68" customWidth="1"/>
    <col min="2057" max="2057" width="7" style="68" customWidth="1"/>
    <col min="2058" max="2059" width="8.6640625" style="68" customWidth="1"/>
    <col min="2060" max="2060" width="7.33203125" style="68" customWidth="1"/>
    <col min="2061" max="2061" width="8.109375" style="68" customWidth="1"/>
    <col min="2062" max="2062" width="8.6640625" style="68" customWidth="1"/>
    <col min="2063" max="2063" width="6.44140625" style="68" customWidth="1"/>
    <col min="2064" max="2065" width="9.33203125" style="68" customWidth="1"/>
    <col min="2066" max="2066" width="6.44140625" style="68" customWidth="1"/>
    <col min="2067" max="2068" width="9.5546875" style="68" customWidth="1"/>
    <col min="2069" max="2069" width="6.44140625" style="68" customWidth="1"/>
    <col min="2070" max="2071" width="9.5546875" style="68" customWidth="1"/>
    <col min="2072" max="2072" width="6.6640625" style="68" customWidth="1"/>
    <col min="2073" max="2075" width="9.109375" style="68"/>
    <col min="2076" max="2076" width="10.88671875" style="68" bestFit="1" customWidth="1"/>
    <col min="2077" max="2297" width="9.109375" style="68"/>
    <col min="2298" max="2298" width="18.6640625" style="68" customWidth="1"/>
    <col min="2299" max="2300" width="9.44140625" style="68" customWidth="1"/>
    <col min="2301" max="2301" width="7.6640625" style="68" customWidth="1"/>
    <col min="2302" max="2302" width="9.33203125" style="68" customWidth="1"/>
    <col min="2303" max="2303" width="9.88671875" style="68" customWidth="1"/>
    <col min="2304" max="2304" width="7.109375" style="68" customWidth="1"/>
    <col min="2305" max="2305" width="8.5546875" style="68" customWidth="1"/>
    <col min="2306" max="2306" width="8.88671875" style="68" customWidth="1"/>
    <col min="2307" max="2307" width="7.109375" style="68" customWidth="1"/>
    <col min="2308" max="2308" width="9" style="68" customWidth="1"/>
    <col min="2309" max="2309" width="8.6640625" style="68" customWidth="1"/>
    <col min="2310" max="2310" width="6.5546875" style="68" customWidth="1"/>
    <col min="2311" max="2311" width="8.109375" style="68" customWidth="1"/>
    <col min="2312" max="2312" width="7.5546875" style="68" customWidth="1"/>
    <col min="2313" max="2313" width="7" style="68" customWidth="1"/>
    <col min="2314" max="2315" width="8.6640625" style="68" customWidth="1"/>
    <col min="2316" max="2316" width="7.33203125" style="68" customWidth="1"/>
    <col min="2317" max="2317" width="8.109375" style="68" customWidth="1"/>
    <col min="2318" max="2318" width="8.6640625" style="68" customWidth="1"/>
    <col min="2319" max="2319" width="6.44140625" style="68" customWidth="1"/>
    <col min="2320" max="2321" width="9.33203125" style="68" customWidth="1"/>
    <col min="2322" max="2322" width="6.44140625" style="68" customWidth="1"/>
    <col min="2323" max="2324" width="9.5546875" style="68" customWidth="1"/>
    <col min="2325" max="2325" width="6.44140625" style="68" customWidth="1"/>
    <col min="2326" max="2327" width="9.5546875" style="68" customWidth="1"/>
    <col min="2328" max="2328" width="6.6640625" style="68" customWidth="1"/>
    <col min="2329" max="2331" width="9.109375" style="68"/>
    <col min="2332" max="2332" width="10.88671875" style="68" bestFit="1" customWidth="1"/>
    <col min="2333" max="2553" width="9.109375" style="68"/>
    <col min="2554" max="2554" width="18.6640625" style="68" customWidth="1"/>
    <col min="2555" max="2556" width="9.44140625" style="68" customWidth="1"/>
    <col min="2557" max="2557" width="7.6640625" style="68" customWidth="1"/>
    <col min="2558" max="2558" width="9.33203125" style="68" customWidth="1"/>
    <col min="2559" max="2559" width="9.88671875" style="68" customWidth="1"/>
    <col min="2560" max="2560" width="7.109375" style="68" customWidth="1"/>
    <col min="2561" max="2561" width="8.5546875" style="68" customWidth="1"/>
    <col min="2562" max="2562" width="8.88671875" style="68" customWidth="1"/>
    <col min="2563" max="2563" width="7.109375" style="68" customWidth="1"/>
    <col min="2564" max="2564" width="9" style="68" customWidth="1"/>
    <col min="2565" max="2565" width="8.6640625" style="68" customWidth="1"/>
    <col min="2566" max="2566" width="6.5546875" style="68" customWidth="1"/>
    <col min="2567" max="2567" width="8.109375" style="68" customWidth="1"/>
    <col min="2568" max="2568" width="7.5546875" style="68" customWidth="1"/>
    <col min="2569" max="2569" width="7" style="68" customWidth="1"/>
    <col min="2570" max="2571" width="8.6640625" style="68" customWidth="1"/>
    <col min="2572" max="2572" width="7.33203125" style="68" customWidth="1"/>
    <col min="2573" max="2573" width="8.109375" style="68" customWidth="1"/>
    <col min="2574" max="2574" width="8.6640625" style="68" customWidth="1"/>
    <col min="2575" max="2575" width="6.44140625" style="68" customWidth="1"/>
    <col min="2576" max="2577" width="9.33203125" style="68" customWidth="1"/>
    <col min="2578" max="2578" width="6.44140625" style="68" customWidth="1"/>
    <col min="2579" max="2580" width="9.5546875" style="68" customWidth="1"/>
    <col min="2581" max="2581" width="6.44140625" style="68" customWidth="1"/>
    <col min="2582" max="2583" width="9.5546875" style="68" customWidth="1"/>
    <col min="2584" max="2584" width="6.6640625" style="68" customWidth="1"/>
    <col min="2585" max="2587" width="9.109375" style="68"/>
    <col min="2588" max="2588" width="10.88671875" style="68" bestFit="1" customWidth="1"/>
    <col min="2589" max="2809" width="9.109375" style="68"/>
    <col min="2810" max="2810" width="18.6640625" style="68" customWidth="1"/>
    <col min="2811" max="2812" width="9.44140625" style="68" customWidth="1"/>
    <col min="2813" max="2813" width="7.6640625" style="68" customWidth="1"/>
    <col min="2814" max="2814" width="9.33203125" style="68" customWidth="1"/>
    <col min="2815" max="2815" width="9.88671875" style="68" customWidth="1"/>
    <col min="2816" max="2816" width="7.109375" style="68" customWidth="1"/>
    <col min="2817" max="2817" width="8.5546875" style="68" customWidth="1"/>
    <col min="2818" max="2818" width="8.88671875" style="68" customWidth="1"/>
    <col min="2819" max="2819" width="7.109375" style="68" customWidth="1"/>
    <col min="2820" max="2820" width="9" style="68" customWidth="1"/>
    <col min="2821" max="2821" width="8.6640625" style="68" customWidth="1"/>
    <col min="2822" max="2822" width="6.5546875" style="68" customWidth="1"/>
    <col min="2823" max="2823" width="8.109375" style="68" customWidth="1"/>
    <col min="2824" max="2824" width="7.5546875" style="68" customWidth="1"/>
    <col min="2825" max="2825" width="7" style="68" customWidth="1"/>
    <col min="2826" max="2827" width="8.6640625" style="68" customWidth="1"/>
    <col min="2828" max="2828" width="7.33203125" style="68" customWidth="1"/>
    <col min="2829" max="2829" width="8.109375" style="68" customWidth="1"/>
    <col min="2830" max="2830" width="8.6640625" style="68" customWidth="1"/>
    <col min="2831" max="2831" width="6.44140625" style="68" customWidth="1"/>
    <col min="2832" max="2833" width="9.33203125" style="68" customWidth="1"/>
    <col min="2834" max="2834" width="6.44140625" style="68" customWidth="1"/>
    <col min="2835" max="2836" width="9.5546875" style="68" customWidth="1"/>
    <col min="2837" max="2837" width="6.44140625" style="68" customWidth="1"/>
    <col min="2838" max="2839" width="9.5546875" style="68" customWidth="1"/>
    <col min="2840" max="2840" width="6.6640625" style="68" customWidth="1"/>
    <col min="2841" max="2843" width="9.109375" style="68"/>
    <col min="2844" max="2844" width="10.88671875" style="68" bestFit="1" customWidth="1"/>
    <col min="2845" max="3065" width="9.109375" style="68"/>
    <col min="3066" max="3066" width="18.6640625" style="68" customWidth="1"/>
    <col min="3067" max="3068" width="9.44140625" style="68" customWidth="1"/>
    <col min="3069" max="3069" width="7.6640625" style="68" customWidth="1"/>
    <col min="3070" max="3070" width="9.33203125" style="68" customWidth="1"/>
    <col min="3071" max="3071" width="9.88671875" style="68" customWidth="1"/>
    <col min="3072" max="3072" width="7.109375" style="68" customWidth="1"/>
    <col min="3073" max="3073" width="8.5546875" style="68" customWidth="1"/>
    <col min="3074" max="3074" width="8.88671875" style="68" customWidth="1"/>
    <col min="3075" max="3075" width="7.109375" style="68" customWidth="1"/>
    <col min="3076" max="3076" width="9" style="68" customWidth="1"/>
    <col min="3077" max="3077" width="8.6640625" style="68" customWidth="1"/>
    <col min="3078" max="3078" width="6.5546875" style="68" customWidth="1"/>
    <col min="3079" max="3079" width="8.109375" style="68" customWidth="1"/>
    <col min="3080" max="3080" width="7.5546875" style="68" customWidth="1"/>
    <col min="3081" max="3081" width="7" style="68" customWidth="1"/>
    <col min="3082" max="3083" width="8.6640625" style="68" customWidth="1"/>
    <col min="3084" max="3084" width="7.33203125" style="68" customWidth="1"/>
    <col min="3085" max="3085" width="8.109375" style="68" customWidth="1"/>
    <col min="3086" max="3086" width="8.6640625" style="68" customWidth="1"/>
    <col min="3087" max="3087" width="6.44140625" style="68" customWidth="1"/>
    <col min="3088" max="3089" width="9.33203125" style="68" customWidth="1"/>
    <col min="3090" max="3090" width="6.44140625" style="68" customWidth="1"/>
    <col min="3091" max="3092" width="9.5546875" style="68" customWidth="1"/>
    <col min="3093" max="3093" width="6.44140625" style="68" customWidth="1"/>
    <col min="3094" max="3095" width="9.5546875" style="68" customWidth="1"/>
    <col min="3096" max="3096" width="6.6640625" style="68" customWidth="1"/>
    <col min="3097" max="3099" width="9.109375" style="68"/>
    <col min="3100" max="3100" width="10.88671875" style="68" bestFit="1" customWidth="1"/>
    <col min="3101" max="3321" width="9.109375" style="68"/>
    <col min="3322" max="3322" width="18.6640625" style="68" customWidth="1"/>
    <col min="3323" max="3324" width="9.44140625" style="68" customWidth="1"/>
    <col min="3325" max="3325" width="7.6640625" style="68" customWidth="1"/>
    <col min="3326" max="3326" width="9.33203125" style="68" customWidth="1"/>
    <col min="3327" max="3327" width="9.88671875" style="68" customWidth="1"/>
    <col min="3328" max="3328" width="7.109375" style="68" customWidth="1"/>
    <col min="3329" max="3329" width="8.5546875" style="68" customWidth="1"/>
    <col min="3330" max="3330" width="8.88671875" style="68" customWidth="1"/>
    <col min="3331" max="3331" width="7.109375" style="68" customWidth="1"/>
    <col min="3332" max="3332" width="9" style="68" customWidth="1"/>
    <col min="3333" max="3333" width="8.6640625" style="68" customWidth="1"/>
    <col min="3334" max="3334" width="6.5546875" style="68" customWidth="1"/>
    <col min="3335" max="3335" width="8.109375" style="68" customWidth="1"/>
    <col min="3336" max="3336" width="7.5546875" style="68" customWidth="1"/>
    <col min="3337" max="3337" width="7" style="68" customWidth="1"/>
    <col min="3338" max="3339" width="8.6640625" style="68" customWidth="1"/>
    <col min="3340" max="3340" width="7.33203125" style="68" customWidth="1"/>
    <col min="3341" max="3341" width="8.109375" style="68" customWidth="1"/>
    <col min="3342" max="3342" width="8.6640625" style="68" customWidth="1"/>
    <col min="3343" max="3343" width="6.44140625" style="68" customWidth="1"/>
    <col min="3344" max="3345" width="9.33203125" style="68" customWidth="1"/>
    <col min="3346" max="3346" width="6.44140625" style="68" customWidth="1"/>
    <col min="3347" max="3348" width="9.5546875" style="68" customWidth="1"/>
    <col min="3349" max="3349" width="6.44140625" style="68" customWidth="1"/>
    <col min="3350" max="3351" width="9.5546875" style="68" customWidth="1"/>
    <col min="3352" max="3352" width="6.6640625" style="68" customWidth="1"/>
    <col min="3353" max="3355" width="9.109375" style="68"/>
    <col min="3356" max="3356" width="10.88671875" style="68" bestFit="1" customWidth="1"/>
    <col min="3357" max="3577" width="9.109375" style="68"/>
    <col min="3578" max="3578" width="18.6640625" style="68" customWidth="1"/>
    <col min="3579" max="3580" width="9.44140625" style="68" customWidth="1"/>
    <col min="3581" max="3581" width="7.6640625" style="68" customWidth="1"/>
    <col min="3582" max="3582" width="9.33203125" style="68" customWidth="1"/>
    <col min="3583" max="3583" width="9.88671875" style="68" customWidth="1"/>
    <col min="3584" max="3584" width="7.109375" style="68" customWidth="1"/>
    <col min="3585" max="3585" width="8.5546875" style="68" customWidth="1"/>
    <col min="3586" max="3586" width="8.88671875" style="68" customWidth="1"/>
    <col min="3587" max="3587" width="7.109375" style="68" customWidth="1"/>
    <col min="3588" max="3588" width="9" style="68" customWidth="1"/>
    <col min="3589" max="3589" width="8.6640625" style="68" customWidth="1"/>
    <col min="3590" max="3590" width="6.5546875" style="68" customWidth="1"/>
    <col min="3591" max="3591" width="8.109375" style="68" customWidth="1"/>
    <col min="3592" max="3592" width="7.5546875" style="68" customWidth="1"/>
    <col min="3593" max="3593" width="7" style="68" customWidth="1"/>
    <col min="3594" max="3595" width="8.6640625" style="68" customWidth="1"/>
    <col min="3596" max="3596" width="7.33203125" style="68" customWidth="1"/>
    <col min="3597" max="3597" width="8.109375" style="68" customWidth="1"/>
    <col min="3598" max="3598" width="8.6640625" style="68" customWidth="1"/>
    <col min="3599" max="3599" width="6.44140625" style="68" customWidth="1"/>
    <col min="3600" max="3601" width="9.33203125" style="68" customWidth="1"/>
    <col min="3602" max="3602" width="6.44140625" style="68" customWidth="1"/>
    <col min="3603" max="3604" width="9.5546875" style="68" customWidth="1"/>
    <col min="3605" max="3605" width="6.44140625" style="68" customWidth="1"/>
    <col min="3606" max="3607" width="9.5546875" style="68" customWidth="1"/>
    <col min="3608" max="3608" width="6.6640625" style="68" customWidth="1"/>
    <col min="3609" max="3611" width="9.109375" style="68"/>
    <col min="3612" max="3612" width="10.88671875" style="68" bestFit="1" customWidth="1"/>
    <col min="3613" max="3833" width="9.109375" style="68"/>
    <col min="3834" max="3834" width="18.6640625" style="68" customWidth="1"/>
    <col min="3835" max="3836" width="9.44140625" style="68" customWidth="1"/>
    <col min="3837" max="3837" width="7.6640625" style="68" customWidth="1"/>
    <col min="3838" max="3838" width="9.33203125" style="68" customWidth="1"/>
    <col min="3839" max="3839" width="9.88671875" style="68" customWidth="1"/>
    <col min="3840" max="3840" width="7.109375" style="68" customWidth="1"/>
    <col min="3841" max="3841" width="8.5546875" style="68" customWidth="1"/>
    <col min="3842" max="3842" width="8.88671875" style="68" customWidth="1"/>
    <col min="3843" max="3843" width="7.109375" style="68" customWidth="1"/>
    <col min="3844" max="3844" width="9" style="68" customWidth="1"/>
    <col min="3845" max="3845" width="8.6640625" style="68" customWidth="1"/>
    <col min="3846" max="3846" width="6.5546875" style="68" customWidth="1"/>
    <col min="3847" max="3847" width="8.109375" style="68" customWidth="1"/>
    <col min="3848" max="3848" width="7.5546875" style="68" customWidth="1"/>
    <col min="3849" max="3849" width="7" style="68" customWidth="1"/>
    <col min="3850" max="3851" width="8.6640625" style="68" customWidth="1"/>
    <col min="3852" max="3852" width="7.33203125" style="68" customWidth="1"/>
    <col min="3853" max="3853" width="8.109375" style="68" customWidth="1"/>
    <col min="3854" max="3854" width="8.6640625" style="68" customWidth="1"/>
    <col min="3855" max="3855" width="6.44140625" style="68" customWidth="1"/>
    <col min="3856" max="3857" width="9.33203125" style="68" customWidth="1"/>
    <col min="3858" max="3858" width="6.44140625" style="68" customWidth="1"/>
    <col min="3859" max="3860" width="9.5546875" style="68" customWidth="1"/>
    <col min="3861" max="3861" width="6.44140625" style="68" customWidth="1"/>
    <col min="3862" max="3863" width="9.5546875" style="68" customWidth="1"/>
    <col min="3864" max="3864" width="6.6640625" style="68" customWidth="1"/>
    <col min="3865" max="3867" width="9.109375" style="68"/>
    <col min="3868" max="3868" width="10.88671875" style="68" bestFit="1" customWidth="1"/>
    <col min="3869" max="4089" width="9.109375" style="68"/>
    <col min="4090" max="4090" width="18.6640625" style="68" customWidth="1"/>
    <col min="4091" max="4092" width="9.44140625" style="68" customWidth="1"/>
    <col min="4093" max="4093" width="7.6640625" style="68" customWidth="1"/>
    <col min="4094" max="4094" width="9.33203125" style="68" customWidth="1"/>
    <col min="4095" max="4095" width="9.88671875" style="68" customWidth="1"/>
    <col min="4096" max="4096" width="7.109375" style="68" customWidth="1"/>
    <col min="4097" max="4097" width="8.5546875" style="68" customWidth="1"/>
    <col min="4098" max="4098" width="8.88671875" style="68" customWidth="1"/>
    <col min="4099" max="4099" width="7.109375" style="68" customWidth="1"/>
    <col min="4100" max="4100" width="9" style="68" customWidth="1"/>
    <col min="4101" max="4101" width="8.6640625" style="68" customWidth="1"/>
    <col min="4102" max="4102" width="6.5546875" style="68" customWidth="1"/>
    <col min="4103" max="4103" width="8.109375" style="68" customWidth="1"/>
    <col min="4104" max="4104" width="7.5546875" style="68" customWidth="1"/>
    <col min="4105" max="4105" width="7" style="68" customWidth="1"/>
    <col min="4106" max="4107" width="8.6640625" style="68" customWidth="1"/>
    <col min="4108" max="4108" width="7.33203125" style="68" customWidth="1"/>
    <col min="4109" max="4109" width="8.109375" style="68" customWidth="1"/>
    <col min="4110" max="4110" width="8.6640625" style="68" customWidth="1"/>
    <col min="4111" max="4111" width="6.44140625" style="68" customWidth="1"/>
    <col min="4112" max="4113" width="9.33203125" style="68" customWidth="1"/>
    <col min="4114" max="4114" width="6.44140625" style="68" customWidth="1"/>
    <col min="4115" max="4116" width="9.5546875" style="68" customWidth="1"/>
    <col min="4117" max="4117" width="6.44140625" style="68" customWidth="1"/>
    <col min="4118" max="4119" width="9.5546875" style="68" customWidth="1"/>
    <col min="4120" max="4120" width="6.6640625" style="68" customWidth="1"/>
    <col min="4121" max="4123" width="9.109375" style="68"/>
    <col min="4124" max="4124" width="10.88671875" style="68" bestFit="1" customWidth="1"/>
    <col min="4125" max="4345" width="9.109375" style="68"/>
    <col min="4346" max="4346" width="18.6640625" style="68" customWidth="1"/>
    <col min="4347" max="4348" width="9.44140625" style="68" customWidth="1"/>
    <col min="4349" max="4349" width="7.6640625" style="68" customWidth="1"/>
    <col min="4350" max="4350" width="9.33203125" style="68" customWidth="1"/>
    <col min="4351" max="4351" width="9.88671875" style="68" customWidth="1"/>
    <col min="4352" max="4352" width="7.109375" style="68" customWidth="1"/>
    <col min="4353" max="4353" width="8.5546875" style="68" customWidth="1"/>
    <col min="4354" max="4354" width="8.88671875" style="68" customWidth="1"/>
    <col min="4355" max="4355" width="7.109375" style="68" customWidth="1"/>
    <col min="4356" max="4356" width="9" style="68" customWidth="1"/>
    <col min="4357" max="4357" width="8.6640625" style="68" customWidth="1"/>
    <col min="4358" max="4358" width="6.5546875" style="68" customWidth="1"/>
    <col min="4359" max="4359" width="8.109375" style="68" customWidth="1"/>
    <col min="4360" max="4360" width="7.5546875" style="68" customWidth="1"/>
    <col min="4361" max="4361" width="7" style="68" customWidth="1"/>
    <col min="4362" max="4363" width="8.6640625" style="68" customWidth="1"/>
    <col min="4364" max="4364" width="7.33203125" style="68" customWidth="1"/>
    <col min="4365" max="4365" width="8.109375" style="68" customWidth="1"/>
    <col min="4366" max="4366" width="8.6640625" style="68" customWidth="1"/>
    <col min="4367" max="4367" width="6.44140625" style="68" customWidth="1"/>
    <col min="4368" max="4369" width="9.33203125" style="68" customWidth="1"/>
    <col min="4370" max="4370" width="6.44140625" style="68" customWidth="1"/>
    <col min="4371" max="4372" width="9.5546875" style="68" customWidth="1"/>
    <col min="4373" max="4373" width="6.44140625" style="68" customWidth="1"/>
    <col min="4374" max="4375" width="9.5546875" style="68" customWidth="1"/>
    <col min="4376" max="4376" width="6.6640625" style="68" customWidth="1"/>
    <col min="4377" max="4379" width="9.109375" style="68"/>
    <col min="4380" max="4380" width="10.88671875" style="68" bestFit="1" customWidth="1"/>
    <col min="4381" max="4601" width="9.109375" style="68"/>
    <col min="4602" max="4602" width="18.6640625" style="68" customWidth="1"/>
    <col min="4603" max="4604" width="9.44140625" style="68" customWidth="1"/>
    <col min="4605" max="4605" width="7.6640625" style="68" customWidth="1"/>
    <col min="4606" max="4606" width="9.33203125" style="68" customWidth="1"/>
    <col min="4607" max="4607" width="9.88671875" style="68" customWidth="1"/>
    <col min="4608" max="4608" width="7.109375" style="68" customWidth="1"/>
    <col min="4609" max="4609" width="8.5546875" style="68" customWidth="1"/>
    <col min="4610" max="4610" width="8.88671875" style="68" customWidth="1"/>
    <col min="4611" max="4611" width="7.109375" style="68" customWidth="1"/>
    <col min="4612" max="4612" width="9" style="68" customWidth="1"/>
    <col min="4613" max="4613" width="8.6640625" style="68" customWidth="1"/>
    <col min="4614" max="4614" width="6.5546875" style="68" customWidth="1"/>
    <col min="4615" max="4615" width="8.109375" style="68" customWidth="1"/>
    <col min="4616" max="4616" width="7.5546875" style="68" customWidth="1"/>
    <col min="4617" max="4617" width="7" style="68" customWidth="1"/>
    <col min="4618" max="4619" width="8.6640625" style="68" customWidth="1"/>
    <col min="4620" max="4620" width="7.33203125" style="68" customWidth="1"/>
    <col min="4621" max="4621" width="8.109375" style="68" customWidth="1"/>
    <col min="4622" max="4622" width="8.6640625" style="68" customWidth="1"/>
    <col min="4623" max="4623" width="6.44140625" style="68" customWidth="1"/>
    <col min="4624" max="4625" width="9.33203125" style="68" customWidth="1"/>
    <col min="4626" max="4626" width="6.44140625" style="68" customWidth="1"/>
    <col min="4627" max="4628" width="9.5546875" style="68" customWidth="1"/>
    <col min="4629" max="4629" width="6.44140625" style="68" customWidth="1"/>
    <col min="4630" max="4631" width="9.5546875" style="68" customWidth="1"/>
    <col min="4632" max="4632" width="6.6640625" style="68" customWidth="1"/>
    <col min="4633" max="4635" width="9.109375" style="68"/>
    <col min="4636" max="4636" width="10.88671875" style="68" bestFit="1" customWidth="1"/>
    <col min="4637" max="4857" width="9.109375" style="68"/>
    <col min="4858" max="4858" width="18.6640625" style="68" customWidth="1"/>
    <col min="4859" max="4860" width="9.44140625" style="68" customWidth="1"/>
    <col min="4861" max="4861" width="7.6640625" style="68" customWidth="1"/>
    <col min="4862" max="4862" width="9.33203125" style="68" customWidth="1"/>
    <col min="4863" max="4863" width="9.88671875" style="68" customWidth="1"/>
    <col min="4864" max="4864" width="7.109375" style="68" customWidth="1"/>
    <col min="4865" max="4865" width="8.5546875" style="68" customWidth="1"/>
    <col min="4866" max="4866" width="8.88671875" style="68" customWidth="1"/>
    <col min="4867" max="4867" width="7.109375" style="68" customWidth="1"/>
    <col min="4868" max="4868" width="9" style="68" customWidth="1"/>
    <col min="4869" max="4869" width="8.6640625" style="68" customWidth="1"/>
    <col min="4870" max="4870" width="6.5546875" style="68" customWidth="1"/>
    <col min="4871" max="4871" width="8.109375" style="68" customWidth="1"/>
    <col min="4872" max="4872" width="7.5546875" style="68" customWidth="1"/>
    <col min="4873" max="4873" width="7" style="68" customWidth="1"/>
    <col min="4874" max="4875" width="8.6640625" style="68" customWidth="1"/>
    <col min="4876" max="4876" width="7.33203125" style="68" customWidth="1"/>
    <col min="4877" max="4877" width="8.109375" style="68" customWidth="1"/>
    <col min="4878" max="4878" width="8.6640625" style="68" customWidth="1"/>
    <col min="4879" max="4879" width="6.44140625" style="68" customWidth="1"/>
    <col min="4880" max="4881" width="9.33203125" style="68" customWidth="1"/>
    <col min="4882" max="4882" width="6.44140625" style="68" customWidth="1"/>
    <col min="4883" max="4884" width="9.5546875" style="68" customWidth="1"/>
    <col min="4885" max="4885" width="6.44140625" style="68" customWidth="1"/>
    <col min="4886" max="4887" width="9.5546875" style="68" customWidth="1"/>
    <col min="4888" max="4888" width="6.6640625" style="68" customWidth="1"/>
    <col min="4889" max="4891" width="9.109375" style="68"/>
    <col min="4892" max="4892" width="10.88671875" style="68" bestFit="1" customWidth="1"/>
    <col min="4893" max="5113" width="9.109375" style="68"/>
    <col min="5114" max="5114" width="18.6640625" style="68" customWidth="1"/>
    <col min="5115" max="5116" width="9.44140625" style="68" customWidth="1"/>
    <col min="5117" max="5117" width="7.6640625" style="68" customWidth="1"/>
    <col min="5118" max="5118" width="9.33203125" style="68" customWidth="1"/>
    <col min="5119" max="5119" width="9.88671875" style="68" customWidth="1"/>
    <col min="5120" max="5120" width="7.109375" style="68" customWidth="1"/>
    <col min="5121" max="5121" width="8.5546875" style="68" customWidth="1"/>
    <col min="5122" max="5122" width="8.88671875" style="68" customWidth="1"/>
    <col min="5123" max="5123" width="7.109375" style="68" customWidth="1"/>
    <col min="5124" max="5124" width="9" style="68" customWidth="1"/>
    <col min="5125" max="5125" width="8.6640625" style="68" customWidth="1"/>
    <col min="5126" max="5126" width="6.5546875" style="68" customWidth="1"/>
    <col min="5127" max="5127" width="8.109375" style="68" customWidth="1"/>
    <col min="5128" max="5128" width="7.5546875" style="68" customWidth="1"/>
    <col min="5129" max="5129" width="7" style="68" customWidth="1"/>
    <col min="5130" max="5131" width="8.6640625" style="68" customWidth="1"/>
    <col min="5132" max="5132" width="7.33203125" style="68" customWidth="1"/>
    <col min="5133" max="5133" width="8.109375" style="68" customWidth="1"/>
    <col min="5134" max="5134" width="8.6640625" style="68" customWidth="1"/>
    <col min="5135" max="5135" width="6.44140625" style="68" customWidth="1"/>
    <col min="5136" max="5137" width="9.33203125" style="68" customWidth="1"/>
    <col min="5138" max="5138" width="6.44140625" style="68" customWidth="1"/>
    <col min="5139" max="5140" width="9.5546875" style="68" customWidth="1"/>
    <col min="5141" max="5141" width="6.44140625" style="68" customWidth="1"/>
    <col min="5142" max="5143" width="9.5546875" style="68" customWidth="1"/>
    <col min="5144" max="5144" width="6.6640625" style="68" customWidth="1"/>
    <col min="5145" max="5147" width="9.109375" style="68"/>
    <col min="5148" max="5148" width="10.88671875" style="68" bestFit="1" customWidth="1"/>
    <col min="5149" max="5369" width="9.109375" style="68"/>
    <col min="5370" max="5370" width="18.6640625" style="68" customWidth="1"/>
    <col min="5371" max="5372" width="9.44140625" style="68" customWidth="1"/>
    <col min="5373" max="5373" width="7.6640625" style="68" customWidth="1"/>
    <col min="5374" max="5374" width="9.33203125" style="68" customWidth="1"/>
    <col min="5375" max="5375" width="9.88671875" style="68" customWidth="1"/>
    <col min="5376" max="5376" width="7.109375" style="68" customWidth="1"/>
    <col min="5377" max="5377" width="8.5546875" style="68" customWidth="1"/>
    <col min="5378" max="5378" width="8.88671875" style="68" customWidth="1"/>
    <col min="5379" max="5379" width="7.109375" style="68" customWidth="1"/>
    <col min="5380" max="5380" width="9" style="68" customWidth="1"/>
    <col min="5381" max="5381" width="8.6640625" style="68" customWidth="1"/>
    <col min="5382" max="5382" width="6.5546875" style="68" customWidth="1"/>
    <col min="5383" max="5383" width="8.109375" style="68" customWidth="1"/>
    <col min="5384" max="5384" width="7.5546875" style="68" customWidth="1"/>
    <col min="5385" max="5385" width="7" style="68" customWidth="1"/>
    <col min="5386" max="5387" width="8.6640625" style="68" customWidth="1"/>
    <col min="5388" max="5388" width="7.33203125" style="68" customWidth="1"/>
    <col min="5389" max="5389" width="8.109375" style="68" customWidth="1"/>
    <col min="5390" max="5390" width="8.6640625" style="68" customWidth="1"/>
    <col min="5391" max="5391" width="6.44140625" style="68" customWidth="1"/>
    <col min="5392" max="5393" width="9.33203125" style="68" customWidth="1"/>
    <col min="5394" max="5394" width="6.44140625" style="68" customWidth="1"/>
    <col min="5395" max="5396" width="9.5546875" style="68" customWidth="1"/>
    <col min="5397" max="5397" width="6.44140625" style="68" customWidth="1"/>
    <col min="5398" max="5399" width="9.5546875" style="68" customWidth="1"/>
    <col min="5400" max="5400" width="6.6640625" style="68" customWidth="1"/>
    <col min="5401" max="5403" width="9.109375" style="68"/>
    <col min="5404" max="5404" width="10.88671875" style="68" bestFit="1" customWidth="1"/>
    <col min="5405" max="5625" width="9.109375" style="68"/>
    <col min="5626" max="5626" width="18.6640625" style="68" customWidth="1"/>
    <col min="5627" max="5628" width="9.44140625" style="68" customWidth="1"/>
    <col min="5629" max="5629" width="7.6640625" style="68" customWidth="1"/>
    <col min="5630" max="5630" width="9.33203125" style="68" customWidth="1"/>
    <col min="5631" max="5631" width="9.88671875" style="68" customWidth="1"/>
    <col min="5632" max="5632" width="7.109375" style="68" customWidth="1"/>
    <col min="5633" max="5633" width="8.5546875" style="68" customWidth="1"/>
    <col min="5634" max="5634" width="8.88671875" style="68" customWidth="1"/>
    <col min="5635" max="5635" width="7.109375" style="68" customWidth="1"/>
    <col min="5636" max="5636" width="9" style="68" customWidth="1"/>
    <col min="5637" max="5637" width="8.6640625" style="68" customWidth="1"/>
    <col min="5638" max="5638" width="6.5546875" style="68" customWidth="1"/>
    <col min="5639" max="5639" width="8.109375" style="68" customWidth="1"/>
    <col min="5640" max="5640" width="7.5546875" style="68" customWidth="1"/>
    <col min="5641" max="5641" width="7" style="68" customWidth="1"/>
    <col min="5642" max="5643" width="8.6640625" style="68" customWidth="1"/>
    <col min="5644" max="5644" width="7.33203125" style="68" customWidth="1"/>
    <col min="5645" max="5645" width="8.109375" style="68" customWidth="1"/>
    <col min="5646" max="5646" width="8.6640625" style="68" customWidth="1"/>
    <col min="5647" max="5647" width="6.44140625" style="68" customWidth="1"/>
    <col min="5648" max="5649" width="9.33203125" style="68" customWidth="1"/>
    <col min="5650" max="5650" width="6.44140625" style="68" customWidth="1"/>
    <col min="5651" max="5652" width="9.5546875" style="68" customWidth="1"/>
    <col min="5653" max="5653" width="6.44140625" style="68" customWidth="1"/>
    <col min="5654" max="5655" width="9.5546875" style="68" customWidth="1"/>
    <col min="5656" max="5656" width="6.6640625" style="68" customWidth="1"/>
    <col min="5657" max="5659" width="9.109375" style="68"/>
    <col min="5660" max="5660" width="10.88671875" style="68" bestFit="1" customWidth="1"/>
    <col min="5661" max="5881" width="9.109375" style="68"/>
    <col min="5882" max="5882" width="18.6640625" style="68" customWidth="1"/>
    <col min="5883" max="5884" width="9.44140625" style="68" customWidth="1"/>
    <col min="5885" max="5885" width="7.6640625" style="68" customWidth="1"/>
    <col min="5886" max="5886" width="9.33203125" style="68" customWidth="1"/>
    <col min="5887" max="5887" width="9.88671875" style="68" customWidth="1"/>
    <col min="5888" max="5888" width="7.109375" style="68" customWidth="1"/>
    <col min="5889" max="5889" width="8.5546875" style="68" customWidth="1"/>
    <col min="5890" max="5890" width="8.88671875" style="68" customWidth="1"/>
    <col min="5891" max="5891" width="7.109375" style="68" customWidth="1"/>
    <col min="5892" max="5892" width="9" style="68" customWidth="1"/>
    <col min="5893" max="5893" width="8.6640625" style="68" customWidth="1"/>
    <col min="5894" max="5894" width="6.5546875" style="68" customWidth="1"/>
    <col min="5895" max="5895" width="8.109375" style="68" customWidth="1"/>
    <col min="5896" max="5896" width="7.5546875" style="68" customWidth="1"/>
    <col min="5897" max="5897" width="7" style="68" customWidth="1"/>
    <col min="5898" max="5899" width="8.6640625" style="68" customWidth="1"/>
    <col min="5900" max="5900" width="7.33203125" style="68" customWidth="1"/>
    <col min="5901" max="5901" width="8.109375" style="68" customWidth="1"/>
    <col min="5902" max="5902" width="8.6640625" style="68" customWidth="1"/>
    <col min="5903" max="5903" width="6.44140625" style="68" customWidth="1"/>
    <col min="5904" max="5905" width="9.33203125" style="68" customWidth="1"/>
    <col min="5906" max="5906" width="6.44140625" style="68" customWidth="1"/>
    <col min="5907" max="5908" width="9.5546875" style="68" customWidth="1"/>
    <col min="5909" max="5909" width="6.44140625" style="68" customWidth="1"/>
    <col min="5910" max="5911" width="9.5546875" style="68" customWidth="1"/>
    <col min="5912" max="5912" width="6.6640625" style="68" customWidth="1"/>
    <col min="5913" max="5915" width="9.109375" style="68"/>
    <col min="5916" max="5916" width="10.88671875" style="68" bestFit="1" customWidth="1"/>
    <col min="5917" max="6137" width="9.109375" style="68"/>
    <col min="6138" max="6138" width="18.6640625" style="68" customWidth="1"/>
    <col min="6139" max="6140" width="9.44140625" style="68" customWidth="1"/>
    <col min="6141" max="6141" width="7.6640625" style="68" customWidth="1"/>
    <col min="6142" max="6142" width="9.33203125" style="68" customWidth="1"/>
    <col min="6143" max="6143" width="9.88671875" style="68" customWidth="1"/>
    <col min="6144" max="6144" width="7.109375" style="68" customWidth="1"/>
    <col min="6145" max="6145" width="8.5546875" style="68" customWidth="1"/>
    <col min="6146" max="6146" width="8.88671875" style="68" customWidth="1"/>
    <col min="6147" max="6147" width="7.109375" style="68" customWidth="1"/>
    <col min="6148" max="6148" width="9" style="68" customWidth="1"/>
    <col min="6149" max="6149" width="8.6640625" style="68" customWidth="1"/>
    <col min="6150" max="6150" width="6.5546875" style="68" customWidth="1"/>
    <col min="6151" max="6151" width="8.109375" style="68" customWidth="1"/>
    <col min="6152" max="6152" width="7.5546875" style="68" customWidth="1"/>
    <col min="6153" max="6153" width="7" style="68" customWidth="1"/>
    <col min="6154" max="6155" width="8.6640625" style="68" customWidth="1"/>
    <col min="6156" max="6156" width="7.33203125" style="68" customWidth="1"/>
    <col min="6157" max="6157" width="8.109375" style="68" customWidth="1"/>
    <col min="6158" max="6158" width="8.6640625" style="68" customWidth="1"/>
    <col min="6159" max="6159" width="6.44140625" style="68" customWidth="1"/>
    <col min="6160" max="6161" width="9.33203125" style="68" customWidth="1"/>
    <col min="6162" max="6162" width="6.44140625" style="68" customWidth="1"/>
    <col min="6163" max="6164" width="9.5546875" style="68" customWidth="1"/>
    <col min="6165" max="6165" width="6.44140625" style="68" customWidth="1"/>
    <col min="6166" max="6167" width="9.5546875" style="68" customWidth="1"/>
    <col min="6168" max="6168" width="6.6640625" style="68" customWidth="1"/>
    <col min="6169" max="6171" width="9.109375" style="68"/>
    <col min="6172" max="6172" width="10.88671875" style="68" bestFit="1" customWidth="1"/>
    <col min="6173" max="6393" width="9.109375" style="68"/>
    <col min="6394" max="6394" width="18.6640625" style="68" customWidth="1"/>
    <col min="6395" max="6396" width="9.44140625" style="68" customWidth="1"/>
    <col min="6397" max="6397" width="7.6640625" style="68" customWidth="1"/>
    <col min="6398" max="6398" width="9.33203125" style="68" customWidth="1"/>
    <col min="6399" max="6399" width="9.88671875" style="68" customWidth="1"/>
    <col min="6400" max="6400" width="7.109375" style="68" customWidth="1"/>
    <col min="6401" max="6401" width="8.5546875" style="68" customWidth="1"/>
    <col min="6402" max="6402" width="8.88671875" style="68" customWidth="1"/>
    <col min="6403" max="6403" width="7.109375" style="68" customWidth="1"/>
    <col min="6404" max="6404" width="9" style="68" customWidth="1"/>
    <col min="6405" max="6405" width="8.6640625" style="68" customWidth="1"/>
    <col min="6406" max="6406" width="6.5546875" style="68" customWidth="1"/>
    <col min="6407" max="6407" width="8.109375" style="68" customWidth="1"/>
    <col min="6408" max="6408" width="7.5546875" style="68" customWidth="1"/>
    <col min="6409" max="6409" width="7" style="68" customWidth="1"/>
    <col min="6410" max="6411" width="8.6640625" style="68" customWidth="1"/>
    <col min="6412" max="6412" width="7.33203125" style="68" customWidth="1"/>
    <col min="6413" max="6413" width="8.109375" style="68" customWidth="1"/>
    <col min="6414" max="6414" width="8.6640625" style="68" customWidth="1"/>
    <col min="6415" max="6415" width="6.44140625" style="68" customWidth="1"/>
    <col min="6416" max="6417" width="9.33203125" style="68" customWidth="1"/>
    <col min="6418" max="6418" width="6.44140625" style="68" customWidth="1"/>
    <col min="6419" max="6420" width="9.5546875" style="68" customWidth="1"/>
    <col min="6421" max="6421" width="6.44140625" style="68" customWidth="1"/>
    <col min="6422" max="6423" width="9.5546875" style="68" customWidth="1"/>
    <col min="6424" max="6424" width="6.6640625" style="68" customWidth="1"/>
    <col min="6425" max="6427" width="9.109375" style="68"/>
    <col min="6428" max="6428" width="10.88671875" style="68" bestFit="1" customWidth="1"/>
    <col min="6429" max="6649" width="9.109375" style="68"/>
    <col min="6650" max="6650" width="18.6640625" style="68" customWidth="1"/>
    <col min="6651" max="6652" width="9.44140625" style="68" customWidth="1"/>
    <col min="6653" max="6653" width="7.6640625" style="68" customWidth="1"/>
    <col min="6654" max="6654" width="9.33203125" style="68" customWidth="1"/>
    <col min="6655" max="6655" width="9.88671875" style="68" customWidth="1"/>
    <col min="6656" max="6656" width="7.109375" style="68" customWidth="1"/>
    <col min="6657" max="6657" width="8.5546875" style="68" customWidth="1"/>
    <col min="6658" max="6658" width="8.88671875" style="68" customWidth="1"/>
    <col min="6659" max="6659" width="7.109375" style="68" customWidth="1"/>
    <col min="6660" max="6660" width="9" style="68" customWidth="1"/>
    <col min="6661" max="6661" width="8.6640625" style="68" customWidth="1"/>
    <col min="6662" max="6662" width="6.5546875" style="68" customWidth="1"/>
    <col min="6663" max="6663" width="8.109375" style="68" customWidth="1"/>
    <col min="6664" max="6664" width="7.5546875" style="68" customWidth="1"/>
    <col min="6665" max="6665" width="7" style="68" customWidth="1"/>
    <col min="6666" max="6667" width="8.6640625" style="68" customWidth="1"/>
    <col min="6668" max="6668" width="7.33203125" style="68" customWidth="1"/>
    <col min="6669" max="6669" width="8.109375" style="68" customWidth="1"/>
    <col min="6670" max="6670" width="8.6640625" style="68" customWidth="1"/>
    <col min="6671" max="6671" width="6.44140625" style="68" customWidth="1"/>
    <col min="6672" max="6673" width="9.33203125" style="68" customWidth="1"/>
    <col min="6674" max="6674" width="6.44140625" style="68" customWidth="1"/>
    <col min="6675" max="6676" width="9.5546875" style="68" customWidth="1"/>
    <col min="6677" max="6677" width="6.44140625" style="68" customWidth="1"/>
    <col min="6678" max="6679" width="9.5546875" style="68" customWidth="1"/>
    <col min="6680" max="6680" width="6.6640625" style="68" customWidth="1"/>
    <col min="6681" max="6683" width="9.109375" style="68"/>
    <col min="6684" max="6684" width="10.88671875" style="68" bestFit="1" customWidth="1"/>
    <col min="6685" max="6905" width="9.109375" style="68"/>
    <col min="6906" max="6906" width="18.6640625" style="68" customWidth="1"/>
    <col min="6907" max="6908" width="9.44140625" style="68" customWidth="1"/>
    <col min="6909" max="6909" width="7.6640625" style="68" customWidth="1"/>
    <col min="6910" max="6910" width="9.33203125" style="68" customWidth="1"/>
    <col min="6911" max="6911" width="9.88671875" style="68" customWidth="1"/>
    <col min="6912" max="6912" width="7.109375" style="68" customWidth="1"/>
    <col min="6913" max="6913" width="8.5546875" style="68" customWidth="1"/>
    <col min="6914" max="6914" width="8.88671875" style="68" customWidth="1"/>
    <col min="6915" max="6915" width="7.109375" style="68" customWidth="1"/>
    <col min="6916" max="6916" width="9" style="68" customWidth="1"/>
    <col min="6917" max="6917" width="8.6640625" style="68" customWidth="1"/>
    <col min="6918" max="6918" width="6.5546875" style="68" customWidth="1"/>
    <col min="6919" max="6919" width="8.109375" style="68" customWidth="1"/>
    <col min="6920" max="6920" width="7.5546875" style="68" customWidth="1"/>
    <col min="6921" max="6921" width="7" style="68" customWidth="1"/>
    <col min="6922" max="6923" width="8.6640625" style="68" customWidth="1"/>
    <col min="6924" max="6924" width="7.33203125" style="68" customWidth="1"/>
    <col min="6925" max="6925" width="8.109375" style="68" customWidth="1"/>
    <col min="6926" max="6926" width="8.6640625" style="68" customWidth="1"/>
    <col min="6927" max="6927" width="6.44140625" style="68" customWidth="1"/>
    <col min="6928" max="6929" width="9.33203125" style="68" customWidth="1"/>
    <col min="6930" max="6930" width="6.44140625" style="68" customWidth="1"/>
    <col min="6931" max="6932" width="9.5546875" style="68" customWidth="1"/>
    <col min="6933" max="6933" width="6.44140625" style="68" customWidth="1"/>
    <col min="6934" max="6935" width="9.5546875" style="68" customWidth="1"/>
    <col min="6936" max="6936" width="6.6640625" style="68" customWidth="1"/>
    <col min="6937" max="6939" width="9.109375" style="68"/>
    <col min="6940" max="6940" width="10.88671875" style="68" bestFit="1" customWidth="1"/>
    <col min="6941" max="7161" width="9.109375" style="68"/>
    <col min="7162" max="7162" width="18.6640625" style="68" customWidth="1"/>
    <col min="7163" max="7164" width="9.44140625" style="68" customWidth="1"/>
    <col min="7165" max="7165" width="7.6640625" style="68" customWidth="1"/>
    <col min="7166" max="7166" width="9.33203125" style="68" customWidth="1"/>
    <col min="7167" max="7167" width="9.88671875" style="68" customWidth="1"/>
    <col min="7168" max="7168" width="7.109375" style="68" customWidth="1"/>
    <col min="7169" max="7169" width="8.5546875" style="68" customWidth="1"/>
    <col min="7170" max="7170" width="8.88671875" style="68" customWidth="1"/>
    <col min="7171" max="7171" width="7.109375" style="68" customWidth="1"/>
    <col min="7172" max="7172" width="9" style="68" customWidth="1"/>
    <col min="7173" max="7173" width="8.6640625" style="68" customWidth="1"/>
    <col min="7174" max="7174" width="6.5546875" style="68" customWidth="1"/>
    <col min="7175" max="7175" width="8.109375" style="68" customWidth="1"/>
    <col min="7176" max="7176" width="7.5546875" style="68" customWidth="1"/>
    <col min="7177" max="7177" width="7" style="68" customWidth="1"/>
    <col min="7178" max="7179" width="8.6640625" style="68" customWidth="1"/>
    <col min="7180" max="7180" width="7.33203125" style="68" customWidth="1"/>
    <col min="7181" max="7181" width="8.109375" style="68" customWidth="1"/>
    <col min="7182" max="7182" width="8.6640625" style="68" customWidth="1"/>
    <col min="7183" max="7183" width="6.44140625" style="68" customWidth="1"/>
    <col min="7184" max="7185" width="9.33203125" style="68" customWidth="1"/>
    <col min="7186" max="7186" width="6.44140625" style="68" customWidth="1"/>
    <col min="7187" max="7188" width="9.5546875" style="68" customWidth="1"/>
    <col min="7189" max="7189" width="6.44140625" style="68" customWidth="1"/>
    <col min="7190" max="7191" width="9.5546875" style="68" customWidth="1"/>
    <col min="7192" max="7192" width="6.6640625" style="68" customWidth="1"/>
    <col min="7193" max="7195" width="9.109375" style="68"/>
    <col min="7196" max="7196" width="10.88671875" style="68" bestFit="1" customWidth="1"/>
    <col min="7197" max="7417" width="9.109375" style="68"/>
    <col min="7418" max="7418" width="18.6640625" style="68" customWidth="1"/>
    <col min="7419" max="7420" width="9.44140625" style="68" customWidth="1"/>
    <col min="7421" max="7421" width="7.6640625" style="68" customWidth="1"/>
    <col min="7422" max="7422" width="9.33203125" style="68" customWidth="1"/>
    <col min="7423" max="7423" width="9.88671875" style="68" customWidth="1"/>
    <col min="7424" max="7424" width="7.109375" style="68" customWidth="1"/>
    <col min="7425" max="7425" width="8.5546875" style="68" customWidth="1"/>
    <col min="7426" max="7426" width="8.88671875" style="68" customWidth="1"/>
    <col min="7427" max="7427" width="7.109375" style="68" customWidth="1"/>
    <col min="7428" max="7428" width="9" style="68" customWidth="1"/>
    <col min="7429" max="7429" width="8.6640625" style="68" customWidth="1"/>
    <col min="7430" max="7430" width="6.5546875" style="68" customWidth="1"/>
    <col min="7431" max="7431" width="8.109375" style="68" customWidth="1"/>
    <col min="7432" max="7432" width="7.5546875" style="68" customWidth="1"/>
    <col min="7433" max="7433" width="7" style="68" customWidth="1"/>
    <col min="7434" max="7435" width="8.6640625" style="68" customWidth="1"/>
    <col min="7436" max="7436" width="7.33203125" style="68" customWidth="1"/>
    <col min="7437" max="7437" width="8.109375" style="68" customWidth="1"/>
    <col min="7438" max="7438" width="8.6640625" style="68" customWidth="1"/>
    <col min="7439" max="7439" width="6.44140625" style="68" customWidth="1"/>
    <col min="7440" max="7441" width="9.33203125" style="68" customWidth="1"/>
    <col min="7442" max="7442" width="6.44140625" style="68" customWidth="1"/>
    <col min="7443" max="7444" width="9.5546875" style="68" customWidth="1"/>
    <col min="7445" max="7445" width="6.44140625" style="68" customWidth="1"/>
    <col min="7446" max="7447" width="9.5546875" style="68" customWidth="1"/>
    <col min="7448" max="7448" width="6.6640625" style="68" customWidth="1"/>
    <col min="7449" max="7451" width="9.109375" style="68"/>
    <col min="7452" max="7452" width="10.88671875" style="68" bestFit="1" customWidth="1"/>
    <col min="7453" max="7673" width="9.109375" style="68"/>
    <col min="7674" max="7674" width="18.6640625" style="68" customWidth="1"/>
    <col min="7675" max="7676" width="9.44140625" style="68" customWidth="1"/>
    <col min="7677" max="7677" width="7.6640625" style="68" customWidth="1"/>
    <col min="7678" max="7678" width="9.33203125" style="68" customWidth="1"/>
    <col min="7679" max="7679" width="9.88671875" style="68" customWidth="1"/>
    <col min="7680" max="7680" width="7.109375" style="68" customWidth="1"/>
    <col min="7681" max="7681" width="8.5546875" style="68" customWidth="1"/>
    <col min="7682" max="7682" width="8.88671875" style="68" customWidth="1"/>
    <col min="7683" max="7683" width="7.109375" style="68" customWidth="1"/>
    <col min="7684" max="7684" width="9" style="68" customWidth="1"/>
    <col min="7685" max="7685" width="8.6640625" style="68" customWidth="1"/>
    <col min="7686" max="7686" width="6.5546875" style="68" customWidth="1"/>
    <col min="7687" max="7687" width="8.109375" style="68" customWidth="1"/>
    <col min="7688" max="7688" width="7.5546875" style="68" customWidth="1"/>
    <col min="7689" max="7689" width="7" style="68" customWidth="1"/>
    <col min="7690" max="7691" width="8.6640625" style="68" customWidth="1"/>
    <col min="7692" max="7692" width="7.33203125" style="68" customWidth="1"/>
    <col min="7693" max="7693" width="8.109375" style="68" customWidth="1"/>
    <col min="7694" max="7694" width="8.6640625" style="68" customWidth="1"/>
    <col min="7695" max="7695" width="6.44140625" style="68" customWidth="1"/>
    <col min="7696" max="7697" width="9.33203125" style="68" customWidth="1"/>
    <col min="7698" max="7698" width="6.44140625" style="68" customWidth="1"/>
    <col min="7699" max="7700" width="9.5546875" style="68" customWidth="1"/>
    <col min="7701" max="7701" width="6.44140625" style="68" customWidth="1"/>
    <col min="7702" max="7703" width="9.5546875" style="68" customWidth="1"/>
    <col min="7704" max="7704" width="6.6640625" style="68" customWidth="1"/>
    <col min="7705" max="7707" width="9.109375" style="68"/>
    <col min="7708" max="7708" width="10.88671875" style="68" bestFit="1" customWidth="1"/>
    <col min="7709" max="7929" width="9.109375" style="68"/>
    <col min="7930" max="7930" width="18.6640625" style="68" customWidth="1"/>
    <col min="7931" max="7932" width="9.44140625" style="68" customWidth="1"/>
    <col min="7933" max="7933" width="7.6640625" style="68" customWidth="1"/>
    <col min="7934" max="7934" width="9.33203125" style="68" customWidth="1"/>
    <col min="7935" max="7935" width="9.88671875" style="68" customWidth="1"/>
    <col min="7936" max="7936" width="7.109375" style="68" customWidth="1"/>
    <col min="7937" max="7937" width="8.5546875" style="68" customWidth="1"/>
    <col min="7938" max="7938" width="8.88671875" style="68" customWidth="1"/>
    <col min="7939" max="7939" width="7.109375" style="68" customWidth="1"/>
    <col min="7940" max="7940" width="9" style="68" customWidth="1"/>
    <col min="7941" max="7941" width="8.6640625" style="68" customWidth="1"/>
    <col min="7942" max="7942" width="6.5546875" style="68" customWidth="1"/>
    <col min="7943" max="7943" width="8.109375" style="68" customWidth="1"/>
    <col min="7944" max="7944" width="7.5546875" style="68" customWidth="1"/>
    <col min="7945" max="7945" width="7" style="68" customWidth="1"/>
    <col min="7946" max="7947" width="8.6640625" style="68" customWidth="1"/>
    <col min="7948" max="7948" width="7.33203125" style="68" customWidth="1"/>
    <col min="7949" max="7949" width="8.109375" style="68" customWidth="1"/>
    <col min="7950" max="7950" width="8.6640625" style="68" customWidth="1"/>
    <col min="7951" max="7951" width="6.44140625" style="68" customWidth="1"/>
    <col min="7952" max="7953" width="9.33203125" style="68" customWidth="1"/>
    <col min="7954" max="7954" width="6.44140625" style="68" customWidth="1"/>
    <col min="7955" max="7956" width="9.5546875" style="68" customWidth="1"/>
    <col min="7957" max="7957" width="6.44140625" style="68" customWidth="1"/>
    <col min="7958" max="7959" width="9.5546875" style="68" customWidth="1"/>
    <col min="7960" max="7960" width="6.6640625" style="68" customWidth="1"/>
    <col min="7961" max="7963" width="9.109375" style="68"/>
    <col min="7964" max="7964" width="10.88671875" style="68" bestFit="1" customWidth="1"/>
    <col min="7965" max="8185" width="9.109375" style="68"/>
    <col min="8186" max="8186" width="18.6640625" style="68" customWidth="1"/>
    <col min="8187" max="8188" width="9.44140625" style="68" customWidth="1"/>
    <col min="8189" max="8189" width="7.6640625" style="68" customWidth="1"/>
    <col min="8190" max="8190" width="9.33203125" style="68" customWidth="1"/>
    <col min="8191" max="8191" width="9.88671875" style="68" customWidth="1"/>
    <col min="8192" max="8192" width="7.109375" style="68" customWidth="1"/>
    <col min="8193" max="8193" width="8.5546875" style="68" customWidth="1"/>
    <col min="8194" max="8194" width="8.88671875" style="68" customWidth="1"/>
    <col min="8195" max="8195" width="7.109375" style="68" customWidth="1"/>
    <col min="8196" max="8196" width="9" style="68" customWidth="1"/>
    <col min="8197" max="8197" width="8.6640625" style="68" customWidth="1"/>
    <col min="8198" max="8198" width="6.5546875" style="68" customWidth="1"/>
    <col min="8199" max="8199" width="8.109375" style="68" customWidth="1"/>
    <col min="8200" max="8200" width="7.5546875" style="68" customWidth="1"/>
    <col min="8201" max="8201" width="7" style="68" customWidth="1"/>
    <col min="8202" max="8203" width="8.6640625" style="68" customWidth="1"/>
    <col min="8204" max="8204" width="7.33203125" style="68" customWidth="1"/>
    <col min="8205" max="8205" width="8.109375" style="68" customWidth="1"/>
    <col min="8206" max="8206" width="8.6640625" style="68" customWidth="1"/>
    <col min="8207" max="8207" width="6.44140625" style="68" customWidth="1"/>
    <col min="8208" max="8209" width="9.33203125" style="68" customWidth="1"/>
    <col min="8210" max="8210" width="6.44140625" style="68" customWidth="1"/>
    <col min="8211" max="8212" width="9.5546875" style="68" customWidth="1"/>
    <col min="8213" max="8213" width="6.44140625" style="68" customWidth="1"/>
    <col min="8214" max="8215" width="9.5546875" style="68" customWidth="1"/>
    <col min="8216" max="8216" width="6.6640625" style="68" customWidth="1"/>
    <col min="8217" max="8219" width="9.109375" style="68"/>
    <col min="8220" max="8220" width="10.88671875" style="68" bestFit="1" customWidth="1"/>
    <col min="8221" max="8441" width="9.109375" style="68"/>
    <col min="8442" max="8442" width="18.6640625" style="68" customWidth="1"/>
    <col min="8443" max="8444" width="9.44140625" style="68" customWidth="1"/>
    <col min="8445" max="8445" width="7.6640625" style="68" customWidth="1"/>
    <col min="8446" max="8446" width="9.33203125" style="68" customWidth="1"/>
    <col min="8447" max="8447" width="9.88671875" style="68" customWidth="1"/>
    <col min="8448" max="8448" width="7.109375" style="68" customWidth="1"/>
    <col min="8449" max="8449" width="8.5546875" style="68" customWidth="1"/>
    <col min="8450" max="8450" width="8.88671875" style="68" customWidth="1"/>
    <col min="8451" max="8451" width="7.109375" style="68" customWidth="1"/>
    <col min="8452" max="8452" width="9" style="68" customWidth="1"/>
    <col min="8453" max="8453" width="8.6640625" style="68" customWidth="1"/>
    <col min="8454" max="8454" width="6.5546875" style="68" customWidth="1"/>
    <col min="8455" max="8455" width="8.109375" style="68" customWidth="1"/>
    <col min="8456" max="8456" width="7.5546875" style="68" customWidth="1"/>
    <col min="8457" max="8457" width="7" style="68" customWidth="1"/>
    <col min="8458" max="8459" width="8.6640625" style="68" customWidth="1"/>
    <col min="8460" max="8460" width="7.33203125" style="68" customWidth="1"/>
    <col min="8461" max="8461" width="8.109375" style="68" customWidth="1"/>
    <col min="8462" max="8462" width="8.6640625" style="68" customWidth="1"/>
    <col min="8463" max="8463" width="6.44140625" style="68" customWidth="1"/>
    <col min="8464" max="8465" width="9.33203125" style="68" customWidth="1"/>
    <col min="8466" max="8466" width="6.44140625" style="68" customWidth="1"/>
    <col min="8467" max="8468" width="9.5546875" style="68" customWidth="1"/>
    <col min="8469" max="8469" width="6.44140625" style="68" customWidth="1"/>
    <col min="8470" max="8471" width="9.5546875" style="68" customWidth="1"/>
    <col min="8472" max="8472" width="6.6640625" style="68" customWidth="1"/>
    <col min="8473" max="8475" width="9.109375" style="68"/>
    <col min="8476" max="8476" width="10.88671875" style="68" bestFit="1" customWidth="1"/>
    <col min="8477" max="8697" width="9.109375" style="68"/>
    <col min="8698" max="8698" width="18.6640625" style="68" customWidth="1"/>
    <col min="8699" max="8700" width="9.44140625" style="68" customWidth="1"/>
    <col min="8701" max="8701" width="7.6640625" style="68" customWidth="1"/>
    <col min="8702" max="8702" width="9.33203125" style="68" customWidth="1"/>
    <col min="8703" max="8703" width="9.88671875" style="68" customWidth="1"/>
    <col min="8704" max="8704" width="7.109375" style="68" customWidth="1"/>
    <col min="8705" max="8705" width="8.5546875" style="68" customWidth="1"/>
    <col min="8706" max="8706" width="8.88671875" style="68" customWidth="1"/>
    <col min="8707" max="8707" width="7.109375" style="68" customWidth="1"/>
    <col min="8708" max="8708" width="9" style="68" customWidth="1"/>
    <col min="8709" max="8709" width="8.6640625" style="68" customWidth="1"/>
    <col min="8710" max="8710" width="6.5546875" style="68" customWidth="1"/>
    <col min="8711" max="8711" width="8.109375" style="68" customWidth="1"/>
    <col min="8712" max="8712" width="7.5546875" style="68" customWidth="1"/>
    <col min="8713" max="8713" width="7" style="68" customWidth="1"/>
    <col min="8714" max="8715" width="8.6640625" style="68" customWidth="1"/>
    <col min="8716" max="8716" width="7.33203125" style="68" customWidth="1"/>
    <col min="8717" max="8717" width="8.109375" style="68" customWidth="1"/>
    <col min="8718" max="8718" width="8.6640625" style="68" customWidth="1"/>
    <col min="8719" max="8719" width="6.44140625" style="68" customWidth="1"/>
    <col min="8720" max="8721" width="9.33203125" style="68" customWidth="1"/>
    <col min="8722" max="8722" width="6.44140625" style="68" customWidth="1"/>
    <col min="8723" max="8724" width="9.5546875" style="68" customWidth="1"/>
    <col min="8725" max="8725" width="6.44140625" style="68" customWidth="1"/>
    <col min="8726" max="8727" width="9.5546875" style="68" customWidth="1"/>
    <col min="8728" max="8728" width="6.6640625" style="68" customWidth="1"/>
    <col min="8729" max="8731" width="9.109375" style="68"/>
    <col min="8732" max="8732" width="10.88671875" style="68" bestFit="1" customWidth="1"/>
    <col min="8733" max="8953" width="9.109375" style="68"/>
    <col min="8954" max="8954" width="18.6640625" style="68" customWidth="1"/>
    <col min="8955" max="8956" width="9.44140625" style="68" customWidth="1"/>
    <col min="8957" max="8957" width="7.6640625" style="68" customWidth="1"/>
    <col min="8958" max="8958" width="9.33203125" style="68" customWidth="1"/>
    <col min="8959" max="8959" width="9.88671875" style="68" customWidth="1"/>
    <col min="8960" max="8960" width="7.109375" style="68" customWidth="1"/>
    <col min="8961" max="8961" width="8.5546875" style="68" customWidth="1"/>
    <col min="8962" max="8962" width="8.88671875" style="68" customWidth="1"/>
    <col min="8963" max="8963" width="7.109375" style="68" customWidth="1"/>
    <col min="8964" max="8964" width="9" style="68" customWidth="1"/>
    <col min="8965" max="8965" width="8.6640625" style="68" customWidth="1"/>
    <col min="8966" max="8966" width="6.5546875" style="68" customWidth="1"/>
    <col min="8967" max="8967" width="8.109375" style="68" customWidth="1"/>
    <col min="8968" max="8968" width="7.5546875" style="68" customWidth="1"/>
    <col min="8969" max="8969" width="7" style="68" customWidth="1"/>
    <col min="8970" max="8971" width="8.6640625" style="68" customWidth="1"/>
    <col min="8972" max="8972" width="7.33203125" style="68" customWidth="1"/>
    <col min="8973" max="8973" width="8.109375" style="68" customWidth="1"/>
    <col min="8974" max="8974" width="8.6640625" style="68" customWidth="1"/>
    <col min="8975" max="8975" width="6.44140625" style="68" customWidth="1"/>
    <col min="8976" max="8977" width="9.33203125" style="68" customWidth="1"/>
    <col min="8978" max="8978" width="6.44140625" style="68" customWidth="1"/>
    <col min="8979" max="8980" width="9.5546875" style="68" customWidth="1"/>
    <col min="8981" max="8981" width="6.44140625" style="68" customWidth="1"/>
    <col min="8982" max="8983" width="9.5546875" style="68" customWidth="1"/>
    <col min="8984" max="8984" width="6.6640625" style="68" customWidth="1"/>
    <col min="8985" max="8987" width="9.109375" style="68"/>
    <col min="8988" max="8988" width="10.88671875" style="68" bestFit="1" customWidth="1"/>
    <col min="8989" max="9209" width="9.109375" style="68"/>
    <col min="9210" max="9210" width="18.6640625" style="68" customWidth="1"/>
    <col min="9211" max="9212" width="9.44140625" style="68" customWidth="1"/>
    <col min="9213" max="9213" width="7.6640625" style="68" customWidth="1"/>
    <col min="9214" max="9214" width="9.33203125" style="68" customWidth="1"/>
    <col min="9215" max="9215" width="9.88671875" style="68" customWidth="1"/>
    <col min="9216" max="9216" width="7.109375" style="68" customWidth="1"/>
    <col min="9217" max="9217" width="8.5546875" style="68" customWidth="1"/>
    <col min="9218" max="9218" width="8.88671875" style="68" customWidth="1"/>
    <col min="9219" max="9219" width="7.109375" style="68" customWidth="1"/>
    <col min="9220" max="9220" width="9" style="68" customWidth="1"/>
    <col min="9221" max="9221" width="8.6640625" style="68" customWidth="1"/>
    <col min="9222" max="9222" width="6.5546875" style="68" customWidth="1"/>
    <col min="9223" max="9223" width="8.109375" style="68" customWidth="1"/>
    <col min="9224" max="9224" width="7.5546875" style="68" customWidth="1"/>
    <col min="9225" max="9225" width="7" style="68" customWidth="1"/>
    <col min="9226" max="9227" width="8.6640625" style="68" customWidth="1"/>
    <col min="9228" max="9228" width="7.33203125" style="68" customWidth="1"/>
    <col min="9229" max="9229" width="8.109375" style="68" customWidth="1"/>
    <col min="9230" max="9230" width="8.6640625" style="68" customWidth="1"/>
    <col min="9231" max="9231" width="6.44140625" style="68" customWidth="1"/>
    <col min="9232" max="9233" width="9.33203125" style="68" customWidth="1"/>
    <col min="9234" max="9234" width="6.44140625" style="68" customWidth="1"/>
    <col min="9235" max="9236" width="9.5546875" style="68" customWidth="1"/>
    <col min="9237" max="9237" width="6.44140625" style="68" customWidth="1"/>
    <col min="9238" max="9239" width="9.5546875" style="68" customWidth="1"/>
    <col min="9240" max="9240" width="6.6640625" style="68" customWidth="1"/>
    <col min="9241" max="9243" width="9.109375" style="68"/>
    <col min="9244" max="9244" width="10.88671875" style="68" bestFit="1" customWidth="1"/>
    <col min="9245" max="9465" width="9.109375" style="68"/>
    <col min="9466" max="9466" width="18.6640625" style="68" customWidth="1"/>
    <col min="9467" max="9468" width="9.44140625" style="68" customWidth="1"/>
    <col min="9469" max="9469" width="7.6640625" style="68" customWidth="1"/>
    <col min="9470" max="9470" width="9.33203125" style="68" customWidth="1"/>
    <col min="9471" max="9471" width="9.88671875" style="68" customWidth="1"/>
    <col min="9472" max="9472" width="7.109375" style="68" customWidth="1"/>
    <col min="9473" max="9473" width="8.5546875" style="68" customWidth="1"/>
    <col min="9474" max="9474" width="8.88671875" style="68" customWidth="1"/>
    <col min="9475" max="9475" width="7.109375" style="68" customWidth="1"/>
    <col min="9476" max="9476" width="9" style="68" customWidth="1"/>
    <col min="9477" max="9477" width="8.6640625" style="68" customWidth="1"/>
    <col min="9478" max="9478" width="6.5546875" style="68" customWidth="1"/>
    <col min="9479" max="9479" width="8.109375" style="68" customWidth="1"/>
    <col min="9480" max="9480" width="7.5546875" style="68" customWidth="1"/>
    <col min="9481" max="9481" width="7" style="68" customWidth="1"/>
    <col min="9482" max="9483" width="8.6640625" style="68" customWidth="1"/>
    <col min="9484" max="9484" width="7.33203125" style="68" customWidth="1"/>
    <col min="9485" max="9485" width="8.109375" style="68" customWidth="1"/>
    <col min="9486" max="9486" width="8.6640625" style="68" customWidth="1"/>
    <col min="9487" max="9487" width="6.44140625" style="68" customWidth="1"/>
    <col min="9488" max="9489" width="9.33203125" style="68" customWidth="1"/>
    <col min="9490" max="9490" width="6.44140625" style="68" customWidth="1"/>
    <col min="9491" max="9492" width="9.5546875" style="68" customWidth="1"/>
    <col min="9493" max="9493" width="6.44140625" style="68" customWidth="1"/>
    <col min="9494" max="9495" width="9.5546875" style="68" customWidth="1"/>
    <col min="9496" max="9496" width="6.6640625" style="68" customWidth="1"/>
    <col min="9497" max="9499" width="9.109375" style="68"/>
    <col min="9500" max="9500" width="10.88671875" style="68" bestFit="1" customWidth="1"/>
    <col min="9501" max="9721" width="9.109375" style="68"/>
    <col min="9722" max="9722" width="18.6640625" style="68" customWidth="1"/>
    <col min="9723" max="9724" width="9.44140625" style="68" customWidth="1"/>
    <col min="9725" max="9725" width="7.6640625" style="68" customWidth="1"/>
    <col min="9726" max="9726" width="9.33203125" style="68" customWidth="1"/>
    <col min="9727" max="9727" width="9.88671875" style="68" customWidth="1"/>
    <col min="9728" max="9728" width="7.109375" style="68" customWidth="1"/>
    <col min="9729" max="9729" width="8.5546875" style="68" customWidth="1"/>
    <col min="9730" max="9730" width="8.88671875" style="68" customWidth="1"/>
    <col min="9731" max="9731" width="7.109375" style="68" customWidth="1"/>
    <col min="9732" max="9732" width="9" style="68" customWidth="1"/>
    <col min="9733" max="9733" width="8.6640625" style="68" customWidth="1"/>
    <col min="9734" max="9734" width="6.5546875" style="68" customWidth="1"/>
    <col min="9735" max="9735" width="8.109375" style="68" customWidth="1"/>
    <col min="9736" max="9736" width="7.5546875" style="68" customWidth="1"/>
    <col min="9737" max="9737" width="7" style="68" customWidth="1"/>
    <col min="9738" max="9739" width="8.6640625" style="68" customWidth="1"/>
    <col min="9740" max="9740" width="7.33203125" style="68" customWidth="1"/>
    <col min="9741" max="9741" width="8.109375" style="68" customWidth="1"/>
    <col min="9742" max="9742" width="8.6640625" style="68" customWidth="1"/>
    <col min="9743" max="9743" width="6.44140625" style="68" customWidth="1"/>
    <col min="9744" max="9745" width="9.33203125" style="68" customWidth="1"/>
    <col min="9746" max="9746" width="6.44140625" style="68" customWidth="1"/>
    <col min="9747" max="9748" width="9.5546875" style="68" customWidth="1"/>
    <col min="9749" max="9749" width="6.44140625" style="68" customWidth="1"/>
    <col min="9750" max="9751" width="9.5546875" style="68" customWidth="1"/>
    <col min="9752" max="9752" width="6.6640625" style="68" customWidth="1"/>
    <col min="9753" max="9755" width="9.109375" style="68"/>
    <col min="9756" max="9756" width="10.88671875" style="68" bestFit="1" customWidth="1"/>
    <col min="9757" max="9977" width="9.109375" style="68"/>
    <col min="9978" max="9978" width="18.6640625" style="68" customWidth="1"/>
    <col min="9979" max="9980" width="9.44140625" style="68" customWidth="1"/>
    <col min="9981" max="9981" width="7.6640625" style="68" customWidth="1"/>
    <col min="9982" max="9982" width="9.33203125" style="68" customWidth="1"/>
    <col min="9983" max="9983" width="9.88671875" style="68" customWidth="1"/>
    <col min="9984" max="9984" width="7.109375" style="68" customWidth="1"/>
    <col min="9985" max="9985" width="8.5546875" style="68" customWidth="1"/>
    <col min="9986" max="9986" width="8.88671875" style="68" customWidth="1"/>
    <col min="9987" max="9987" width="7.109375" style="68" customWidth="1"/>
    <col min="9988" max="9988" width="9" style="68" customWidth="1"/>
    <col min="9989" max="9989" width="8.6640625" style="68" customWidth="1"/>
    <col min="9990" max="9990" width="6.5546875" style="68" customWidth="1"/>
    <col min="9991" max="9991" width="8.109375" style="68" customWidth="1"/>
    <col min="9992" max="9992" width="7.5546875" style="68" customWidth="1"/>
    <col min="9993" max="9993" width="7" style="68" customWidth="1"/>
    <col min="9994" max="9995" width="8.6640625" style="68" customWidth="1"/>
    <col min="9996" max="9996" width="7.33203125" style="68" customWidth="1"/>
    <col min="9997" max="9997" width="8.109375" style="68" customWidth="1"/>
    <col min="9998" max="9998" width="8.6640625" style="68" customWidth="1"/>
    <col min="9999" max="9999" width="6.44140625" style="68" customWidth="1"/>
    <col min="10000" max="10001" width="9.33203125" style="68" customWidth="1"/>
    <col min="10002" max="10002" width="6.44140625" style="68" customWidth="1"/>
    <col min="10003" max="10004" width="9.5546875" style="68" customWidth="1"/>
    <col min="10005" max="10005" width="6.44140625" style="68" customWidth="1"/>
    <col min="10006" max="10007" width="9.5546875" style="68" customWidth="1"/>
    <col min="10008" max="10008" width="6.6640625" style="68" customWidth="1"/>
    <col min="10009" max="10011" width="9.109375" style="68"/>
    <col min="10012" max="10012" width="10.88671875" style="68" bestFit="1" customWidth="1"/>
    <col min="10013" max="10233" width="9.109375" style="68"/>
    <col min="10234" max="10234" width="18.6640625" style="68" customWidth="1"/>
    <col min="10235" max="10236" width="9.44140625" style="68" customWidth="1"/>
    <col min="10237" max="10237" width="7.6640625" style="68" customWidth="1"/>
    <col min="10238" max="10238" width="9.33203125" style="68" customWidth="1"/>
    <col min="10239" max="10239" width="9.88671875" style="68" customWidth="1"/>
    <col min="10240" max="10240" width="7.109375" style="68" customWidth="1"/>
    <col min="10241" max="10241" width="8.5546875" style="68" customWidth="1"/>
    <col min="10242" max="10242" width="8.88671875" style="68" customWidth="1"/>
    <col min="10243" max="10243" width="7.109375" style="68" customWidth="1"/>
    <col min="10244" max="10244" width="9" style="68" customWidth="1"/>
    <col min="10245" max="10245" width="8.6640625" style="68" customWidth="1"/>
    <col min="10246" max="10246" width="6.5546875" style="68" customWidth="1"/>
    <col min="10247" max="10247" width="8.109375" style="68" customWidth="1"/>
    <col min="10248" max="10248" width="7.5546875" style="68" customWidth="1"/>
    <col min="10249" max="10249" width="7" style="68" customWidth="1"/>
    <col min="10250" max="10251" width="8.6640625" style="68" customWidth="1"/>
    <col min="10252" max="10252" width="7.33203125" style="68" customWidth="1"/>
    <col min="10253" max="10253" width="8.109375" style="68" customWidth="1"/>
    <col min="10254" max="10254" width="8.6640625" style="68" customWidth="1"/>
    <col min="10255" max="10255" width="6.44140625" style="68" customWidth="1"/>
    <col min="10256" max="10257" width="9.33203125" style="68" customWidth="1"/>
    <col min="10258" max="10258" width="6.44140625" style="68" customWidth="1"/>
    <col min="10259" max="10260" width="9.5546875" style="68" customWidth="1"/>
    <col min="10261" max="10261" width="6.44140625" style="68" customWidth="1"/>
    <col min="10262" max="10263" width="9.5546875" style="68" customWidth="1"/>
    <col min="10264" max="10264" width="6.6640625" style="68" customWidth="1"/>
    <col min="10265" max="10267" width="9.109375" style="68"/>
    <col min="10268" max="10268" width="10.88671875" style="68" bestFit="1" customWidth="1"/>
    <col min="10269" max="10489" width="9.109375" style="68"/>
    <col min="10490" max="10490" width="18.6640625" style="68" customWidth="1"/>
    <col min="10491" max="10492" width="9.44140625" style="68" customWidth="1"/>
    <col min="10493" max="10493" width="7.6640625" style="68" customWidth="1"/>
    <col min="10494" max="10494" width="9.33203125" style="68" customWidth="1"/>
    <col min="10495" max="10495" width="9.88671875" style="68" customWidth="1"/>
    <col min="10496" max="10496" width="7.109375" style="68" customWidth="1"/>
    <col min="10497" max="10497" width="8.5546875" style="68" customWidth="1"/>
    <col min="10498" max="10498" width="8.88671875" style="68" customWidth="1"/>
    <col min="10499" max="10499" width="7.109375" style="68" customWidth="1"/>
    <col min="10500" max="10500" width="9" style="68" customWidth="1"/>
    <col min="10501" max="10501" width="8.6640625" style="68" customWidth="1"/>
    <col min="10502" max="10502" width="6.5546875" style="68" customWidth="1"/>
    <col min="10503" max="10503" width="8.109375" style="68" customWidth="1"/>
    <col min="10504" max="10504" width="7.5546875" style="68" customWidth="1"/>
    <col min="10505" max="10505" width="7" style="68" customWidth="1"/>
    <col min="10506" max="10507" width="8.6640625" style="68" customWidth="1"/>
    <col min="10508" max="10508" width="7.33203125" style="68" customWidth="1"/>
    <col min="10509" max="10509" width="8.109375" style="68" customWidth="1"/>
    <col min="10510" max="10510" width="8.6640625" style="68" customWidth="1"/>
    <col min="10511" max="10511" width="6.44140625" style="68" customWidth="1"/>
    <col min="10512" max="10513" width="9.33203125" style="68" customWidth="1"/>
    <col min="10514" max="10514" width="6.44140625" style="68" customWidth="1"/>
    <col min="10515" max="10516" width="9.5546875" style="68" customWidth="1"/>
    <col min="10517" max="10517" width="6.44140625" style="68" customWidth="1"/>
    <col min="10518" max="10519" width="9.5546875" style="68" customWidth="1"/>
    <col min="10520" max="10520" width="6.6640625" style="68" customWidth="1"/>
    <col min="10521" max="10523" width="9.109375" style="68"/>
    <col min="10524" max="10524" width="10.88671875" style="68" bestFit="1" customWidth="1"/>
    <col min="10525" max="10745" width="9.109375" style="68"/>
    <col min="10746" max="10746" width="18.6640625" style="68" customWidth="1"/>
    <col min="10747" max="10748" width="9.44140625" style="68" customWidth="1"/>
    <col min="10749" max="10749" width="7.6640625" style="68" customWidth="1"/>
    <col min="10750" max="10750" width="9.33203125" style="68" customWidth="1"/>
    <col min="10751" max="10751" width="9.88671875" style="68" customWidth="1"/>
    <col min="10752" max="10752" width="7.109375" style="68" customWidth="1"/>
    <col min="10753" max="10753" width="8.5546875" style="68" customWidth="1"/>
    <col min="10754" max="10754" width="8.88671875" style="68" customWidth="1"/>
    <col min="10755" max="10755" width="7.109375" style="68" customWidth="1"/>
    <col min="10756" max="10756" width="9" style="68" customWidth="1"/>
    <col min="10757" max="10757" width="8.6640625" style="68" customWidth="1"/>
    <col min="10758" max="10758" width="6.5546875" style="68" customWidth="1"/>
    <col min="10759" max="10759" width="8.109375" style="68" customWidth="1"/>
    <col min="10760" max="10760" width="7.5546875" style="68" customWidth="1"/>
    <col min="10761" max="10761" width="7" style="68" customWidth="1"/>
    <col min="10762" max="10763" width="8.6640625" style="68" customWidth="1"/>
    <col min="10764" max="10764" width="7.33203125" style="68" customWidth="1"/>
    <col min="10765" max="10765" width="8.109375" style="68" customWidth="1"/>
    <col min="10766" max="10766" width="8.6640625" style="68" customWidth="1"/>
    <col min="10767" max="10767" width="6.44140625" style="68" customWidth="1"/>
    <col min="10768" max="10769" width="9.33203125" style="68" customWidth="1"/>
    <col min="10770" max="10770" width="6.44140625" style="68" customWidth="1"/>
    <col min="10771" max="10772" width="9.5546875" style="68" customWidth="1"/>
    <col min="10773" max="10773" width="6.44140625" style="68" customWidth="1"/>
    <col min="10774" max="10775" width="9.5546875" style="68" customWidth="1"/>
    <col min="10776" max="10776" width="6.6640625" style="68" customWidth="1"/>
    <col min="10777" max="10779" width="9.109375" style="68"/>
    <col min="10780" max="10780" width="10.88671875" style="68" bestFit="1" customWidth="1"/>
    <col min="10781" max="11001" width="9.109375" style="68"/>
    <col min="11002" max="11002" width="18.6640625" style="68" customWidth="1"/>
    <col min="11003" max="11004" width="9.44140625" style="68" customWidth="1"/>
    <col min="11005" max="11005" width="7.6640625" style="68" customWidth="1"/>
    <col min="11006" max="11006" width="9.33203125" style="68" customWidth="1"/>
    <col min="11007" max="11007" width="9.88671875" style="68" customWidth="1"/>
    <col min="11008" max="11008" width="7.109375" style="68" customWidth="1"/>
    <col min="11009" max="11009" width="8.5546875" style="68" customWidth="1"/>
    <col min="11010" max="11010" width="8.88671875" style="68" customWidth="1"/>
    <col min="11011" max="11011" width="7.109375" style="68" customWidth="1"/>
    <col min="11012" max="11012" width="9" style="68" customWidth="1"/>
    <col min="11013" max="11013" width="8.6640625" style="68" customWidth="1"/>
    <col min="11014" max="11014" width="6.5546875" style="68" customWidth="1"/>
    <col min="11015" max="11015" width="8.109375" style="68" customWidth="1"/>
    <col min="11016" max="11016" width="7.5546875" style="68" customWidth="1"/>
    <col min="11017" max="11017" width="7" style="68" customWidth="1"/>
    <col min="11018" max="11019" width="8.6640625" style="68" customWidth="1"/>
    <col min="11020" max="11020" width="7.33203125" style="68" customWidth="1"/>
    <col min="11021" max="11021" width="8.109375" style="68" customWidth="1"/>
    <col min="11022" max="11022" width="8.6640625" style="68" customWidth="1"/>
    <col min="11023" max="11023" width="6.44140625" style="68" customWidth="1"/>
    <col min="11024" max="11025" width="9.33203125" style="68" customWidth="1"/>
    <col min="11026" max="11026" width="6.44140625" style="68" customWidth="1"/>
    <col min="11027" max="11028" width="9.5546875" style="68" customWidth="1"/>
    <col min="11029" max="11029" width="6.44140625" style="68" customWidth="1"/>
    <col min="11030" max="11031" width="9.5546875" style="68" customWidth="1"/>
    <col min="11032" max="11032" width="6.6640625" style="68" customWidth="1"/>
    <col min="11033" max="11035" width="9.109375" style="68"/>
    <col min="11036" max="11036" width="10.88671875" style="68" bestFit="1" customWidth="1"/>
    <col min="11037" max="11257" width="9.109375" style="68"/>
    <col min="11258" max="11258" width="18.6640625" style="68" customWidth="1"/>
    <col min="11259" max="11260" width="9.44140625" style="68" customWidth="1"/>
    <col min="11261" max="11261" width="7.6640625" style="68" customWidth="1"/>
    <col min="11262" max="11262" width="9.33203125" style="68" customWidth="1"/>
    <col min="11263" max="11263" width="9.88671875" style="68" customWidth="1"/>
    <col min="11264" max="11264" width="7.109375" style="68" customWidth="1"/>
    <col min="11265" max="11265" width="8.5546875" style="68" customWidth="1"/>
    <col min="11266" max="11266" width="8.88671875" style="68" customWidth="1"/>
    <col min="11267" max="11267" width="7.109375" style="68" customWidth="1"/>
    <col min="11268" max="11268" width="9" style="68" customWidth="1"/>
    <col min="11269" max="11269" width="8.6640625" style="68" customWidth="1"/>
    <col min="11270" max="11270" width="6.5546875" style="68" customWidth="1"/>
    <col min="11271" max="11271" width="8.109375" style="68" customWidth="1"/>
    <col min="11272" max="11272" width="7.5546875" style="68" customWidth="1"/>
    <col min="11273" max="11273" width="7" style="68" customWidth="1"/>
    <col min="11274" max="11275" width="8.6640625" style="68" customWidth="1"/>
    <col min="11276" max="11276" width="7.33203125" style="68" customWidth="1"/>
    <col min="11277" max="11277" width="8.109375" style="68" customWidth="1"/>
    <col min="11278" max="11278" width="8.6640625" style="68" customWidth="1"/>
    <col min="11279" max="11279" width="6.44140625" style="68" customWidth="1"/>
    <col min="11280" max="11281" width="9.33203125" style="68" customWidth="1"/>
    <col min="11282" max="11282" width="6.44140625" style="68" customWidth="1"/>
    <col min="11283" max="11284" width="9.5546875" style="68" customWidth="1"/>
    <col min="11285" max="11285" width="6.44140625" style="68" customWidth="1"/>
    <col min="11286" max="11287" width="9.5546875" style="68" customWidth="1"/>
    <col min="11288" max="11288" width="6.6640625" style="68" customWidth="1"/>
    <col min="11289" max="11291" width="9.109375" style="68"/>
    <col min="11292" max="11292" width="10.88671875" style="68" bestFit="1" customWidth="1"/>
    <col min="11293" max="11513" width="9.109375" style="68"/>
    <col min="11514" max="11514" width="18.6640625" style="68" customWidth="1"/>
    <col min="11515" max="11516" width="9.44140625" style="68" customWidth="1"/>
    <col min="11517" max="11517" width="7.6640625" style="68" customWidth="1"/>
    <col min="11518" max="11518" width="9.33203125" style="68" customWidth="1"/>
    <col min="11519" max="11519" width="9.88671875" style="68" customWidth="1"/>
    <col min="11520" max="11520" width="7.109375" style="68" customWidth="1"/>
    <col min="11521" max="11521" width="8.5546875" style="68" customWidth="1"/>
    <col min="11522" max="11522" width="8.88671875" style="68" customWidth="1"/>
    <col min="11523" max="11523" width="7.109375" style="68" customWidth="1"/>
    <col min="11524" max="11524" width="9" style="68" customWidth="1"/>
    <col min="11525" max="11525" width="8.6640625" style="68" customWidth="1"/>
    <col min="11526" max="11526" width="6.5546875" style="68" customWidth="1"/>
    <col min="11527" max="11527" width="8.109375" style="68" customWidth="1"/>
    <col min="11528" max="11528" width="7.5546875" style="68" customWidth="1"/>
    <col min="11529" max="11529" width="7" style="68" customWidth="1"/>
    <col min="11530" max="11531" width="8.6640625" style="68" customWidth="1"/>
    <col min="11532" max="11532" width="7.33203125" style="68" customWidth="1"/>
    <col min="11533" max="11533" width="8.109375" style="68" customWidth="1"/>
    <col min="11534" max="11534" width="8.6640625" style="68" customWidth="1"/>
    <col min="11535" max="11535" width="6.44140625" style="68" customWidth="1"/>
    <col min="11536" max="11537" width="9.33203125" style="68" customWidth="1"/>
    <col min="11538" max="11538" width="6.44140625" style="68" customWidth="1"/>
    <col min="11539" max="11540" width="9.5546875" style="68" customWidth="1"/>
    <col min="11541" max="11541" width="6.44140625" style="68" customWidth="1"/>
    <col min="11542" max="11543" width="9.5546875" style="68" customWidth="1"/>
    <col min="11544" max="11544" width="6.6640625" style="68" customWidth="1"/>
    <col min="11545" max="11547" width="9.109375" style="68"/>
    <col min="11548" max="11548" width="10.88671875" style="68" bestFit="1" customWidth="1"/>
    <col min="11549" max="11769" width="9.109375" style="68"/>
    <col min="11770" max="11770" width="18.6640625" style="68" customWidth="1"/>
    <col min="11771" max="11772" width="9.44140625" style="68" customWidth="1"/>
    <col min="11773" max="11773" width="7.6640625" style="68" customWidth="1"/>
    <col min="11774" max="11774" width="9.33203125" style="68" customWidth="1"/>
    <col min="11775" max="11775" width="9.88671875" style="68" customWidth="1"/>
    <col min="11776" max="11776" width="7.109375" style="68" customWidth="1"/>
    <col min="11777" max="11777" width="8.5546875" style="68" customWidth="1"/>
    <col min="11778" max="11778" width="8.88671875" style="68" customWidth="1"/>
    <col min="11779" max="11779" width="7.109375" style="68" customWidth="1"/>
    <col min="11780" max="11780" width="9" style="68" customWidth="1"/>
    <col min="11781" max="11781" width="8.6640625" style="68" customWidth="1"/>
    <col min="11782" max="11782" width="6.5546875" style="68" customWidth="1"/>
    <col min="11783" max="11783" width="8.109375" style="68" customWidth="1"/>
    <col min="11784" max="11784" width="7.5546875" style="68" customWidth="1"/>
    <col min="11785" max="11785" width="7" style="68" customWidth="1"/>
    <col min="11786" max="11787" width="8.6640625" style="68" customWidth="1"/>
    <col min="11788" max="11788" width="7.33203125" style="68" customWidth="1"/>
    <col min="11789" max="11789" width="8.109375" style="68" customWidth="1"/>
    <col min="11790" max="11790" width="8.6640625" style="68" customWidth="1"/>
    <col min="11791" max="11791" width="6.44140625" style="68" customWidth="1"/>
    <col min="11792" max="11793" width="9.33203125" style="68" customWidth="1"/>
    <col min="11794" max="11794" width="6.44140625" style="68" customWidth="1"/>
    <col min="11795" max="11796" width="9.5546875" style="68" customWidth="1"/>
    <col min="11797" max="11797" width="6.44140625" style="68" customWidth="1"/>
    <col min="11798" max="11799" width="9.5546875" style="68" customWidth="1"/>
    <col min="11800" max="11800" width="6.6640625" style="68" customWidth="1"/>
    <col min="11801" max="11803" width="9.109375" style="68"/>
    <col min="11804" max="11804" width="10.88671875" style="68" bestFit="1" customWidth="1"/>
    <col min="11805" max="12025" width="9.109375" style="68"/>
    <col min="12026" max="12026" width="18.6640625" style="68" customWidth="1"/>
    <col min="12027" max="12028" width="9.44140625" style="68" customWidth="1"/>
    <col min="12029" max="12029" width="7.6640625" style="68" customWidth="1"/>
    <col min="12030" max="12030" width="9.33203125" style="68" customWidth="1"/>
    <col min="12031" max="12031" width="9.88671875" style="68" customWidth="1"/>
    <col min="12032" max="12032" width="7.109375" style="68" customWidth="1"/>
    <col min="12033" max="12033" width="8.5546875" style="68" customWidth="1"/>
    <col min="12034" max="12034" width="8.88671875" style="68" customWidth="1"/>
    <col min="12035" max="12035" width="7.109375" style="68" customWidth="1"/>
    <col min="12036" max="12036" width="9" style="68" customWidth="1"/>
    <col min="12037" max="12037" width="8.6640625" style="68" customWidth="1"/>
    <col min="12038" max="12038" width="6.5546875" style="68" customWidth="1"/>
    <col min="12039" max="12039" width="8.109375" style="68" customWidth="1"/>
    <col min="12040" max="12040" width="7.5546875" style="68" customWidth="1"/>
    <col min="12041" max="12041" width="7" style="68" customWidth="1"/>
    <col min="12042" max="12043" width="8.6640625" style="68" customWidth="1"/>
    <col min="12044" max="12044" width="7.33203125" style="68" customWidth="1"/>
    <col min="12045" max="12045" width="8.109375" style="68" customWidth="1"/>
    <col min="12046" max="12046" width="8.6640625" style="68" customWidth="1"/>
    <col min="12047" max="12047" width="6.44140625" style="68" customWidth="1"/>
    <col min="12048" max="12049" width="9.33203125" style="68" customWidth="1"/>
    <col min="12050" max="12050" width="6.44140625" style="68" customWidth="1"/>
    <col min="12051" max="12052" width="9.5546875" style="68" customWidth="1"/>
    <col min="12053" max="12053" width="6.44140625" style="68" customWidth="1"/>
    <col min="12054" max="12055" width="9.5546875" style="68" customWidth="1"/>
    <col min="12056" max="12056" width="6.6640625" style="68" customWidth="1"/>
    <col min="12057" max="12059" width="9.109375" style="68"/>
    <col min="12060" max="12060" width="10.88671875" style="68" bestFit="1" customWidth="1"/>
    <col min="12061" max="12281" width="9.109375" style="68"/>
    <col min="12282" max="12282" width="18.6640625" style="68" customWidth="1"/>
    <col min="12283" max="12284" width="9.44140625" style="68" customWidth="1"/>
    <col min="12285" max="12285" width="7.6640625" style="68" customWidth="1"/>
    <col min="12286" max="12286" width="9.33203125" style="68" customWidth="1"/>
    <col min="12287" max="12287" width="9.88671875" style="68" customWidth="1"/>
    <col min="12288" max="12288" width="7.109375" style="68" customWidth="1"/>
    <col min="12289" max="12289" width="8.5546875" style="68" customWidth="1"/>
    <col min="12290" max="12290" width="8.88671875" style="68" customWidth="1"/>
    <col min="12291" max="12291" width="7.109375" style="68" customWidth="1"/>
    <col min="12292" max="12292" width="9" style="68" customWidth="1"/>
    <col min="12293" max="12293" width="8.6640625" style="68" customWidth="1"/>
    <col min="12294" max="12294" width="6.5546875" style="68" customWidth="1"/>
    <col min="12295" max="12295" width="8.109375" style="68" customWidth="1"/>
    <col min="12296" max="12296" width="7.5546875" style="68" customWidth="1"/>
    <col min="12297" max="12297" width="7" style="68" customWidth="1"/>
    <col min="12298" max="12299" width="8.6640625" style="68" customWidth="1"/>
    <col min="12300" max="12300" width="7.33203125" style="68" customWidth="1"/>
    <col min="12301" max="12301" width="8.109375" style="68" customWidth="1"/>
    <col min="12302" max="12302" width="8.6640625" style="68" customWidth="1"/>
    <col min="12303" max="12303" width="6.44140625" style="68" customWidth="1"/>
    <col min="12304" max="12305" width="9.33203125" style="68" customWidth="1"/>
    <col min="12306" max="12306" width="6.44140625" style="68" customWidth="1"/>
    <col min="12307" max="12308" width="9.5546875" style="68" customWidth="1"/>
    <col min="12309" max="12309" width="6.44140625" style="68" customWidth="1"/>
    <col min="12310" max="12311" width="9.5546875" style="68" customWidth="1"/>
    <col min="12312" max="12312" width="6.6640625" style="68" customWidth="1"/>
    <col min="12313" max="12315" width="9.109375" style="68"/>
    <col min="12316" max="12316" width="10.88671875" style="68" bestFit="1" customWidth="1"/>
    <col min="12317" max="12537" width="9.109375" style="68"/>
    <col min="12538" max="12538" width="18.6640625" style="68" customWidth="1"/>
    <col min="12539" max="12540" width="9.44140625" style="68" customWidth="1"/>
    <col min="12541" max="12541" width="7.6640625" style="68" customWidth="1"/>
    <col min="12542" max="12542" width="9.33203125" style="68" customWidth="1"/>
    <col min="12543" max="12543" width="9.88671875" style="68" customWidth="1"/>
    <col min="12544" max="12544" width="7.109375" style="68" customWidth="1"/>
    <col min="12545" max="12545" width="8.5546875" style="68" customWidth="1"/>
    <col min="12546" max="12546" width="8.88671875" style="68" customWidth="1"/>
    <col min="12547" max="12547" width="7.109375" style="68" customWidth="1"/>
    <col min="12548" max="12548" width="9" style="68" customWidth="1"/>
    <col min="12549" max="12549" width="8.6640625" style="68" customWidth="1"/>
    <col min="12550" max="12550" width="6.5546875" style="68" customWidth="1"/>
    <col min="12551" max="12551" width="8.109375" style="68" customWidth="1"/>
    <col min="12552" max="12552" width="7.5546875" style="68" customWidth="1"/>
    <col min="12553" max="12553" width="7" style="68" customWidth="1"/>
    <col min="12554" max="12555" width="8.6640625" style="68" customWidth="1"/>
    <col min="12556" max="12556" width="7.33203125" style="68" customWidth="1"/>
    <col min="12557" max="12557" width="8.109375" style="68" customWidth="1"/>
    <col min="12558" max="12558" width="8.6640625" style="68" customWidth="1"/>
    <col min="12559" max="12559" width="6.44140625" style="68" customWidth="1"/>
    <col min="12560" max="12561" width="9.33203125" style="68" customWidth="1"/>
    <col min="12562" max="12562" width="6.44140625" style="68" customWidth="1"/>
    <col min="12563" max="12564" width="9.5546875" style="68" customWidth="1"/>
    <col min="12565" max="12565" width="6.44140625" style="68" customWidth="1"/>
    <col min="12566" max="12567" width="9.5546875" style="68" customWidth="1"/>
    <col min="12568" max="12568" width="6.6640625" style="68" customWidth="1"/>
    <col min="12569" max="12571" width="9.109375" style="68"/>
    <col min="12572" max="12572" width="10.88671875" style="68" bestFit="1" customWidth="1"/>
    <col min="12573" max="12793" width="9.109375" style="68"/>
    <col min="12794" max="12794" width="18.6640625" style="68" customWidth="1"/>
    <col min="12795" max="12796" width="9.44140625" style="68" customWidth="1"/>
    <col min="12797" max="12797" width="7.6640625" style="68" customWidth="1"/>
    <col min="12798" max="12798" width="9.33203125" style="68" customWidth="1"/>
    <col min="12799" max="12799" width="9.88671875" style="68" customWidth="1"/>
    <col min="12800" max="12800" width="7.109375" style="68" customWidth="1"/>
    <col min="12801" max="12801" width="8.5546875" style="68" customWidth="1"/>
    <col min="12802" max="12802" width="8.88671875" style="68" customWidth="1"/>
    <col min="12803" max="12803" width="7.109375" style="68" customWidth="1"/>
    <col min="12804" max="12804" width="9" style="68" customWidth="1"/>
    <col min="12805" max="12805" width="8.6640625" style="68" customWidth="1"/>
    <col min="12806" max="12806" width="6.5546875" style="68" customWidth="1"/>
    <col min="12807" max="12807" width="8.109375" style="68" customWidth="1"/>
    <col min="12808" max="12808" width="7.5546875" style="68" customWidth="1"/>
    <col min="12809" max="12809" width="7" style="68" customWidth="1"/>
    <col min="12810" max="12811" width="8.6640625" style="68" customWidth="1"/>
    <col min="12812" max="12812" width="7.33203125" style="68" customWidth="1"/>
    <col min="12813" max="12813" width="8.109375" style="68" customWidth="1"/>
    <col min="12814" max="12814" width="8.6640625" style="68" customWidth="1"/>
    <col min="12815" max="12815" width="6.44140625" style="68" customWidth="1"/>
    <col min="12816" max="12817" width="9.33203125" style="68" customWidth="1"/>
    <col min="12818" max="12818" width="6.44140625" style="68" customWidth="1"/>
    <col min="12819" max="12820" width="9.5546875" style="68" customWidth="1"/>
    <col min="12821" max="12821" width="6.44140625" style="68" customWidth="1"/>
    <col min="12822" max="12823" width="9.5546875" style="68" customWidth="1"/>
    <col min="12824" max="12824" width="6.6640625" style="68" customWidth="1"/>
    <col min="12825" max="12827" width="9.109375" style="68"/>
    <col min="12828" max="12828" width="10.88671875" style="68" bestFit="1" customWidth="1"/>
    <col min="12829" max="13049" width="9.109375" style="68"/>
    <col min="13050" max="13050" width="18.6640625" style="68" customWidth="1"/>
    <col min="13051" max="13052" width="9.44140625" style="68" customWidth="1"/>
    <col min="13053" max="13053" width="7.6640625" style="68" customWidth="1"/>
    <col min="13054" max="13054" width="9.33203125" style="68" customWidth="1"/>
    <col min="13055" max="13055" width="9.88671875" style="68" customWidth="1"/>
    <col min="13056" max="13056" width="7.109375" style="68" customWidth="1"/>
    <col min="13057" max="13057" width="8.5546875" style="68" customWidth="1"/>
    <col min="13058" max="13058" width="8.88671875" style="68" customWidth="1"/>
    <col min="13059" max="13059" width="7.109375" style="68" customWidth="1"/>
    <col min="13060" max="13060" width="9" style="68" customWidth="1"/>
    <col min="13061" max="13061" width="8.6640625" style="68" customWidth="1"/>
    <col min="13062" max="13062" width="6.5546875" style="68" customWidth="1"/>
    <col min="13063" max="13063" width="8.109375" style="68" customWidth="1"/>
    <col min="13064" max="13064" width="7.5546875" style="68" customWidth="1"/>
    <col min="13065" max="13065" width="7" style="68" customWidth="1"/>
    <col min="13066" max="13067" width="8.6640625" style="68" customWidth="1"/>
    <col min="13068" max="13068" width="7.33203125" style="68" customWidth="1"/>
    <col min="13069" max="13069" width="8.109375" style="68" customWidth="1"/>
    <col min="13070" max="13070" width="8.6640625" style="68" customWidth="1"/>
    <col min="13071" max="13071" width="6.44140625" style="68" customWidth="1"/>
    <col min="13072" max="13073" width="9.33203125" style="68" customWidth="1"/>
    <col min="13074" max="13074" width="6.44140625" style="68" customWidth="1"/>
    <col min="13075" max="13076" width="9.5546875" style="68" customWidth="1"/>
    <col min="13077" max="13077" width="6.44140625" style="68" customWidth="1"/>
    <col min="13078" max="13079" width="9.5546875" style="68" customWidth="1"/>
    <col min="13080" max="13080" width="6.6640625" style="68" customWidth="1"/>
    <col min="13081" max="13083" width="9.109375" style="68"/>
    <col min="13084" max="13084" width="10.88671875" style="68" bestFit="1" customWidth="1"/>
    <col min="13085" max="13305" width="9.109375" style="68"/>
    <col min="13306" max="13306" width="18.6640625" style="68" customWidth="1"/>
    <col min="13307" max="13308" width="9.44140625" style="68" customWidth="1"/>
    <col min="13309" max="13309" width="7.6640625" style="68" customWidth="1"/>
    <col min="13310" max="13310" width="9.33203125" style="68" customWidth="1"/>
    <col min="13311" max="13311" width="9.88671875" style="68" customWidth="1"/>
    <col min="13312" max="13312" width="7.109375" style="68" customWidth="1"/>
    <col min="13313" max="13313" width="8.5546875" style="68" customWidth="1"/>
    <col min="13314" max="13314" width="8.88671875" style="68" customWidth="1"/>
    <col min="13315" max="13315" width="7.109375" style="68" customWidth="1"/>
    <col min="13316" max="13316" width="9" style="68" customWidth="1"/>
    <col min="13317" max="13317" width="8.6640625" style="68" customWidth="1"/>
    <col min="13318" max="13318" width="6.5546875" style="68" customWidth="1"/>
    <col min="13319" max="13319" width="8.109375" style="68" customWidth="1"/>
    <col min="13320" max="13320" width="7.5546875" style="68" customWidth="1"/>
    <col min="13321" max="13321" width="7" style="68" customWidth="1"/>
    <col min="13322" max="13323" width="8.6640625" style="68" customWidth="1"/>
    <col min="13324" max="13324" width="7.33203125" style="68" customWidth="1"/>
    <col min="13325" max="13325" width="8.109375" style="68" customWidth="1"/>
    <col min="13326" max="13326" width="8.6640625" style="68" customWidth="1"/>
    <col min="13327" max="13327" width="6.44140625" style="68" customWidth="1"/>
    <col min="13328" max="13329" width="9.33203125" style="68" customWidth="1"/>
    <col min="13330" max="13330" width="6.44140625" style="68" customWidth="1"/>
    <col min="13331" max="13332" width="9.5546875" style="68" customWidth="1"/>
    <col min="13333" max="13333" width="6.44140625" style="68" customWidth="1"/>
    <col min="13334" max="13335" width="9.5546875" style="68" customWidth="1"/>
    <col min="13336" max="13336" width="6.6640625" style="68" customWidth="1"/>
    <col min="13337" max="13339" width="9.109375" style="68"/>
    <col min="13340" max="13340" width="10.88671875" style="68" bestFit="1" customWidth="1"/>
    <col min="13341" max="13561" width="9.109375" style="68"/>
    <col min="13562" max="13562" width="18.6640625" style="68" customWidth="1"/>
    <col min="13563" max="13564" width="9.44140625" style="68" customWidth="1"/>
    <col min="13565" max="13565" width="7.6640625" style="68" customWidth="1"/>
    <col min="13566" max="13566" width="9.33203125" style="68" customWidth="1"/>
    <col min="13567" max="13567" width="9.88671875" style="68" customWidth="1"/>
    <col min="13568" max="13568" width="7.109375" style="68" customWidth="1"/>
    <col min="13569" max="13569" width="8.5546875" style="68" customWidth="1"/>
    <col min="13570" max="13570" width="8.88671875" style="68" customWidth="1"/>
    <col min="13571" max="13571" width="7.109375" style="68" customWidth="1"/>
    <col min="13572" max="13572" width="9" style="68" customWidth="1"/>
    <col min="13573" max="13573" width="8.6640625" style="68" customWidth="1"/>
    <col min="13574" max="13574" width="6.5546875" style="68" customWidth="1"/>
    <col min="13575" max="13575" width="8.109375" style="68" customWidth="1"/>
    <col min="13576" max="13576" width="7.5546875" style="68" customWidth="1"/>
    <col min="13577" max="13577" width="7" style="68" customWidth="1"/>
    <col min="13578" max="13579" width="8.6640625" style="68" customWidth="1"/>
    <col min="13580" max="13580" width="7.33203125" style="68" customWidth="1"/>
    <col min="13581" max="13581" width="8.109375" style="68" customWidth="1"/>
    <col min="13582" max="13582" width="8.6640625" style="68" customWidth="1"/>
    <col min="13583" max="13583" width="6.44140625" style="68" customWidth="1"/>
    <col min="13584" max="13585" width="9.33203125" style="68" customWidth="1"/>
    <col min="13586" max="13586" width="6.44140625" style="68" customWidth="1"/>
    <col min="13587" max="13588" width="9.5546875" style="68" customWidth="1"/>
    <col min="13589" max="13589" width="6.44140625" style="68" customWidth="1"/>
    <col min="13590" max="13591" width="9.5546875" style="68" customWidth="1"/>
    <col min="13592" max="13592" width="6.6640625" style="68" customWidth="1"/>
    <col min="13593" max="13595" width="9.109375" style="68"/>
    <col min="13596" max="13596" width="10.88671875" style="68" bestFit="1" customWidth="1"/>
    <col min="13597" max="13817" width="9.109375" style="68"/>
    <col min="13818" max="13818" width="18.6640625" style="68" customWidth="1"/>
    <col min="13819" max="13820" width="9.44140625" style="68" customWidth="1"/>
    <col min="13821" max="13821" width="7.6640625" style="68" customWidth="1"/>
    <col min="13822" max="13822" width="9.33203125" style="68" customWidth="1"/>
    <col min="13823" max="13823" width="9.88671875" style="68" customWidth="1"/>
    <col min="13824" max="13824" width="7.109375" style="68" customWidth="1"/>
    <col min="13825" max="13825" width="8.5546875" style="68" customWidth="1"/>
    <col min="13826" max="13826" width="8.88671875" style="68" customWidth="1"/>
    <col min="13827" max="13827" width="7.109375" style="68" customWidth="1"/>
    <col min="13828" max="13828" width="9" style="68" customWidth="1"/>
    <col min="13829" max="13829" width="8.6640625" style="68" customWidth="1"/>
    <col min="13830" max="13830" width="6.5546875" style="68" customWidth="1"/>
    <col min="13831" max="13831" width="8.109375" style="68" customWidth="1"/>
    <col min="13832" max="13832" width="7.5546875" style="68" customWidth="1"/>
    <col min="13833" max="13833" width="7" style="68" customWidth="1"/>
    <col min="13834" max="13835" width="8.6640625" style="68" customWidth="1"/>
    <col min="13836" max="13836" width="7.33203125" style="68" customWidth="1"/>
    <col min="13837" max="13837" width="8.109375" style="68" customWidth="1"/>
    <col min="13838" max="13838" width="8.6640625" style="68" customWidth="1"/>
    <col min="13839" max="13839" width="6.44140625" style="68" customWidth="1"/>
    <col min="13840" max="13841" width="9.33203125" style="68" customWidth="1"/>
    <col min="13842" max="13842" width="6.44140625" style="68" customWidth="1"/>
    <col min="13843" max="13844" width="9.5546875" style="68" customWidth="1"/>
    <col min="13845" max="13845" width="6.44140625" style="68" customWidth="1"/>
    <col min="13846" max="13847" width="9.5546875" style="68" customWidth="1"/>
    <col min="13848" max="13848" width="6.6640625" style="68" customWidth="1"/>
    <col min="13849" max="13851" width="9.109375" style="68"/>
    <col min="13852" max="13852" width="10.88671875" style="68" bestFit="1" customWidth="1"/>
    <col min="13853" max="14073" width="9.109375" style="68"/>
    <col min="14074" max="14074" width="18.6640625" style="68" customWidth="1"/>
    <col min="14075" max="14076" width="9.44140625" style="68" customWidth="1"/>
    <col min="14077" max="14077" width="7.6640625" style="68" customWidth="1"/>
    <col min="14078" max="14078" width="9.33203125" style="68" customWidth="1"/>
    <col min="14079" max="14079" width="9.88671875" style="68" customWidth="1"/>
    <col min="14080" max="14080" width="7.109375" style="68" customWidth="1"/>
    <col min="14081" max="14081" width="8.5546875" style="68" customWidth="1"/>
    <col min="14082" max="14082" width="8.88671875" style="68" customWidth="1"/>
    <col min="14083" max="14083" width="7.109375" style="68" customWidth="1"/>
    <col min="14084" max="14084" width="9" style="68" customWidth="1"/>
    <col min="14085" max="14085" width="8.6640625" style="68" customWidth="1"/>
    <col min="14086" max="14086" width="6.5546875" style="68" customWidth="1"/>
    <col min="14087" max="14087" width="8.109375" style="68" customWidth="1"/>
    <col min="14088" max="14088" width="7.5546875" style="68" customWidth="1"/>
    <col min="14089" max="14089" width="7" style="68" customWidth="1"/>
    <col min="14090" max="14091" width="8.6640625" style="68" customWidth="1"/>
    <col min="14092" max="14092" width="7.33203125" style="68" customWidth="1"/>
    <col min="14093" max="14093" width="8.109375" style="68" customWidth="1"/>
    <col min="14094" max="14094" width="8.6640625" style="68" customWidth="1"/>
    <col min="14095" max="14095" width="6.44140625" style="68" customWidth="1"/>
    <col min="14096" max="14097" width="9.33203125" style="68" customWidth="1"/>
    <col min="14098" max="14098" width="6.44140625" style="68" customWidth="1"/>
    <col min="14099" max="14100" width="9.5546875" style="68" customWidth="1"/>
    <col min="14101" max="14101" width="6.44140625" style="68" customWidth="1"/>
    <col min="14102" max="14103" width="9.5546875" style="68" customWidth="1"/>
    <col min="14104" max="14104" width="6.6640625" style="68" customWidth="1"/>
    <col min="14105" max="14107" width="9.109375" style="68"/>
    <col min="14108" max="14108" width="10.88671875" style="68" bestFit="1" customWidth="1"/>
    <col min="14109" max="14329" width="9.109375" style="68"/>
    <col min="14330" max="14330" width="18.6640625" style="68" customWidth="1"/>
    <col min="14331" max="14332" width="9.44140625" style="68" customWidth="1"/>
    <col min="14333" max="14333" width="7.6640625" style="68" customWidth="1"/>
    <col min="14334" max="14334" width="9.33203125" style="68" customWidth="1"/>
    <col min="14335" max="14335" width="9.88671875" style="68" customWidth="1"/>
    <col min="14336" max="14336" width="7.109375" style="68" customWidth="1"/>
    <col min="14337" max="14337" width="8.5546875" style="68" customWidth="1"/>
    <col min="14338" max="14338" width="8.88671875" style="68" customWidth="1"/>
    <col min="14339" max="14339" width="7.109375" style="68" customWidth="1"/>
    <col min="14340" max="14340" width="9" style="68" customWidth="1"/>
    <col min="14341" max="14341" width="8.6640625" style="68" customWidth="1"/>
    <col min="14342" max="14342" width="6.5546875" style="68" customWidth="1"/>
    <col min="14343" max="14343" width="8.109375" style="68" customWidth="1"/>
    <col min="14344" max="14344" width="7.5546875" style="68" customWidth="1"/>
    <col min="14345" max="14345" width="7" style="68" customWidth="1"/>
    <col min="14346" max="14347" width="8.6640625" style="68" customWidth="1"/>
    <col min="14348" max="14348" width="7.33203125" style="68" customWidth="1"/>
    <col min="14349" max="14349" width="8.109375" style="68" customWidth="1"/>
    <col min="14350" max="14350" width="8.6640625" style="68" customWidth="1"/>
    <col min="14351" max="14351" width="6.44140625" style="68" customWidth="1"/>
    <col min="14352" max="14353" width="9.33203125" style="68" customWidth="1"/>
    <col min="14354" max="14354" width="6.44140625" style="68" customWidth="1"/>
    <col min="14355" max="14356" width="9.5546875" style="68" customWidth="1"/>
    <col min="14357" max="14357" width="6.44140625" style="68" customWidth="1"/>
    <col min="14358" max="14359" width="9.5546875" style="68" customWidth="1"/>
    <col min="14360" max="14360" width="6.6640625" style="68" customWidth="1"/>
    <col min="14361" max="14363" width="9.109375" style="68"/>
    <col min="14364" max="14364" width="10.88671875" style="68" bestFit="1" customWidth="1"/>
    <col min="14365" max="14585" width="9.109375" style="68"/>
    <col min="14586" max="14586" width="18.6640625" style="68" customWidth="1"/>
    <col min="14587" max="14588" width="9.44140625" style="68" customWidth="1"/>
    <col min="14589" max="14589" width="7.6640625" style="68" customWidth="1"/>
    <col min="14590" max="14590" width="9.33203125" style="68" customWidth="1"/>
    <col min="14591" max="14591" width="9.88671875" style="68" customWidth="1"/>
    <col min="14592" max="14592" width="7.109375" style="68" customWidth="1"/>
    <col min="14593" max="14593" width="8.5546875" style="68" customWidth="1"/>
    <col min="14594" max="14594" width="8.88671875" style="68" customWidth="1"/>
    <col min="14595" max="14595" width="7.109375" style="68" customWidth="1"/>
    <col min="14596" max="14596" width="9" style="68" customWidth="1"/>
    <col min="14597" max="14597" width="8.6640625" style="68" customWidth="1"/>
    <col min="14598" max="14598" width="6.5546875" style="68" customWidth="1"/>
    <col min="14599" max="14599" width="8.109375" style="68" customWidth="1"/>
    <col min="14600" max="14600" width="7.5546875" style="68" customWidth="1"/>
    <col min="14601" max="14601" width="7" style="68" customWidth="1"/>
    <col min="14602" max="14603" width="8.6640625" style="68" customWidth="1"/>
    <col min="14604" max="14604" width="7.33203125" style="68" customWidth="1"/>
    <col min="14605" max="14605" width="8.109375" style="68" customWidth="1"/>
    <col min="14606" max="14606" width="8.6640625" style="68" customWidth="1"/>
    <col min="14607" max="14607" width="6.44140625" style="68" customWidth="1"/>
    <col min="14608" max="14609" width="9.33203125" style="68" customWidth="1"/>
    <col min="14610" max="14610" width="6.44140625" style="68" customWidth="1"/>
    <col min="14611" max="14612" width="9.5546875" style="68" customWidth="1"/>
    <col min="14613" max="14613" width="6.44140625" style="68" customWidth="1"/>
    <col min="14614" max="14615" width="9.5546875" style="68" customWidth="1"/>
    <col min="14616" max="14616" width="6.6640625" style="68" customWidth="1"/>
    <col min="14617" max="14619" width="9.109375" style="68"/>
    <col min="14620" max="14620" width="10.88671875" style="68" bestFit="1" customWidth="1"/>
    <col min="14621" max="14841" width="9.109375" style="68"/>
    <col min="14842" max="14842" width="18.6640625" style="68" customWidth="1"/>
    <col min="14843" max="14844" width="9.44140625" style="68" customWidth="1"/>
    <col min="14845" max="14845" width="7.6640625" style="68" customWidth="1"/>
    <col min="14846" max="14846" width="9.33203125" style="68" customWidth="1"/>
    <col min="14847" max="14847" width="9.88671875" style="68" customWidth="1"/>
    <col min="14848" max="14848" width="7.109375" style="68" customWidth="1"/>
    <col min="14849" max="14849" width="8.5546875" style="68" customWidth="1"/>
    <col min="14850" max="14850" width="8.88671875" style="68" customWidth="1"/>
    <col min="14851" max="14851" width="7.109375" style="68" customWidth="1"/>
    <col min="14852" max="14852" width="9" style="68" customWidth="1"/>
    <col min="14853" max="14853" width="8.6640625" style="68" customWidth="1"/>
    <col min="14854" max="14854" width="6.5546875" style="68" customWidth="1"/>
    <col min="14855" max="14855" width="8.109375" style="68" customWidth="1"/>
    <col min="14856" max="14856" width="7.5546875" style="68" customWidth="1"/>
    <col min="14857" max="14857" width="7" style="68" customWidth="1"/>
    <col min="14858" max="14859" width="8.6640625" style="68" customWidth="1"/>
    <col min="14860" max="14860" width="7.33203125" style="68" customWidth="1"/>
    <col min="14861" max="14861" width="8.109375" style="68" customWidth="1"/>
    <col min="14862" max="14862" width="8.6640625" style="68" customWidth="1"/>
    <col min="14863" max="14863" width="6.44140625" style="68" customWidth="1"/>
    <col min="14864" max="14865" width="9.33203125" style="68" customWidth="1"/>
    <col min="14866" max="14866" width="6.44140625" style="68" customWidth="1"/>
    <col min="14867" max="14868" width="9.5546875" style="68" customWidth="1"/>
    <col min="14869" max="14869" width="6.44140625" style="68" customWidth="1"/>
    <col min="14870" max="14871" width="9.5546875" style="68" customWidth="1"/>
    <col min="14872" max="14872" width="6.6640625" style="68" customWidth="1"/>
    <col min="14873" max="14875" width="9.109375" style="68"/>
    <col min="14876" max="14876" width="10.88671875" style="68" bestFit="1" customWidth="1"/>
    <col min="14877" max="15097" width="9.109375" style="68"/>
    <col min="15098" max="15098" width="18.6640625" style="68" customWidth="1"/>
    <col min="15099" max="15100" width="9.44140625" style="68" customWidth="1"/>
    <col min="15101" max="15101" width="7.6640625" style="68" customWidth="1"/>
    <col min="15102" max="15102" width="9.33203125" style="68" customWidth="1"/>
    <col min="15103" max="15103" width="9.88671875" style="68" customWidth="1"/>
    <col min="15104" max="15104" width="7.109375" style="68" customWidth="1"/>
    <col min="15105" max="15105" width="8.5546875" style="68" customWidth="1"/>
    <col min="15106" max="15106" width="8.88671875" style="68" customWidth="1"/>
    <col min="15107" max="15107" width="7.109375" style="68" customWidth="1"/>
    <col min="15108" max="15108" width="9" style="68" customWidth="1"/>
    <col min="15109" max="15109" width="8.6640625" style="68" customWidth="1"/>
    <col min="15110" max="15110" width="6.5546875" style="68" customWidth="1"/>
    <col min="15111" max="15111" width="8.109375" style="68" customWidth="1"/>
    <col min="15112" max="15112" width="7.5546875" style="68" customWidth="1"/>
    <col min="15113" max="15113" width="7" style="68" customWidth="1"/>
    <col min="15114" max="15115" width="8.6640625" style="68" customWidth="1"/>
    <col min="15116" max="15116" width="7.33203125" style="68" customWidth="1"/>
    <col min="15117" max="15117" width="8.109375" style="68" customWidth="1"/>
    <col min="15118" max="15118" width="8.6640625" style="68" customWidth="1"/>
    <col min="15119" max="15119" width="6.44140625" style="68" customWidth="1"/>
    <col min="15120" max="15121" width="9.33203125" style="68" customWidth="1"/>
    <col min="15122" max="15122" width="6.44140625" style="68" customWidth="1"/>
    <col min="15123" max="15124" width="9.5546875" style="68" customWidth="1"/>
    <col min="15125" max="15125" width="6.44140625" style="68" customWidth="1"/>
    <col min="15126" max="15127" width="9.5546875" style="68" customWidth="1"/>
    <col min="15128" max="15128" width="6.6640625" style="68" customWidth="1"/>
    <col min="15129" max="15131" width="9.109375" style="68"/>
    <col min="15132" max="15132" width="10.88671875" style="68" bestFit="1" customWidth="1"/>
    <col min="15133" max="15353" width="9.109375" style="68"/>
    <col min="15354" max="15354" width="18.6640625" style="68" customWidth="1"/>
    <col min="15355" max="15356" width="9.44140625" style="68" customWidth="1"/>
    <col min="15357" max="15357" width="7.6640625" style="68" customWidth="1"/>
    <col min="15358" max="15358" width="9.33203125" style="68" customWidth="1"/>
    <col min="15359" max="15359" width="9.88671875" style="68" customWidth="1"/>
    <col min="15360" max="15360" width="7.109375" style="68" customWidth="1"/>
    <col min="15361" max="15361" width="8.5546875" style="68" customWidth="1"/>
    <col min="15362" max="15362" width="8.88671875" style="68" customWidth="1"/>
    <col min="15363" max="15363" width="7.109375" style="68" customWidth="1"/>
    <col min="15364" max="15364" width="9" style="68" customWidth="1"/>
    <col min="15365" max="15365" width="8.6640625" style="68" customWidth="1"/>
    <col min="15366" max="15366" width="6.5546875" style="68" customWidth="1"/>
    <col min="15367" max="15367" width="8.109375" style="68" customWidth="1"/>
    <col min="15368" max="15368" width="7.5546875" style="68" customWidth="1"/>
    <col min="15369" max="15369" width="7" style="68" customWidth="1"/>
    <col min="15370" max="15371" width="8.6640625" style="68" customWidth="1"/>
    <col min="15372" max="15372" width="7.33203125" style="68" customWidth="1"/>
    <col min="15373" max="15373" width="8.109375" style="68" customWidth="1"/>
    <col min="15374" max="15374" width="8.6640625" style="68" customWidth="1"/>
    <col min="15375" max="15375" width="6.44140625" style="68" customWidth="1"/>
    <col min="15376" max="15377" width="9.33203125" style="68" customWidth="1"/>
    <col min="15378" max="15378" width="6.44140625" style="68" customWidth="1"/>
    <col min="15379" max="15380" width="9.5546875" style="68" customWidth="1"/>
    <col min="15381" max="15381" width="6.44140625" style="68" customWidth="1"/>
    <col min="15382" max="15383" width="9.5546875" style="68" customWidth="1"/>
    <col min="15384" max="15384" width="6.6640625" style="68" customWidth="1"/>
    <col min="15385" max="15387" width="9.109375" style="68"/>
    <col min="15388" max="15388" width="10.88671875" style="68" bestFit="1" customWidth="1"/>
    <col min="15389" max="15609" width="9.109375" style="68"/>
    <col min="15610" max="15610" width="18.6640625" style="68" customWidth="1"/>
    <col min="15611" max="15612" width="9.44140625" style="68" customWidth="1"/>
    <col min="15613" max="15613" width="7.6640625" style="68" customWidth="1"/>
    <col min="15614" max="15614" width="9.33203125" style="68" customWidth="1"/>
    <col min="15615" max="15615" width="9.88671875" style="68" customWidth="1"/>
    <col min="15616" max="15616" width="7.109375" style="68" customWidth="1"/>
    <col min="15617" max="15617" width="8.5546875" style="68" customWidth="1"/>
    <col min="15618" max="15618" width="8.88671875" style="68" customWidth="1"/>
    <col min="15619" max="15619" width="7.109375" style="68" customWidth="1"/>
    <col min="15620" max="15620" width="9" style="68" customWidth="1"/>
    <col min="15621" max="15621" width="8.6640625" style="68" customWidth="1"/>
    <col min="15622" max="15622" width="6.5546875" style="68" customWidth="1"/>
    <col min="15623" max="15623" width="8.109375" style="68" customWidth="1"/>
    <col min="15624" max="15624" width="7.5546875" style="68" customWidth="1"/>
    <col min="15625" max="15625" width="7" style="68" customWidth="1"/>
    <col min="15626" max="15627" width="8.6640625" style="68" customWidth="1"/>
    <col min="15628" max="15628" width="7.33203125" style="68" customWidth="1"/>
    <col min="15629" max="15629" width="8.109375" style="68" customWidth="1"/>
    <col min="15630" max="15630" width="8.6640625" style="68" customWidth="1"/>
    <col min="15631" max="15631" width="6.44140625" style="68" customWidth="1"/>
    <col min="15632" max="15633" width="9.33203125" style="68" customWidth="1"/>
    <col min="15634" max="15634" width="6.44140625" style="68" customWidth="1"/>
    <col min="15635" max="15636" width="9.5546875" style="68" customWidth="1"/>
    <col min="15637" max="15637" width="6.44140625" style="68" customWidth="1"/>
    <col min="15638" max="15639" width="9.5546875" style="68" customWidth="1"/>
    <col min="15640" max="15640" width="6.6640625" style="68" customWidth="1"/>
    <col min="15641" max="15643" width="9.109375" style="68"/>
    <col min="15644" max="15644" width="10.88671875" style="68" bestFit="1" customWidth="1"/>
    <col min="15645" max="15865" width="9.109375" style="68"/>
    <col min="15866" max="15866" width="18.6640625" style="68" customWidth="1"/>
    <col min="15867" max="15868" width="9.44140625" style="68" customWidth="1"/>
    <col min="15869" max="15869" width="7.6640625" style="68" customWidth="1"/>
    <col min="15870" max="15870" width="9.33203125" style="68" customWidth="1"/>
    <col min="15871" max="15871" width="9.88671875" style="68" customWidth="1"/>
    <col min="15872" max="15872" width="7.109375" style="68" customWidth="1"/>
    <col min="15873" max="15873" width="8.5546875" style="68" customWidth="1"/>
    <col min="15874" max="15874" width="8.88671875" style="68" customWidth="1"/>
    <col min="15875" max="15875" width="7.109375" style="68" customWidth="1"/>
    <col min="15876" max="15876" width="9" style="68" customWidth="1"/>
    <col min="15877" max="15877" width="8.6640625" style="68" customWidth="1"/>
    <col min="15878" max="15878" width="6.5546875" style="68" customWidth="1"/>
    <col min="15879" max="15879" width="8.109375" style="68" customWidth="1"/>
    <col min="15880" max="15880" width="7.5546875" style="68" customWidth="1"/>
    <col min="15881" max="15881" width="7" style="68" customWidth="1"/>
    <col min="15882" max="15883" width="8.6640625" style="68" customWidth="1"/>
    <col min="15884" max="15884" width="7.33203125" style="68" customWidth="1"/>
    <col min="15885" max="15885" width="8.109375" style="68" customWidth="1"/>
    <col min="15886" max="15886" width="8.6640625" style="68" customWidth="1"/>
    <col min="15887" max="15887" width="6.44140625" style="68" customWidth="1"/>
    <col min="15888" max="15889" width="9.33203125" style="68" customWidth="1"/>
    <col min="15890" max="15890" width="6.44140625" style="68" customWidth="1"/>
    <col min="15891" max="15892" width="9.5546875" style="68" customWidth="1"/>
    <col min="15893" max="15893" width="6.44140625" style="68" customWidth="1"/>
    <col min="15894" max="15895" width="9.5546875" style="68" customWidth="1"/>
    <col min="15896" max="15896" width="6.6640625" style="68" customWidth="1"/>
    <col min="15897" max="15899" width="9.109375" style="68"/>
    <col min="15900" max="15900" width="10.88671875" style="68" bestFit="1" customWidth="1"/>
    <col min="15901" max="16121" width="9.109375" style="68"/>
    <col min="16122" max="16122" width="18.6640625" style="68" customWidth="1"/>
    <col min="16123" max="16124" width="9.44140625" style="68" customWidth="1"/>
    <col min="16125" max="16125" width="7.6640625" style="68" customWidth="1"/>
    <col min="16126" max="16126" width="9.33203125" style="68" customWidth="1"/>
    <col min="16127" max="16127" width="9.88671875" style="68" customWidth="1"/>
    <col min="16128" max="16128" width="7.109375" style="68" customWidth="1"/>
    <col min="16129" max="16129" width="8.5546875" style="68" customWidth="1"/>
    <col min="16130" max="16130" width="8.88671875" style="68" customWidth="1"/>
    <col min="16131" max="16131" width="7.109375" style="68" customWidth="1"/>
    <col min="16132" max="16132" width="9" style="68" customWidth="1"/>
    <col min="16133" max="16133" width="8.6640625" style="68" customWidth="1"/>
    <col min="16134" max="16134" width="6.5546875" style="68" customWidth="1"/>
    <col min="16135" max="16135" width="8.109375" style="68" customWidth="1"/>
    <col min="16136" max="16136" width="7.5546875" style="68" customWidth="1"/>
    <col min="16137" max="16137" width="7" style="68" customWidth="1"/>
    <col min="16138" max="16139" width="8.6640625" style="68" customWidth="1"/>
    <col min="16140" max="16140" width="7.33203125" style="68" customWidth="1"/>
    <col min="16141" max="16141" width="8.109375" style="68" customWidth="1"/>
    <col min="16142" max="16142" width="8.6640625" style="68" customWidth="1"/>
    <col min="16143" max="16143" width="6.44140625" style="68" customWidth="1"/>
    <col min="16144" max="16145" width="9.33203125" style="68" customWidth="1"/>
    <col min="16146" max="16146" width="6.44140625" style="68" customWidth="1"/>
    <col min="16147" max="16148" width="9.5546875" style="68" customWidth="1"/>
    <col min="16149" max="16149" width="6.44140625" style="68" customWidth="1"/>
    <col min="16150" max="16151" width="9.5546875" style="68" customWidth="1"/>
    <col min="16152" max="16152" width="6.6640625" style="68" customWidth="1"/>
    <col min="16153" max="16155" width="9.109375" style="68"/>
    <col min="16156" max="16156" width="10.88671875" style="68" bestFit="1" customWidth="1"/>
    <col min="16157" max="16380" width="9.109375" style="68"/>
    <col min="16381" max="16384" width="9.109375" style="68" customWidth="1"/>
  </cols>
  <sheetData>
    <row r="1" spans="1:25" s="53" customFormat="1" ht="60" customHeight="1" x14ac:dyDescent="0.35">
      <c r="A1" s="137"/>
      <c r="B1" s="237" t="s">
        <v>87</v>
      </c>
      <c r="C1" s="237"/>
      <c r="D1" s="237"/>
      <c r="E1" s="237"/>
      <c r="F1" s="237"/>
      <c r="G1" s="237"/>
      <c r="H1" s="237"/>
      <c r="I1" s="237"/>
      <c r="J1" s="237"/>
      <c r="K1" s="237"/>
      <c r="L1" s="49"/>
      <c r="M1" s="49"/>
      <c r="N1" s="49"/>
      <c r="O1" s="50"/>
      <c r="P1" s="50"/>
      <c r="Q1" s="51"/>
      <c r="R1" s="50"/>
      <c r="S1" s="50"/>
      <c r="T1" s="50"/>
      <c r="U1" s="52"/>
      <c r="W1" s="55"/>
      <c r="X1" s="153" t="s">
        <v>22</v>
      </c>
    </row>
    <row r="2" spans="1:25" s="53" customFormat="1" ht="13.5" customHeight="1" x14ac:dyDescent="0.35">
      <c r="A2" s="137"/>
      <c r="B2" s="138"/>
      <c r="C2" s="138"/>
      <c r="D2" s="138"/>
      <c r="E2" s="138"/>
      <c r="F2" s="128"/>
      <c r="G2" s="128"/>
      <c r="H2" s="128"/>
      <c r="I2" s="138"/>
      <c r="J2" s="138"/>
      <c r="K2" s="55" t="s">
        <v>8</v>
      </c>
      <c r="L2" s="49"/>
      <c r="M2" s="49"/>
      <c r="N2" s="49"/>
      <c r="O2" s="50"/>
      <c r="P2" s="50"/>
      <c r="Q2" s="51"/>
      <c r="R2" s="50"/>
      <c r="S2" s="50"/>
      <c r="T2" s="50"/>
      <c r="U2" s="52"/>
      <c r="W2" s="55" t="s">
        <v>8</v>
      </c>
      <c r="X2" s="55"/>
    </row>
    <row r="3" spans="1:25" s="53" customFormat="1" ht="27.75" customHeight="1" x14ac:dyDescent="0.25">
      <c r="A3" s="179"/>
      <c r="B3" s="238" t="s">
        <v>74</v>
      </c>
      <c r="C3" s="182" t="s">
        <v>9</v>
      </c>
      <c r="D3" s="183"/>
      <c r="E3" s="184"/>
      <c r="F3" s="191" t="s">
        <v>19</v>
      </c>
      <c r="G3" s="191"/>
      <c r="H3" s="191"/>
      <c r="I3" s="182" t="s">
        <v>15</v>
      </c>
      <c r="J3" s="183"/>
      <c r="K3" s="184"/>
      <c r="L3" s="182" t="s">
        <v>10</v>
      </c>
      <c r="M3" s="183"/>
      <c r="N3" s="184"/>
      <c r="O3" s="182" t="s">
        <v>11</v>
      </c>
      <c r="P3" s="183"/>
      <c r="Q3" s="183"/>
      <c r="R3" s="202" t="s">
        <v>77</v>
      </c>
      <c r="S3" s="192" t="s">
        <v>17</v>
      </c>
      <c r="T3" s="193"/>
      <c r="U3" s="194"/>
      <c r="V3" s="182" t="s">
        <v>16</v>
      </c>
      <c r="W3" s="183"/>
      <c r="X3" s="184"/>
    </row>
    <row r="4" spans="1:25" s="56" customFormat="1" ht="14.25" customHeight="1" x14ac:dyDescent="0.25">
      <c r="A4" s="180"/>
      <c r="B4" s="239"/>
      <c r="C4" s="185"/>
      <c r="D4" s="186"/>
      <c r="E4" s="187"/>
      <c r="F4" s="191"/>
      <c r="G4" s="191"/>
      <c r="H4" s="191"/>
      <c r="I4" s="186"/>
      <c r="J4" s="186"/>
      <c r="K4" s="187"/>
      <c r="L4" s="185"/>
      <c r="M4" s="186"/>
      <c r="N4" s="187"/>
      <c r="O4" s="185"/>
      <c r="P4" s="186"/>
      <c r="Q4" s="186"/>
      <c r="R4" s="203"/>
      <c r="S4" s="195"/>
      <c r="T4" s="196"/>
      <c r="U4" s="197"/>
      <c r="V4" s="185"/>
      <c r="W4" s="186"/>
      <c r="X4" s="187"/>
    </row>
    <row r="5" spans="1:25" s="56" customFormat="1" ht="22.5" customHeight="1" x14ac:dyDescent="0.25">
      <c r="A5" s="180"/>
      <c r="B5" s="240"/>
      <c r="C5" s="188"/>
      <c r="D5" s="189"/>
      <c r="E5" s="190"/>
      <c r="F5" s="191"/>
      <c r="G5" s="191"/>
      <c r="H5" s="191"/>
      <c r="I5" s="189"/>
      <c r="J5" s="189"/>
      <c r="K5" s="190"/>
      <c r="L5" s="188"/>
      <c r="M5" s="189"/>
      <c r="N5" s="190"/>
      <c r="O5" s="188"/>
      <c r="P5" s="189"/>
      <c r="Q5" s="189"/>
      <c r="R5" s="204"/>
      <c r="S5" s="198"/>
      <c r="T5" s="199"/>
      <c r="U5" s="200"/>
      <c r="V5" s="188"/>
      <c r="W5" s="189"/>
      <c r="X5" s="190"/>
    </row>
    <row r="6" spans="1:25" s="56" customFormat="1" ht="21.6" customHeight="1" x14ac:dyDescent="0.25">
      <c r="A6" s="181"/>
      <c r="B6" s="57">
        <v>2022</v>
      </c>
      <c r="C6" s="57">
        <v>2021</v>
      </c>
      <c r="D6" s="57">
        <v>2022</v>
      </c>
      <c r="E6" s="58" t="s">
        <v>2</v>
      </c>
      <c r="F6" s="57">
        <v>2021</v>
      </c>
      <c r="G6" s="57">
        <v>2022</v>
      </c>
      <c r="H6" s="58" t="s">
        <v>2</v>
      </c>
      <c r="I6" s="57">
        <v>2021</v>
      </c>
      <c r="J6" s="57">
        <v>2022</v>
      </c>
      <c r="K6" s="58" t="s">
        <v>2</v>
      </c>
      <c r="L6" s="57">
        <v>2021</v>
      </c>
      <c r="M6" s="57">
        <v>2022</v>
      </c>
      <c r="N6" s="58" t="s">
        <v>2</v>
      </c>
      <c r="O6" s="57">
        <v>2021</v>
      </c>
      <c r="P6" s="57">
        <v>2022</v>
      </c>
      <c r="Q6" s="58" t="s">
        <v>2</v>
      </c>
      <c r="R6" s="57">
        <v>2022</v>
      </c>
      <c r="S6" s="57">
        <v>2021</v>
      </c>
      <c r="T6" s="57">
        <v>2022</v>
      </c>
      <c r="U6" s="58" t="s">
        <v>2</v>
      </c>
      <c r="V6" s="57">
        <v>2021</v>
      </c>
      <c r="W6" s="57">
        <v>2022</v>
      </c>
      <c r="X6" s="58" t="s">
        <v>2</v>
      </c>
    </row>
    <row r="7" spans="1:25" s="60" customFormat="1" ht="9.6" customHeight="1" x14ac:dyDescent="0.2">
      <c r="A7" s="59" t="s">
        <v>4</v>
      </c>
      <c r="B7" s="59">
        <v>1</v>
      </c>
      <c r="C7" s="59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  <c r="P7" s="59">
        <v>15</v>
      </c>
      <c r="Q7" s="59">
        <v>16</v>
      </c>
      <c r="R7" s="59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</row>
    <row r="8" spans="1:25" s="61" customFormat="1" ht="19.2" customHeight="1" x14ac:dyDescent="0.3">
      <c r="A8" s="32" t="s">
        <v>42</v>
      </c>
      <c r="B8" s="33">
        <f>SUM(B9:B28)</f>
        <v>389</v>
      </c>
      <c r="C8" s="33">
        <f>SUM(C9:C28)</f>
        <v>845</v>
      </c>
      <c r="D8" s="33">
        <f>SUM(D9:D28)</f>
        <v>385</v>
      </c>
      <c r="E8" s="34">
        <f>D8/C8*100</f>
        <v>45.562130177514796</v>
      </c>
      <c r="F8" s="33">
        <f>SUM(F9:F28)</f>
        <v>249</v>
      </c>
      <c r="G8" s="33">
        <f>SUM(G9:G28)</f>
        <v>95</v>
      </c>
      <c r="H8" s="34">
        <f>G8/F8*100</f>
        <v>38.152610441767074</v>
      </c>
      <c r="I8" s="33">
        <f>SUM(I9:I28)</f>
        <v>7</v>
      </c>
      <c r="J8" s="33">
        <f>SUM(J9:J28)</f>
        <v>3</v>
      </c>
      <c r="K8" s="34">
        <f>J8/I8*100</f>
        <v>42.857142857142854</v>
      </c>
      <c r="L8" s="33">
        <f>SUM(L9:L28)</f>
        <v>13</v>
      </c>
      <c r="M8" s="33">
        <f>SUM(M9:M28)</f>
        <v>2</v>
      </c>
      <c r="N8" s="34">
        <f>M8/L8*100</f>
        <v>15.384615384615385</v>
      </c>
      <c r="O8" s="33">
        <f>SUM(O9:O28)</f>
        <v>809</v>
      </c>
      <c r="P8" s="33">
        <f>SUM(P9:P28)</f>
        <v>360</v>
      </c>
      <c r="Q8" s="34">
        <f>P8/O8*100</f>
        <v>44.499381953028433</v>
      </c>
      <c r="R8" s="33">
        <f>SUM(R9:R28)</f>
        <v>84</v>
      </c>
      <c r="S8" s="33">
        <f>SUM(S9:S28)</f>
        <v>265</v>
      </c>
      <c r="T8" s="33">
        <f>SUM(T9:T28)</f>
        <v>83</v>
      </c>
      <c r="U8" s="34">
        <f>T8/S8*100</f>
        <v>31.320754716981131</v>
      </c>
      <c r="V8" s="33">
        <f>SUM(V9:V28)</f>
        <v>242</v>
      </c>
      <c r="W8" s="33">
        <f>SUM(W9:W28)</f>
        <v>63</v>
      </c>
      <c r="X8" s="34">
        <f>W8/V8*100</f>
        <v>26.033057851239672</v>
      </c>
    </row>
    <row r="9" spans="1:25" ht="16.5" customHeight="1" x14ac:dyDescent="0.3">
      <c r="A9" s="141" t="s">
        <v>43</v>
      </c>
      <c r="B9" s="62">
        <v>117</v>
      </c>
      <c r="C9" s="63">
        <v>309</v>
      </c>
      <c r="D9" s="63">
        <v>114</v>
      </c>
      <c r="E9" s="38">
        <f>D9/C9*100</f>
        <v>36.893203883495147</v>
      </c>
      <c r="F9" s="64">
        <v>64</v>
      </c>
      <c r="G9" s="64">
        <v>38</v>
      </c>
      <c r="H9" s="38">
        <f>G9/F9*100</f>
        <v>59.375</v>
      </c>
      <c r="I9" s="63">
        <v>1</v>
      </c>
      <c r="J9" s="63">
        <v>1</v>
      </c>
      <c r="K9" s="38">
        <f>J9/I9*100</f>
        <v>100</v>
      </c>
      <c r="L9" s="64">
        <v>3</v>
      </c>
      <c r="M9" s="64">
        <v>0</v>
      </c>
      <c r="N9" s="38">
        <f>M9/L9*100</f>
        <v>0</v>
      </c>
      <c r="O9" s="64">
        <v>282</v>
      </c>
      <c r="P9" s="64">
        <v>103</v>
      </c>
      <c r="Q9" s="38">
        <f>P9/O9*100</f>
        <v>36.524822695035461</v>
      </c>
      <c r="R9" s="64">
        <v>22</v>
      </c>
      <c r="S9" s="65">
        <v>88</v>
      </c>
      <c r="T9" s="65">
        <v>21</v>
      </c>
      <c r="U9" s="38">
        <f>T9/S9*100</f>
        <v>23.863636363636363</v>
      </c>
      <c r="V9" s="66">
        <v>80</v>
      </c>
      <c r="W9" s="66">
        <v>15</v>
      </c>
      <c r="X9" s="38">
        <f>W9/V9*100</f>
        <v>18.75</v>
      </c>
      <c r="Y9" s="67"/>
    </row>
    <row r="10" spans="1:25" ht="16.5" customHeight="1" x14ac:dyDescent="0.3">
      <c r="A10" s="141" t="s">
        <v>44</v>
      </c>
      <c r="B10" s="62">
        <v>16</v>
      </c>
      <c r="C10" s="63">
        <v>36</v>
      </c>
      <c r="D10" s="63">
        <v>16</v>
      </c>
      <c r="E10" s="38">
        <f t="shared" ref="E10:E28" si="0">D10/C10*100</f>
        <v>44.444444444444443</v>
      </c>
      <c r="F10" s="64">
        <v>17</v>
      </c>
      <c r="G10" s="64">
        <v>2</v>
      </c>
      <c r="H10" s="38">
        <f t="shared" ref="H10:H28" si="1">G10/F10*100</f>
        <v>11.76470588235294</v>
      </c>
      <c r="I10" s="63">
        <v>0</v>
      </c>
      <c r="J10" s="63">
        <v>0</v>
      </c>
      <c r="K10" s="164" t="e">
        <f t="shared" ref="K10:K28" si="2">J10/I10*100</f>
        <v>#DIV/0!</v>
      </c>
      <c r="L10" s="64">
        <v>0</v>
      </c>
      <c r="M10" s="64">
        <v>0</v>
      </c>
      <c r="N10" s="164" t="e">
        <f t="shared" ref="N10:N28" si="3">M10/L10*100</f>
        <v>#DIV/0!</v>
      </c>
      <c r="O10" s="64">
        <v>36</v>
      </c>
      <c r="P10" s="64">
        <v>16</v>
      </c>
      <c r="Q10" s="38">
        <f t="shared" ref="Q10:Q28" si="4">P10/O10*100</f>
        <v>44.444444444444443</v>
      </c>
      <c r="R10" s="64">
        <v>6</v>
      </c>
      <c r="S10" s="65">
        <v>16</v>
      </c>
      <c r="T10" s="65">
        <v>6</v>
      </c>
      <c r="U10" s="38">
        <f t="shared" ref="U10:U28" si="5">T10/S10*100</f>
        <v>37.5</v>
      </c>
      <c r="V10" s="66">
        <v>15</v>
      </c>
      <c r="W10" s="66">
        <v>5</v>
      </c>
      <c r="X10" s="38">
        <f t="shared" ref="X10:X28" si="6">W10/V10*100</f>
        <v>33.333333333333329</v>
      </c>
      <c r="Y10" s="67"/>
    </row>
    <row r="11" spans="1:25" ht="16.5" customHeight="1" x14ac:dyDescent="0.3">
      <c r="A11" s="141" t="s">
        <v>45</v>
      </c>
      <c r="B11" s="62">
        <v>4</v>
      </c>
      <c r="C11" s="63">
        <v>15</v>
      </c>
      <c r="D11" s="63">
        <v>4</v>
      </c>
      <c r="E11" s="38">
        <f t="shared" si="0"/>
        <v>26.666666666666668</v>
      </c>
      <c r="F11" s="64">
        <v>4</v>
      </c>
      <c r="G11" s="64">
        <v>0</v>
      </c>
      <c r="H11" s="38">
        <f t="shared" si="1"/>
        <v>0</v>
      </c>
      <c r="I11" s="63">
        <v>0</v>
      </c>
      <c r="J11" s="63">
        <v>0</v>
      </c>
      <c r="K11" s="164" t="e">
        <f t="shared" si="2"/>
        <v>#DIV/0!</v>
      </c>
      <c r="L11" s="64">
        <v>0</v>
      </c>
      <c r="M11" s="64">
        <v>0</v>
      </c>
      <c r="N11" s="164" t="e">
        <f t="shared" si="3"/>
        <v>#DIV/0!</v>
      </c>
      <c r="O11" s="64">
        <v>15</v>
      </c>
      <c r="P11" s="64">
        <v>4</v>
      </c>
      <c r="Q11" s="38">
        <f t="shared" si="4"/>
        <v>26.666666666666668</v>
      </c>
      <c r="R11" s="64">
        <v>1</v>
      </c>
      <c r="S11" s="65">
        <v>1</v>
      </c>
      <c r="T11" s="65">
        <v>1</v>
      </c>
      <c r="U11" s="38">
        <f t="shared" si="5"/>
        <v>100</v>
      </c>
      <c r="V11" s="66">
        <v>0</v>
      </c>
      <c r="W11" s="66">
        <v>1</v>
      </c>
      <c r="X11" s="164" t="e">
        <f t="shared" si="6"/>
        <v>#DIV/0!</v>
      </c>
      <c r="Y11" s="67"/>
    </row>
    <row r="12" spans="1:25" ht="16.5" customHeight="1" x14ac:dyDescent="0.3">
      <c r="A12" s="141" t="s">
        <v>46</v>
      </c>
      <c r="B12" s="62">
        <v>20</v>
      </c>
      <c r="C12" s="63">
        <v>53</v>
      </c>
      <c r="D12" s="63">
        <v>20</v>
      </c>
      <c r="E12" s="38">
        <f t="shared" si="0"/>
        <v>37.735849056603776</v>
      </c>
      <c r="F12" s="64">
        <v>8</v>
      </c>
      <c r="G12" s="64">
        <v>5</v>
      </c>
      <c r="H12" s="38">
        <f t="shared" si="1"/>
        <v>62.5</v>
      </c>
      <c r="I12" s="63">
        <v>0</v>
      </c>
      <c r="J12" s="63">
        <v>0</v>
      </c>
      <c r="K12" s="164" t="e">
        <f t="shared" si="2"/>
        <v>#DIV/0!</v>
      </c>
      <c r="L12" s="64">
        <v>0</v>
      </c>
      <c r="M12" s="64">
        <v>0</v>
      </c>
      <c r="N12" s="164" t="e">
        <f t="shared" si="3"/>
        <v>#DIV/0!</v>
      </c>
      <c r="O12" s="64">
        <v>50</v>
      </c>
      <c r="P12" s="64">
        <v>20</v>
      </c>
      <c r="Q12" s="38">
        <f t="shared" si="4"/>
        <v>40</v>
      </c>
      <c r="R12" s="64">
        <v>5</v>
      </c>
      <c r="S12" s="65">
        <v>19</v>
      </c>
      <c r="T12" s="65">
        <v>5</v>
      </c>
      <c r="U12" s="38">
        <f t="shared" si="5"/>
        <v>26.315789473684209</v>
      </c>
      <c r="V12" s="66">
        <v>18</v>
      </c>
      <c r="W12" s="66">
        <v>3</v>
      </c>
      <c r="X12" s="38">
        <f t="shared" si="6"/>
        <v>16.666666666666664</v>
      </c>
      <c r="Y12" s="67"/>
    </row>
    <row r="13" spans="1:25" ht="16.5" customHeight="1" x14ac:dyDescent="0.3">
      <c r="A13" s="141" t="s">
        <v>47</v>
      </c>
      <c r="B13" s="62">
        <v>11</v>
      </c>
      <c r="C13" s="63">
        <v>18</v>
      </c>
      <c r="D13" s="63">
        <v>11</v>
      </c>
      <c r="E13" s="38">
        <f t="shared" si="0"/>
        <v>61.111111111111114</v>
      </c>
      <c r="F13" s="64">
        <v>8</v>
      </c>
      <c r="G13" s="64">
        <v>2</v>
      </c>
      <c r="H13" s="38">
        <f t="shared" si="1"/>
        <v>25</v>
      </c>
      <c r="I13" s="63">
        <v>0</v>
      </c>
      <c r="J13" s="63">
        <v>0</v>
      </c>
      <c r="K13" s="164" t="e">
        <f t="shared" si="2"/>
        <v>#DIV/0!</v>
      </c>
      <c r="L13" s="64">
        <v>0</v>
      </c>
      <c r="M13" s="64">
        <v>0</v>
      </c>
      <c r="N13" s="164" t="e">
        <f t="shared" si="3"/>
        <v>#DIV/0!</v>
      </c>
      <c r="O13" s="64">
        <v>18</v>
      </c>
      <c r="P13" s="64">
        <v>11</v>
      </c>
      <c r="Q13" s="38">
        <f t="shared" si="4"/>
        <v>61.111111111111114</v>
      </c>
      <c r="R13" s="64">
        <v>4</v>
      </c>
      <c r="S13" s="65">
        <v>7</v>
      </c>
      <c r="T13" s="65">
        <v>4</v>
      </c>
      <c r="U13" s="38">
        <f t="shared" si="5"/>
        <v>57.142857142857139</v>
      </c>
      <c r="V13" s="66">
        <v>7</v>
      </c>
      <c r="W13" s="66">
        <v>4</v>
      </c>
      <c r="X13" s="38">
        <f t="shared" si="6"/>
        <v>57.142857142857139</v>
      </c>
      <c r="Y13" s="67"/>
    </row>
    <row r="14" spans="1:25" ht="16.5" customHeight="1" x14ac:dyDescent="0.3">
      <c r="A14" s="141" t="s">
        <v>48</v>
      </c>
      <c r="B14" s="62">
        <v>25</v>
      </c>
      <c r="C14" s="63">
        <v>44</v>
      </c>
      <c r="D14" s="63">
        <v>25</v>
      </c>
      <c r="E14" s="38">
        <f t="shared" si="0"/>
        <v>56.81818181818182</v>
      </c>
      <c r="F14" s="64">
        <v>16</v>
      </c>
      <c r="G14" s="64">
        <v>4</v>
      </c>
      <c r="H14" s="38">
        <f t="shared" si="1"/>
        <v>25</v>
      </c>
      <c r="I14" s="63">
        <v>1</v>
      </c>
      <c r="J14" s="63">
        <v>0</v>
      </c>
      <c r="K14" s="38">
        <f t="shared" si="2"/>
        <v>0</v>
      </c>
      <c r="L14" s="64">
        <v>0</v>
      </c>
      <c r="M14" s="64">
        <v>0</v>
      </c>
      <c r="N14" s="164" t="e">
        <f t="shared" si="3"/>
        <v>#DIV/0!</v>
      </c>
      <c r="O14" s="64">
        <v>43</v>
      </c>
      <c r="P14" s="64">
        <v>24</v>
      </c>
      <c r="Q14" s="38">
        <f t="shared" si="4"/>
        <v>55.813953488372093</v>
      </c>
      <c r="R14" s="64">
        <v>12</v>
      </c>
      <c r="S14" s="65">
        <v>15</v>
      </c>
      <c r="T14" s="65">
        <v>12</v>
      </c>
      <c r="U14" s="38">
        <f t="shared" si="5"/>
        <v>80</v>
      </c>
      <c r="V14" s="66">
        <v>15</v>
      </c>
      <c r="W14" s="66">
        <v>7</v>
      </c>
      <c r="X14" s="38">
        <f t="shared" si="6"/>
        <v>46.666666666666664</v>
      </c>
      <c r="Y14" s="67"/>
    </row>
    <row r="15" spans="1:25" ht="16.5" customHeight="1" x14ac:dyDescent="0.3">
      <c r="A15" s="141" t="s">
        <v>49</v>
      </c>
      <c r="B15" s="62">
        <v>0</v>
      </c>
      <c r="C15" s="63">
        <v>0</v>
      </c>
      <c r="D15" s="63">
        <v>0</v>
      </c>
      <c r="E15" s="164" t="e">
        <f t="shared" si="0"/>
        <v>#DIV/0!</v>
      </c>
      <c r="F15" s="64">
        <v>0</v>
      </c>
      <c r="G15" s="64">
        <v>0</v>
      </c>
      <c r="H15" s="164" t="e">
        <f t="shared" si="1"/>
        <v>#DIV/0!</v>
      </c>
      <c r="I15" s="63">
        <v>0</v>
      </c>
      <c r="J15" s="63">
        <v>0</v>
      </c>
      <c r="K15" s="164" t="e">
        <f t="shared" si="2"/>
        <v>#DIV/0!</v>
      </c>
      <c r="L15" s="64">
        <v>0</v>
      </c>
      <c r="M15" s="64">
        <v>0</v>
      </c>
      <c r="N15" s="164" t="e">
        <f t="shared" si="3"/>
        <v>#DIV/0!</v>
      </c>
      <c r="O15" s="64">
        <v>0</v>
      </c>
      <c r="P15" s="64">
        <v>0</v>
      </c>
      <c r="Q15" s="164" t="e">
        <f t="shared" si="4"/>
        <v>#DIV/0!</v>
      </c>
      <c r="R15" s="64">
        <v>0</v>
      </c>
      <c r="S15" s="65">
        <v>0</v>
      </c>
      <c r="T15" s="65">
        <v>0</v>
      </c>
      <c r="U15" s="164" t="e">
        <f t="shared" si="5"/>
        <v>#DIV/0!</v>
      </c>
      <c r="V15" s="66">
        <v>0</v>
      </c>
      <c r="W15" s="66">
        <v>0</v>
      </c>
      <c r="X15" s="164" t="e">
        <f t="shared" si="6"/>
        <v>#DIV/0!</v>
      </c>
      <c r="Y15" s="67"/>
    </row>
    <row r="16" spans="1:25" ht="16.5" customHeight="1" x14ac:dyDescent="0.3">
      <c r="A16" s="141" t="s">
        <v>50</v>
      </c>
      <c r="B16" s="62">
        <v>19</v>
      </c>
      <c r="C16" s="63">
        <v>32</v>
      </c>
      <c r="D16" s="63">
        <v>19</v>
      </c>
      <c r="E16" s="38">
        <f t="shared" si="0"/>
        <v>59.375</v>
      </c>
      <c r="F16" s="64">
        <v>11</v>
      </c>
      <c r="G16" s="64">
        <v>5</v>
      </c>
      <c r="H16" s="38">
        <f t="shared" si="1"/>
        <v>45.454545454545453</v>
      </c>
      <c r="I16" s="63">
        <v>0</v>
      </c>
      <c r="J16" s="63">
        <v>1</v>
      </c>
      <c r="K16" s="164" t="e">
        <f t="shared" si="2"/>
        <v>#DIV/0!</v>
      </c>
      <c r="L16" s="64">
        <v>0</v>
      </c>
      <c r="M16" s="64">
        <v>0</v>
      </c>
      <c r="N16" s="164" t="e">
        <f t="shared" si="3"/>
        <v>#DIV/0!</v>
      </c>
      <c r="O16" s="64">
        <v>32</v>
      </c>
      <c r="P16" s="64">
        <v>16</v>
      </c>
      <c r="Q16" s="38">
        <f t="shared" si="4"/>
        <v>50</v>
      </c>
      <c r="R16" s="64">
        <v>2</v>
      </c>
      <c r="S16" s="65">
        <v>15</v>
      </c>
      <c r="T16" s="65">
        <v>2</v>
      </c>
      <c r="U16" s="38">
        <f t="shared" si="5"/>
        <v>13.333333333333334</v>
      </c>
      <c r="V16" s="66">
        <v>13</v>
      </c>
      <c r="W16" s="66">
        <v>2</v>
      </c>
      <c r="X16" s="38">
        <f t="shared" si="6"/>
        <v>15.384615384615385</v>
      </c>
      <c r="Y16" s="67"/>
    </row>
    <row r="17" spans="1:25" ht="16.5" customHeight="1" x14ac:dyDescent="0.3">
      <c r="A17" s="141" t="s">
        <v>51</v>
      </c>
      <c r="B17" s="62">
        <v>20</v>
      </c>
      <c r="C17" s="63">
        <v>31</v>
      </c>
      <c r="D17" s="63">
        <v>20</v>
      </c>
      <c r="E17" s="38">
        <f t="shared" si="0"/>
        <v>64.516129032258064</v>
      </c>
      <c r="F17" s="64">
        <v>11</v>
      </c>
      <c r="G17" s="64">
        <v>3</v>
      </c>
      <c r="H17" s="38">
        <f t="shared" si="1"/>
        <v>27.27272727272727</v>
      </c>
      <c r="I17" s="63">
        <v>0</v>
      </c>
      <c r="J17" s="63">
        <v>0</v>
      </c>
      <c r="K17" s="164" t="e">
        <f t="shared" si="2"/>
        <v>#DIV/0!</v>
      </c>
      <c r="L17" s="64">
        <v>0</v>
      </c>
      <c r="M17" s="64">
        <v>0</v>
      </c>
      <c r="N17" s="164" t="e">
        <f t="shared" si="3"/>
        <v>#DIV/0!</v>
      </c>
      <c r="O17" s="64">
        <v>30</v>
      </c>
      <c r="P17" s="64">
        <v>19</v>
      </c>
      <c r="Q17" s="38">
        <f t="shared" si="4"/>
        <v>63.333333333333329</v>
      </c>
      <c r="R17" s="64">
        <v>2</v>
      </c>
      <c r="S17" s="65">
        <v>13</v>
      </c>
      <c r="T17" s="65">
        <v>2</v>
      </c>
      <c r="U17" s="38">
        <f t="shared" si="5"/>
        <v>15.384615384615385</v>
      </c>
      <c r="V17" s="66">
        <v>12</v>
      </c>
      <c r="W17" s="66">
        <v>2</v>
      </c>
      <c r="X17" s="38">
        <f t="shared" si="6"/>
        <v>16.666666666666664</v>
      </c>
      <c r="Y17" s="67"/>
    </row>
    <row r="18" spans="1:25" ht="16.5" customHeight="1" x14ac:dyDescent="0.3">
      <c r="A18" s="141" t="s">
        <v>52</v>
      </c>
      <c r="B18" s="62">
        <v>37</v>
      </c>
      <c r="C18" s="63">
        <v>63</v>
      </c>
      <c r="D18" s="63">
        <v>37</v>
      </c>
      <c r="E18" s="38">
        <f t="shared" si="0"/>
        <v>58.730158730158735</v>
      </c>
      <c r="F18" s="64">
        <v>19</v>
      </c>
      <c r="G18" s="64">
        <v>10</v>
      </c>
      <c r="H18" s="38">
        <f t="shared" si="1"/>
        <v>52.631578947368418</v>
      </c>
      <c r="I18" s="63">
        <v>1</v>
      </c>
      <c r="J18" s="63">
        <v>0</v>
      </c>
      <c r="K18" s="164">
        <f t="shared" si="2"/>
        <v>0</v>
      </c>
      <c r="L18" s="64">
        <v>1</v>
      </c>
      <c r="M18" s="64">
        <v>0</v>
      </c>
      <c r="N18" s="38">
        <f t="shared" si="3"/>
        <v>0</v>
      </c>
      <c r="O18" s="64">
        <v>62</v>
      </c>
      <c r="P18" s="64">
        <v>31</v>
      </c>
      <c r="Q18" s="38">
        <f t="shared" si="4"/>
        <v>50</v>
      </c>
      <c r="R18" s="64">
        <v>5</v>
      </c>
      <c r="S18" s="65">
        <v>19</v>
      </c>
      <c r="T18" s="65">
        <v>5</v>
      </c>
      <c r="U18" s="38">
        <f t="shared" si="5"/>
        <v>26.315789473684209</v>
      </c>
      <c r="V18" s="66">
        <v>17</v>
      </c>
      <c r="W18" s="66">
        <v>4</v>
      </c>
      <c r="X18" s="38">
        <f t="shared" si="6"/>
        <v>23.52941176470588</v>
      </c>
      <c r="Y18" s="67"/>
    </row>
    <row r="19" spans="1:25" ht="16.5" customHeight="1" x14ac:dyDescent="0.3">
      <c r="A19" s="141" t="s">
        <v>53</v>
      </c>
      <c r="B19" s="62">
        <v>11</v>
      </c>
      <c r="C19" s="63">
        <v>17</v>
      </c>
      <c r="D19" s="63">
        <v>10</v>
      </c>
      <c r="E19" s="38">
        <f t="shared" si="0"/>
        <v>58.82352941176471</v>
      </c>
      <c r="F19" s="64">
        <v>4</v>
      </c>
      <c r="G19" s="64">
        <v>1</v>
      </c>
      <c r="H19" s="38">
        <f t="shared" si="1"/>
        <v>25</v>
      </c>
      <c r="I19" s="63">
        <v>0</v>
      </c>
      <c r="J19" s="63">
        <v>0</v>
      </c>
      <c r="K19" s="164" t="e">
        <f t="shared" si="2"/>
        <v>#DIV/0!</v>
      </c>
      <c r="L19" s="64">
        <v>0</v>
      </c>
      <c r="M19" s="64">
        <v>0</v>
      </c>
      <c r="N19" s="164" t="e">
        <f t="shared" si="3"/>
        <v>#DIV/0!</v>
      </c>
      <c r="O19" s="64">
        <v>17</v>
      </c>
      <c r="P19" s="64">
        <v>9</v>
      </c>
      <c r="Q19" s="38">
        <f t="shared" si="4"/>
        <v>52.941176470588239</v>
      </c>
      <c r="R19" s="64">
        <v>3</v>
      </c>
      <c r="S19" s="65">
        <v>7</v>
      </c>
      <c r="T19" s="65">
        <v>3</v>
      </c>
      <c r="U19" s="38">
        <f t="shared" si="5"/>
        <v>42.857142857142854</v>
      </c>
      <c r="V19" s="66">
        <v>6</v>
      </c>
      <c r="W19" s="66">
        <v>3</v>
      </c>
      <c r="X19" s="38">
        <f t="shared" si="6"/>
        <v>50</v>
      </c>
      <c r="Y19" s="67"/>
    </row>
    <row r="20" spans="1:25" ht="16.5" customHeight="1" x14ac:dyDescent="0.3">
      <c r="A20" s="141" t="s">
        <v>54</v>
      </c>
      <c r="B20" s="62">
        <v>23</v>
      </c>
      <c r="C20" s="63">
        <v>48</v>
      </c>
      <c r="D20" s="63">
        <v>23</v>
      </c>
      <c r="E20" s="38">
        <f t="shared" si="0"/>
        <v>47.916666666666671</v>
      </c>
      <c r="F20" s="64">
        <v>25</v>
      </c>
      <c r="G20" s="64">
        <v>6</v>
      </c>
      <c r="H20" s="38">
        <f t="shared" si="1"/>
        <v>24</v>
      </c>
      <c r="I20" s="63">
        <v>1</v>
      </c>
      <c r="J20" s="63">
        <v>0</v>
      </c>
      <c r="K20" s="38">
        <f t="shared" si="2"/>
        <v>0</v>
      </c>
      <c r="L20" s="64">
        <v>4</v>
      </c>
      <c r="M20" s="64">
        <v>1</v>
      </c>
      <c r="N20" s="38">
        <f t="shared" si="3"/>
        <v>25</v>
      </c>
      <c r="O20" s="64">
        <v>47</v>
      </c>
      <c r="P20" s="64">
        <v>23</v>
      </c>
      <c r="Q20" s="38">
        <f t="shared" si="4"/>
        <v>48.936170212765958</v>
      </c>
      <c r="R20" s="64">
        <v>2</v>
      </c>
      <c r="S20" s="65">
        <v>14</v>
      </c>
      <c r="T20" s="65">
        <v>2</v>
      </c>
      <c r="U20" s="38">
        <f t="shared" si="5"/>
        <v>14.285714285714285</v>
      </c>
      <c r="V20" s="66">
        <v>14</v>
      </c>
      <c r="W20" s="66">
        <v>2</v>
      </c>
      <c r="X20" s="38">
        <f t="shared" si="6"/>
        <v>14.285714285714285</v>
      </c>
      <c r="Y20" s="67"/>
    </row>
    <row r="21" spans="1:25" ht="16.5" customHeight="1" x14ac:dyDescent="0.3">
      <c r="A21" s="141" t="s">
        <v>55</v>
      </c>
      <c r="B21" s="62">
        <v>1</v>
      </c>
      <c r="C21" s="63">
        <v>1</v>
      </c>
      <c r="D21" s="63">
        <v>1</v>
      </c>
      <c r="E21" s="38">
        <f t="shared" si="0"/>
        <v>100</v>
      </c>
      <c r="F21" s="64">
        <v>1</v>
      </c>
      <c r="G21" s="64">
        <v>0</v>
      </c>
      <c r="H21" s="38">
        <f t="shared" si="1"/>
        <v>0</v>
      </c>
      <c r="I21" s="63">
        <v>0</v>
      </c>
      <c r="J21" s="63">
        <v>0</v>
      </c>
      <c r="K21" s="164" t="e">
        <f t="shared" si="2"/>
        <v>#DIV/0!</v>
      </c>
      <c r="L21" s="64">
        <v>1</v>
      </c>
      <c r="M21" s="64">
        <v>0</v>
      </c>
      <c r="N21" s="164">
        <f t="shared" si="3"/>
        <v>0</v>
      </c>
      <c r="O21" s="64">
        <v>1</v>
      </c>
      <c r="P21" s="64">
        <v>1</v>
      </c>
      <c r="Q21" s="38">
        <f t="shared" si="4"/>
        <v>100</v>
      </c>
      <c r="R21" s="64">
        <v>1</v>
      </c>
      <c r="S21" s="65">
        <v>0</v>
      </c>
      <c r="T21" s="65">
        <v>1</v>
      </c>
      <c r="U21" s="164" t="e">
        <f t="shared" si="5"/>
        <v>#DIV/0!</v>
      </c>
      <c r="V21" s="66">
        <v>0</v>
      </c>
      <c r="W21" s="66">
        <v>0</v>
      </c>
      <c r="X21" s="164" t="e">
        <f t="shared" si="6"/>
        <v>#DIV/0!</v>
      </c>
      <c r="Y21" s="67"/>
    </row>
    <row r="22" spans="1:25" ht="16.5" customHeight="1" x14ac:dyDescent="0.3">
      <c r="A22" s="141" t="s">
        <v>56</v>
      </c>
      <c r="B22" s="62">
        <v>12</v>
      </c>
      <c r="C22" s="63">
        <v>29</v>
      </c>
      <c r="D22" s="63">
        <v>12</v>
      </c>
      <c r="E22" s="38">
        <f t="shared" si="0"/>
        <v>41.379310344827587</v>
      </c>
      <c r="F22" s="64">
        <v>14</v>
      </c>
      <c r="G22" s="64">
        <v>4</v>
      </c>
      <c r="H22" s="38">
        <f t="shared" si="1"/>
        <v>28.571428571428569</v>
      </c>
      <c r="I22" s="63">
        <v>0</v>
      </c>
      <c r="J22" s="63">
        <v>1</v>
      </c>
      <c r="K22" s="164" t="e">
        <f t="shared" si="2"/>
        <v>#DIV/0!</v>
      </c>
      <c r="L22" s="64">
        <v>0</v>
      </c>
      <c r="M22" s="64">
        <v>0</v>
      </c>
      <c r="N22" s="164" t="e">
        <f t="shared" si="3"/>
        <v>#DIV/0!</v>
      </c>
      <c r="O22" s="64">
        <v>28</v>
      </c>
      <c r="P22" s="64">
        <v>11</v>
      </c>
      <c r="Q22" s="38">
        <f t="shared" si="4"/>
        <v>39.285714285714285</v>
      </c>
      <c r="R22" s="64">
        <v>0</v>
      </c>
      <c r="S22" s="65">
        <v>9</v>
      </c>
      <c r="T22" s="65">
        <v>0</v>
      </c>
      <c r="U22" s="38">
        <f t="shared" si="5"/>
        <v>0</v>
      </c>
      <c r="V22" s="66">
        <v>4</v>
      </c>
      <c r="W22" s="66">
        <v>0</v>
      </c>
      <c r="X22" s="38">
        <f t="shared" si="6"/>
        <v>0</v>
      </c>
      <c r="Y22" s="67"/>
    </row>
    <row r="23" spans="1:25" ht="16.5" customHeight="1" x14ac:dyDescent="0.3">
      <c r="A23" s="141" t="s">
        <v>57</v>
      </c>
      <c r="B23" s="62">
        <v>9</v>
      </c>
      <c r="C23" s="63">
        <v>24</v>
      </c>
      <c r="D23" s="63">
        <v>9</v>
      </c>
      <c r="E23" s="38">
        <f t="shared" si="0"/>
        <v>37.5</v>
      </c>
      <c r="F23" s="64">
        <v>5</v>
      </c>
      <c r="G23" s="64">
        <v>5</v>
      </c>
      <c r="H23" s="38">
        <f t="shared" si="1"/>
        <v>100</v>
      </c>
      <c r="I23" s="63">
        <v>0</v>
      </c>
      <c r="J23" s="63">
        <v>0</v>
      </c>
      <c r="K23" s="164" t="e">
        <f t="shared" si="2"/>
        <v>#DIV/0!</v>
      </c>
      <c r="L23" s="64">
        <v>0</v>
      </c>
      <c r="M23" s="64">
        <v>0</v>
      </c>
      <c r="N23" s="164" t="e">
        <f t="shared" si="3"/>
        <v>#DIV/0!</v>
      </c>
      <c r="O23" s="64">
        <v>23</v>
      </c>
      <c r="P23" s="64">
        <v>8</v>
      </c>
      <c r="Q23" s="38">
        <f t="shared" si="4"/>
        <v>34.782608695652172</v>
      </c>
      <c r="R23" s="64">
        <v>1</v>
      </c>
      <c r="S23" s="65">
        <v>6</v>
      </c>
      <c r="T23" s="65">
        <v>1</v>
      </c>
      <c r="U23" s="38">
        <f t="shared" si="5"/>
        <v>16.666666666666664</v>
      </c>
      <c r="V23" s="66">
        <v>6</v>
      </c>
      <c r="W23" s="66">
        <v>1</v>
      </c>
      <c r="X23" s="38">
        <f t="shared" si="6"/>
        <v>16.666666666666664</v>
      </c>
      <c r="Y23" s="67"/>
    </row>
    <row r="24" spans="1:25" ht="16.5" customHeight="1" x14ac:dyDescent="0.3">
      <c r="A24" s="141" t="s">
        <v>58</v>
      </c>
      <c r="B24" s="62">
        <v>30</v>
      </c>
      <c r="C24" s="63">
        <v>58</v>
      </c>
      <c r="D24" s="63">
        <v>30</v>
      </c>
      <c r="E24" s="38">
        <f t="shared" si="0"/>
        <v>51.724137931034484</v>
      </c>
      <c r="F24" s="64">
        <v>21</v>
      </c>
      <c r="G24" s="64">
        <v>5</v>
      </c>
      <c r="H24" s="38">
        <f t="shared" si="1"/>
        <v>23.809523809523807</v>
      </c>
      <c r="I24" s="63">
        <v>0</v>
      </c>
      <c r="J24" s="63">
        <v>0</v>
      </c>
      <c r="K24" s="164" t="e">
        <f t="shared" si="2"/>
        <v>#DIV/0!</v>
      </c>
      <c r="L24" s="64">
        <v>0</v>
      </c>
      <c r="M24" s="64">
        <v>0</v>
      </c>
      <c r="N24" s="164" t="e">
        <f t="shared" si="3"/>
        <v>#DIV/0!</v>
      </c>
      <c r="O24" s="64">
        <v>58</v>
      </c>
      <c r="P24" s="64">
        <v>30</v>
      </c>
      <c r="Q24" s="38">
        <f t="shared" si="4"/>
        <v>51.724137931034484</v>
      </c>
      <c r="R24" s="64">
        <v>5</v>
      </c>
      <c r="S24" s="65">
        <v>19</v>
      </c>
      <c r="T24" s="65">
        <v>5</v>
      </c>
      <c r="U24" s="38">
        <f t="shared" si="5"/>
        <v>26.315789473684209</v>
      </c>
      <c r="V24" s="66">
        <v>18</v>
      </c>
      <c r="W24" s="66">
        <v>2</v>
      </c>
      <c r="X24" s="38">
        <f t="shared" si="6"/>
        <v>11.111111111111111</v>
      </c>
      <c r="Y24" s="67"/>
    </row>
    <row r="25" spans="1:25" ht="16.5" customHeight="1" x14ac:dyDescent="0.3">
      <c r="A25" s="141" t="s">
        <v>59</v>
      </c>
      <c r="B25" s="62">
        <v>4</v>
      </c>
      <c r="C25" s="63">
        <v>21</v>
      </c>
      <c r="D25" s="63">
        <v>4</v>
      </c>
      <c r="E25" s="38">
        <f t="shared" si="0"/>
        <v>19.047619047619047</v>
      </c>
      <c r="F25" s="64">
        <v>8</v>
      </c>
      <c r="G25" s="64">
        <v>1</v>
      </c>
      <c r="H25" s="38">
        <f t="shared" si="1"/>
        <v>12.5</v>
      </c>
      <c r="I25" s="63">
        <v>1</v>
      </c>
      <c r="J25" s="63">
        <v>0</v>
      </c>
      <c r="K25" s="38">
        <f t="shared" si="2"/>
        <v>0</v>
      </c>
      <c r="L25" s="64">
        <v>1</v>
      </c>
      <c r="M25" s="64">
        <v>0</v>
      </c>
      <c r="N25" s="38">
        <f t="shared" si="3"/>
        <v>0</v>
      </c>
      <c r="O25" s="64">
        <v>21</v>
      </c>
      <c r="P25" s="64">
        <v>4</v>
      </c>
      <c r="Q25" s="38">
        <f t="shared" si="4"/>
        <v>19.047619047619047</v>
      </c>
      <c r="R25" s="64">
        <v>1</v>
      </c>
      <c r="S25" s="65">
        <v>6</v>
      </c>
      <c r="T25" s="65">
        <v>1</v>
      </c>
      <c r="U25" s="38">
        <f t="shared" si="5"/>
        <v>16.666666666666664</v>
      </c>
      <c r="V25" s="66">
        <v>6</v>
      </c>
      <c r="W25" s="66">
        <v>1</v>
      </c>
      <c r="X25" s="38">
        <f t="shared" si="6"/>
        <v>16.666666666666664</v>
      </c>
      <c r="Y25" s="67"/>
    </row>
    <row r="26" spans="1:25" ht="16.5" customHeight="1" x14ac:dyDescent="0.3">
      <c r="A26" s="141" t="s">
        <v>60</v>
      </c>
      <c r="B26" s="62">
        <v>0</v>
      </c>
      <c r="C26" s="63">
        <v>0</v>
      </c>
      <c r="D26" s="63">
        <v>0</v>
      </c>
      <c r="E26" s="164" t="e">
        <f t="shared" si="0"/>
        <v>#DIV/0!</v>
      </c>
      <c r="F26" s="64">
        <v>0</v>
      </c>
      <c r="G26" s="64">
        <v>0</v>
      </c>
      <c r="H26" s="164" t="e">
        <f t="shared" si="1"/>
        <v>#DIV/0!</v>
      </c>
      <c r="I26" s="63">
        <v>0</v>
      </c>
      <c r="J26" s="63">
        <v>0</v>
      </c>
      <c r="K26" s="164" t="e">
        <f t="shared" si="2"/>
        <v>#DIV/0!</v>
      </c>
      <c r="L26" s="64">
        <v>0</v>
      </c>
      <c r="M26" s="64">
        <v>0</v>
      </c>
      <c r="N26" s="164" t="e">
        <f t="shared" si="3"/>
        <v>#DIV/0!</v>
      </c>
      <c r="O26" s="64">
        <v>0</v>
      </c>
      <c r="P26" s="64">
        <v>0</v>
      </c>
      <c r="Q26" s="164" t="e">
        <f t="shared" si="4"/>
        <v>#DIV/0!</v>
      </c>
      <c r="R26" s="64">
        <v>0</v>
      </c>
      <c r="S26" s="65">
        <v>0</v>
      </c>
      <c r="T26" s="65">
        <v>0</v>
      </c>
      <c r="U26" s="164" t="e">
        <f t="shared" si="5"/>
        <v>#DIV/0!</v>
      </c>
      <c r="V26" s="66">
        <v>0</v>
      </c>
      <c r="W26" s="66">
        <v>0</v>
      </c>
      <c r="X26" s="164" t="e">
        <f t="shared" si="6"/>
        <v>#DIV/0!</v>
      </c>
      <c r="Y26" s="67"/>
    </row>
    <row r="27" spans="1:25" ht="16.5" customHeight="1" x14ac:dyDescent="0.3">
      <c r="A27" s="141" t="s">
        <v>61</v>
      </c>
      <c r="B27" s="62">
        <v>15</v>
      </c>
      <c r="C27" s="63">
        <v>22</v>
      </c>
      <c r="D27" s="63">
        <v>15</v>
      </c>
      <c r="E27" s="38">
        <f t="shared" si="0"/>
        <v>68.181818181818173</v>
      </c>
      <c r="F27" s="64">
        <v>9</v>
      </c>
      <c r="G27" s="64">
        <v>4</v>
      </c>
      <c r="H27" s="38">
        <f t="shared" si="1"/>
        <v>44.444444444444443</v>
      </c>
      <c r="I27" s="63">
        <v>2</v>
      </c>
      <c r="J27" s="63">
        <v>0</v>
      </c>
      <c r="K27" s="38">
        <f t="shared" si="2"/>
        <v>0</v>
      </c>
      <c r="L27" s="64">
        <v>3</v>
      </c>
      <c r="M27" s="64">
        <v>1</v>
      </c>
      <c r="N27" s="38">
        <f t="shared" si="3"/>
        <v>33.333333333333329</v>
      </c>
      <c r="O27" s="64">
        <v>22</v>
      </c>
      <c r="P27" s="64">
        <v>15</v>
      </c>
      <c r="Q27" s="38">
        <f t="shared" si="4"/>
        <v>68.181818181818173</v>
      </c>
      <c r="R27" s="64">
        <v>5</v>
      </c>
      <c r="S27" s="65">
        <v>6</v>
      </c>
      <c r="T27" s="65">
        <v>5</v>
      </c>
      <c r="U27" s="38">
        <f t="shared" si="5"/>
        <v>83.333333333333343</v>
      </c>
      <c r="V27" s="66">
        <v>6</v>
      </c>
      <c r="W27" s="66">
        <v>4</v>
      </c>
      <c r="X27" s="38">
        <f t="shared" si="6"/>
        <v>66.666666666666657</v>
      </c>
      <c r="Y27" s="67"/>
    </row>
    <row r="28" spans="1:25" ht="16.5" customHeight="1" x14ac:dyDescent="0.3">
      <c r="A28" s="141" t="s">
        <v>62</v>
      </c>
      <c r="B28" s="62">
        <v>15</v>
      </c>
      <c r="C28" s="63">
        <v>24</v>
      </c>
      <c r="D28" s="63">
        <v>15</v>
      </c>
      <c r="E28" s="38">
        <f t="shared" si="0"/>
        <v>62.5</v>
      </c>
      <c r="F28" s="64">
        <v>4</v>
      </c>
      <c r="G28" s="64">
        <v>0</v>
      </c>
      <c r="H28" s="38">
        <f t="shared" si="1"/>
        <v>0</v>
      </c>
      <c r="I28" s="63">
        <v>0</v>
      </c>
      <c r="J28" s="63">
        <v>0</v>
      </c>
      <c r="K28" s="164" t="e">
        <f t="shared" si="2"/>
        <v>#DIV/0!</v>
      </c>
      <c r="L28" s="64">
        <v>0</v>
      </c>
      <c r="M28" s="64">
        <v>0</v>
      </c>
      <c r="N28" s="164" t="e">
        <f t="shared" si="3"/>
        <v>#DIV/0!</v>
      </c>
      <c r="O28" s="64">
        <v>24</v>
      </c>
      <c r="P28" s="64">
        <v>15</v>
      </c>
      <c r="Q28" s="38">
        <f t="shared" si="4"/>
        <v>62.5</v>
      </c>
      <c r="R28" s="64">
        <v>7</v>
      </c>
      <c r="S28" s="65">
        <v>5</v>
      </c>
      <c r="T28" s="65">
        <v>7</v>
      </c>
      <c r="U28" s="38">
        <f t="shared" si="5"/>
        <v>140</v>
      </c>
      <c r="V28" s="66">
        <v>5</v>
      </c>
      <c r="W28" s="66">
        <v>7</v>
      </c>
      <c r="X28" s="38">
        <f t="shared" si="6"/>
        <v>140</v>
      </c>
      <c r="Y28" s="67"/>
    </row>
    <row r="29" spans="1:25" ht="54" customHeight="1" x14ac:dyDescent="0.3">
      <c r="B29" s="178" t="s">
        <v>79</v>
      </c>
      <c r="C29" s="178"/>
      <c r="D29" s="178"/>
      <c r="E29" s="178"/>
      <c r="F29" s="178"/>
      <c r="G29" s="178"/>
      <c r="H29" s="178"/>
      <c r="I29" s="178"/>
      <c r="J29" s="178"/>
      <c r="K29" s="178"/>
      <c r="V29" s="70"/>
    </row>
  </sheetData>
  <mergeCells count="12">
    <mergeCell ref="V3:X5"/>
    <mergeCell ref="R3:R5"/>
    <mergeCell ref="B1:K1"/>
    <mergeCell ref="B3:B5"/>
    <mergeCell ref="L3:N5"/>
    <mergeCell ref="O3:Q5"/>
    <mergeCell ref="S3:U5"/>
    <mergeCell ref="B29:K29"/>
    <mergeCell ref="A3:A6"/>
    <mergeCell ref="C3:E5"/>
    <mergeCell ref="F3:H5"/>
    <mergeCell ref="I3:K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1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view="pageBreakPreview" zoomScale="80" zoomScaleNormal="70" zoomScaleSheetLayoutView="80" workbookViewId="0">
      <selection activeCell="B14" sqref="B14:C15"/>
    </sheetView>
  </sheetViews>
  <sheetFormatPr defaultColWidth="8" defaultRowHeight="13.2" x14ac:dyDescent="0.25"/>
  <cols>
    <col min="1" max="1" width="60.33203125" style="3" customWidth="1"/>
    <col min="2" max="2" width="20.88671875" style="3" customWidth="1"/>
    <col min="3" max="3" width="21.6640625" style="3" customWidth="1"/>
    <col min="4" max="4" width="13.6640625" style="3" customWidth="1"/>
    <col min="5" max="5" width="13.33203125" style="3" customWidth="1"/>
    <col min="6" max="16384" width="8" style="3"/>
  </cols>
  <sheetData>
    <row r="1" spans="1:9" ht="52.5" customHeight="1" x14ac:dyDescent="0.25">
      <c r="A1" s="206" t="s">
        <v>69</v>
      </c>
      <c r="B1" s="206"/>
      <c r="C1" s="206"/>
      <c r="D1" s="206"/>
      <c r="E1" s="206"/>
    </row>
    <row r="2" spans="1:9" ht="29.25" customHeight="1" x14ac:dyDescent="0.25">
      <c r="A2" s="241" t="s">
        <v>32</v>
      </c>
      <c r="B2" s="241"/>
      <c r="C2" s="241"/>
      <c r="D2" s="241"/>
      <c r="E2" s="241"/>
    </row>
    <row r="3" spans="1:9" s="4" customFormat="1" ht="23.25" customHeight="1" x14ac:dyDescent="0.3">
      <c r="A3" s="211" t="s">
        <v>0</v>
      </c>
      <c r="B3" s="207" t="s">
        <v>81</v>
      </c>
      <c r="C3" s="207" t="s">
        <v>82</v>
      </c>
      <c r="D3" s="235" t="s">
        <v>1</v>
      </c>
      <c r="E3" s="236"/>
    </row>
    <row r="4" spans="1:9" s="4" customFormat="1" ht="27.6" x14ac:dyDescent="0.3">
      <c r="A4" s="212"/>
      <c r="B4" s="208"/>
      <c r="C4" s="208"/>
      <c r="D4" s="5" t="s">
        <v>2</v>
      </c>
      <c r="E4" s="6" t="s">
        <v>40</v>
      </c>
    </row>
    <row r="5" spans="1:9" s="9" customFormat="1" ht="15.75" customHeight="1" x14ac:dyDescent="0.3">
      <c r="A5" s="7" t="s">
        <v>4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3">
      <c r="A6" s="10" t="s">
        <v>73</v>
      </c>
      <c r="B6" s="161" t="s">
        <v>72</v>
      </c>
      <c r="C6" s="161">
        <f>'8'!B6</f>
        <v>1981</v>
      </c>
      <c r="D6" s="11" t="s">
        <v>72</v>
      </c>
      <c r="E6" s="162" t="s">
        <v>72</v>
      </c>
      <c r="I6" s="12"/>
    </row>
    <row r="7" spans="1:9" s="4" customFormat="1" ht="29.25" customHeight="1" x14ac:dyDescent="0.3">
      <c r="A7" s="10" t="s">
        <v>36</v>
      </c>
      <c r="B7" s="161">
        <f>'8'!C6</f>
        <v>454</v>
      </c>
      <c r="C7" s="161">
        <f>'8'!D6</f>
        <v>1788</v>
      </c>
      <c r="D7" s="11">
        <f t="shared" ref="D7:D11" si="0">C7/B7*100</f>
        <v>393.83259911894271</v>
      </c>
      <c r="E7" s="162">
        <f t="shared" ref="E7:E11" si="1">C7-B7</f>
        <v>1334</v>
      </c>
      <c r="I7" s="12"/>
    </row>
    <row r="8" spans="1:9" s="4" customFormat="1" ht="48.75" customHeight="1" x14ac:dyDescent="0.3">
      <c r="A8" s="13" t="s">
        <v>37</v>
      </c>
      <c r="B8" s="161">
        <f>'8'!F6</f>
        <v>115</v>
      </c>
      <c r="C8" s="161">
        <f>'8'!G6</f>
        <v>312</v>
      </c>
      <c r="D8" s="11">
        <f t="shared" si="0"/>
        <v>271.30434782608694</v>
      </c>
      <c r="E8" s="162">
        <f t="shared" si="1"/>
        <v>197</v>
      </c>
      <c r="I8" s="12"/>
    </row>
    <row r="9" spans="1:9" s="4" customFormat="1" ht="34.5" customHeight="1" x14ac:dyDescent="0.3">
      <c r="A9" s="14" t="s">
        <v>38</v>
      </c>
      <c r="B9" s="161">
        <f>'8'!I6</f>
        <v>10</v>
      </c>
      <c r="C9" s="161">
        <f>'8'!J6</f>
        <v>9</v>
      </c>
      <c r="D9" s="11">
        <f t="shared" si="0"/>
        <v>90</v>
      </c>
      <c r="E9" s="162">
        <f t="shared" si="1"/>
        <v>-1</v>
      </c>
      <c r="I9" s="12"/>
    </row>
    <row r="10" spans="1:9" s="4" customFormat="1" ht="48.75" customHeight="1" x14ac:dyDescent="0.3">
      <c r="A10" s="14" t="s">
        <v>29</v>
      </c>
      <c r="B10" s="161">
        <f>'8'!L6</f>
        <v>7</v>
      </c>
      <c r="C10" s="161">
        <f>'8'!M6</f>
        <v>7</v>
      </c>
      <c r="D10" s="11">
        <f t="shared" si="0"/>
        <v>100</v>
      </c>
      <c r="E10" s="162">
        <f t="shared" si="1"/>
        <v>0</v>
      </c>
      <c r="I10" s="12"/>
    </row>
    <row r="11" spans="1:9" s="4" customFormat="1" ht="54.75" customHeight="1" x14ac:dyDescent="0.3">
      <c r="A11" s="14" t="s">
        <v>39</v>
      </c>
      <c r="B11" s="161">
        <f>'8'!O6</f>
        <v>440</v>
      </c>
      <c r="C11" s="161">
        <f>'8'!P6</f>
        <v>1348</v>
      </c>
      <c r="D11" s="11">
        <f t="shared" si="0"/>
        <v>306.36363636363637</v>
      </c>
      <c r="E11" s="162">
        <f t="shared" si="1"/>
        <v>908</v>
      </c>
      <c r="I11" s="12"/>
    </row>
    <row r="12" spans="1:9" s="4" customFormat="1" ht="12.75" customHeight="1" x14ac:dyDescent="0.3">
      <c r="A12" s="213" t="s">
        <v>5</v>
      </c>
      <c r="B12" s="214"/>
      <c r="C12" s="214"/>
      <c r="D12" s="214"/>
      <c r="E12" s="214"/>
      <c r="I12" s="12"/>
    </row>
    <row r="13" spans="1:9" s="4" customFormat="1" ht="18" customHeight="1" x14ac:dyDescent="0.3">
      <c r="A13" s="215"/>
      <c r="B13" s="216"/>
      <c r="C13" s="216"/>
      <c r="D13" s="216"/>
      <c r="E13" s="216"/>
      <c r="I13" s="12"/>
    </row>
    <row r="14" spans="1:9" s="4" customFormat="1" ht="20.25" customHeight="1" x14ac:dyDescent="0.3">
      <c r="A14" s="211" t="s">
        <v>0</v>
      </c>
      <c r="B14" s="217" t="s">
        <v>83</v>
      </c>
      <c r="C14" s="217" t="s">
        <v>84</v>
      </c>
      <c r="D14" s="235" t="s">
        <v>1</v>
      </c>
      <c r="E14" s="236"/>
      <c r="I14" s="12"/>
    </row>
    <row r="15" spans="1:9" ht="35.25" customHeight="1" x14ac:dyDescent="0.25">
      <c r="A15" s="212"/>
      <c r="B15" s="217"/>
      <c r="C15" s="217"/>
      <c r="D15" s="16" t="s">
        <v>2</v>
      </c>
      <c r="E15" s="6" t="s">
        <v>67</v>
      </c>
      <c r="I15" s="12"/>
    </row>
    <row r="16" spans="1:9" ht="28.5" customHeight="1" x14ac:dyDescent="0.25">
      <c r="A16" s="10" t="s">
        <v>73</v>
      </c>
      <c r="B16" s="165" t="s">
        <v>72</v>
      </c>
      <c r="C16" s="165">
        <f>'8'!R6</f>
        <v>1217</v>
      </c>
      <c r="D16" s="11" t="s">
        <v>72</v>
      </c>
      <c r="E16" s="162" t="s">
        <v>72</v>
      </c>
      <c r="I16" s="12"/>
    </row>
    <row r="17" spans="1:9" ht="25.5" customHeight="1" x14ac:dyDescent="0.25">
      <c r="A17" s="1" t="s">
        <v>36</v>
      </c>
      <c r="B17" s="165">
        <f>'8'!S6</f>
        <v>125</v>
      </c>
      <c r="C17" s="165">
        <f>'8'!T6</f>
        <v>1136</v>
      </c>
      <c r="D17" s="11">
        <f t="shared" ref="D17:D18" si="2">C17/B17*100</f>
        <v>908.8</v>
      </c>
      <c r="E17" s="162">
        <f t="shared" ref="E17:E18" si="3">C17-B17</f>
        <v>1011</v>
      </c>
      <c r="I17" s="12"/>
    </row>
    <row r="18" spans="1:9" ht="30" customHeight="1" x14ac:dyDescent="0.25">
      <c r="A18" s="1" t="s">
        <v>41</v>
      </c>
      <c r="B18" s="165">
        <f>'8'!V6</f>
        <v>94</v>
      </c>
      <c r="C18" s="165">
        <f>'8'!W6</f>
        <v>912</v>
      </c>
      <c r="D18" s="11">
        <f t="shared" si="2"/>
        <v>970.21276595744689</v>
      </c>
      <c r="E18" s="162">
        <f t="shared" si="3"/>
        <v>818</v>
      </c>
      <c r="I18" s="12"/>
    </row>
    <row r="19" spans="1:9" ht="69" customHeight="1" x14ac:dyDescent="0.25">
      <c r="A19" s="205" t="s">
        <v>79</v>
      </c>
      <c r="B19" s="205"/>
      <c r="C19" s="205"/>
      <c r="D19" s="205"/>
      <c r="E19" s="205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82"/>
  <sheetViews>
    <sheetView view="pageBreakPreview" zoomScale="90" zoomScaleNormal="90" zoomScaleSheetLayoutView="90" workbookViewId="0">
      <selection activeCell="B4" sqref="B4:B5"/>
    </sheetView>
  </sheetViews>
  <sheetFormatPr defaultColWidth="9.109375" defaultRowHeight="13.8" x14ac:dyDescent="0.25"/>
  <cols>
    <col min="1" max="1" width="22.44140625" style="45" customWidth="1"/>
    <col min="2" max="2" width="15.77734375" style="45" customWidth="1"/>
    <col min="3" max="11" width="9.6640625" style="45" customWidth="1"/>
    <col min="12" max="13" width="8" style="45" customWidth="1"/>
    <col min="14" max="14" width="9.88671875" style="45" customWidth="1"/>
    <col min="15" max="15" width="8.33203125" style="45" customWidth="1"/>
    <col min="16" max="16" width="8.109375" style="45" customWidth="1"/>
    <col min="17" max="17" width="10" style="45" customWidth="1"/>
    <col min="18" max="18" width="15.44140625" style="45" customWidth="1"/>
    <col min="19" max="20" width="8.88671875" style="45" customWidth="1"/>
    <col min="21" max="21" width="8.6640625" style="45" customWidth="1"/>
    <col min="22" max="22" width="8.109375" style="45" customWidth="1"/>
    <col min="23" max="16384" width="9.109375" style="45"/>
  </cols>
  <sheetData>
    <row r="1" spans="1:24" s="22" customFormat="1" ht="57.75" customHeight="1" x14ac:dyDescent="0.3">
      <c r="A1" s="21"/>
      <c r="B1" s="242" t="s">
        <v>88</v>
      </c>
      <c r="C1" s="242"/>
      <c r="D1" s="242"/>
      <c r="E1" s="242"/>
      <c r="F1" s="242"/>
      <c r="G1" s="242"/>
      <c r="H1" s="242"/>
      <c r="I1" s="242"/>
      <c r="J1" s="242"/>
      <c r="K1" s="242"/>
      <c r="L1" s="21"/>
      <c r="M1" s="21"/>
      <c r="N1" s="21"/>
      <c r="O1" s="21"/>
      <c r="P1" s="21"/>
      <c r="Q1" s="21"/>
      <c r="R1" s="21"/>
      <c r="S1" s="21"/>
      <c r="T1" s="21"/>
      <c r="U1" s="21"/>
      <c r="X1" s="153" t="s">
        <v>22</v>
      </c>
    </row>
    <row r="2" spans="1:24" s="25" customFormat="1" ht="14.25" customHeight="1" x14ac:dyDescent="0.3">
      <c r="A2" s="23"/>
      <c r="B2" s="23"/>
      <c r="C2" s="23"/>
      <c r="D2" s="23"/>
      <c r="E2" s="23"/>
      <c r="F2" s="23"/>
      <c r="G2" s="23"/>
      <c r="H2" s="23"/>
      <c r="I2" s="23"/>
      <c r="J2" s="23"/>
      <c r="K2" s="26" t="s">
        <v>8</v>
      </c>
      <c r="L2" s="23"/>
      <c r="M2" s="23"/>
      <c r="N2" s="23"/>
      <c r="O2" s="24"/>
      <c r="P2" s="24"/>
      <c r="Q2" s="24"/>
      <c r="R2" s="24"/>
      <c r="T2" s="24"/>
      <c r="U2" s="26"/>
      <c r="V2" s="26"/>
      <c r="W2" s="26"/>
      <c r="X2" s="26" t="s">
        <v>8</v>
      </c>
    </row>
    <row r="3" spans="1:24" s="27" customFormat="1" ht="60" customHeight="1" x14ac:dyDescent="0.3">
      <c r="A3" s="231"/>
      <c r="B3" s="171" t="s">
        <v>74</v>
      </c>
      <c r="C3" s="222" t="s">
        <v>9</v>
      </c>
      <c r="D3" s="222"/>
      <c r="E3" s="222"/>
      <c r="F3" s="222" t="s">
        <v>19</v>
      </c>
      <c r="G3" s="222"/>
      <c r="H3" s="222"/>
      <c r="I3" s="222" t="s">
        <v>12</v>
      </c>
      <c r="J3" s="222"/>
      <c r="K3" s="222"/>
      <c r="L3" s="222" t="s">
        <v>13</v>
      </c>
      <c r="M3" s="222"/>
      <c r="N3" s="222"/>
      <c r="O3" s="226" t="s">
        <v>11</v>
      </c>
      <c r="P3" s="227"/>
      <c r="Q3" s="228"/>
      <c r="R3" s="172" t="s">
        <v>76</v>
      </c>
      <c r="S3" s="222" t="s">
        <v>14</v>
      </c>
      <c r="T3" s="222"/>
      <c r="U3" s="222"/>
      <c r="V3" s="222" t="s">
        <v>18</v>
      </c>
      <c r="W3" s="222"/>
      <c r="X3" s="222"/>
    </row>
    <row r="4" spans="1:24" s="28" customFormat="1" ht="26.25" customHeight="1" x14ac:dyDescent="0.3">
      <c r="A4" s="232"/>
      <c r="B4" s="57">
        <v>2022</v>
      </c>
      <c r="C4" s="57">
        <v>2021</v>
      </c>
      <c r="D4" s="57">
        <v>2022</v>
      </c>
      <c r="E4" s="58" t="s">
        <v>2</v>
      </c>
      <c r="F4" s="57">
        <v>2021</v>
      </c>
      <c r="G4" s="57">
        <v>2022</v>
      </c>
      <c r="H4" s="58" t="s">
        <v>2</v>
      </c>
      <c r="I4" s="57">
        <v>2021</v>
      </c>
      <c r="J4" s="57">
        <v>2022</v>
      </c>
      <c r="K4" s="58" t="s">
        <v>2</v>
      </c>
      <c r="L4" s="57">
        <v>2021</v>
      </c>
      <c r="M4" s="57">
        <v>2022</v>
      </c>
      <c r="N4" s="58" t="s">
        <v>2</v>
      </c>
      <c r="O4" s="57">
        <v>2021</v>
      </c>
      <c r="P4" s="57">
        <v>2022</v>
      </c>
      <c r="Q4" s="58" t="s">
        <v>2</v>
      </c>
      <c r="R4" s="57">
        <v>2022</v>
      </c>
      <c r="S4" s="57">
        <v>2021</v>
      </c>
      <c r="T4" s="57">
        <v>2022</v>
      </c>
      <c r="U4" s="58" t="s">
        <v>2</v>
      </c>
      <c r="V4" s="57">
        <v>2021</v>
      </c>
      <c r="W4" s="57">
        <v>2022</v>
      </c>
      <c r="X4" s="58" t="s">
        <v>2</v>
      </c>
    </row>
    <row r="5" spans="1:24" s="31" customFormat="1" ht="11.25" customHeight="1" x14ac:dyDescent="0.3">
      <c r="A5" s="29" t="s">
        <v>4</v>
      </c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>
        <v>6</v>
      </c>
      <c r="H5" s="30">
        <v>7</v>
      </c>
      <c r="I5" s="30">
        <v>8</v>
      </c>
      <c r="J5" s="30">
        <v>9</v>
      </c>
      <c r="K5" s="30">
        <v>10</v>
      </c>
      <c r="L5" s="30">
        <v>11</v>
      </c>
      <c r="M5" s="30">
        <v>12</v>
      </c>
      <c r="N5" s="30">
        <v>13</v>
      </c>
      <c r="O5" s="30">
        <v>14</v>
      </c>
      <c r="P5" s="30">
        <v>15</v>
      </c>
      <c r="Q5" s="30">
        <v>16</v>
      </c>
      <c r="R5" s="30">
        <v>17</v>
      </c>
      <c r="S5" s="30">
        <v>18</v>
      </c>
      <c r="T5" s="30">
        <v>19</v>
      </c>
      <c r="U5" s="30">
        <v>20</v>
      </c>
      <c r="V5" s="30">
        <v>21</v>
      </c>
      <c r="W5" s="30">
        <v>22</v>
      </c>
      <c r="X5" s="30">
        <v>23</v>
      </c>
    </row>
    <row r="6" spans="1:24" s="36" customFormat="1" ht="16.5" customHeight="1" x14ac:dyDescent="0.3">
      <c r="A6" s="32" t="s">
        <v>42</v>
      </c>
      <c r="B6" s="33">
        <f>SUM(B7:B26)</f>
        <v>1981</v>
      </c>
      <c r="C6" s="33">
        <f>SUM(C7:C26)</f>
        <v>454</v>
      </c>
      <c r="D6" s="33">
        <f>SUM(D7:D26)</f>
        <v>1788</v>
      </c>
      <c r="E6" s="34">
        <f>D6/C6*100</f>
        <v>393.83259911894271</v>
      </c>
      <c r="F6" s="33">
        <f>SUM(F7:F26)</f>
        <v>115</v>
      </c>
      <c r="G6" s="33">
        <f>SUM(G7:G26)</f>
        <v>312</v>
      </c>
      <c r="H6" s="34">
        <f>G6/F6*100</f>
        <v>271.30434782608694</v>
      </c>
      <c r="I6" s="33">
        <f>SUM(I7:I26)</f>
        <v>10</v>
      </c>
      <c r="J6" s="33">
        <f>SUM(J7:J26)</f>
        <v>9</v>
      </c>
      <c r="K6" s="34">
        <f>J6/I6*100</f>
        <v>90</v>
      </c>
      <c r="L6" s="33">
        <f>SUM(L7:L26)</f>
        <v>7</v>
      </c>
      <c r="M6" s="33">
        <f>SUM(M7:M26)</f>
        <v>7</v>
      </c>
      <c r="N6" s="174">
        <f>M6/L6*100</f>
        <v>100</v>
      </c>
      <c r="O6" s="33">
        <f>SUM(O7:O26)</f>
        <v>440</v>
      </c>
      <c r="P6" s="33">
        <f>SUM(P7:P26)</f>
        <v>1348</v>
      </c>
      <c r="Q6" s="34">
        <f>P6/O6*100</f>
        <v>306.36363636363637</v>
      </c>
      <c r="R6" s="33">
        <f>SUM(R7:R26)</f>
        <v>1217</v>
      </c>
      <c r="S6" s="33">
        <f>SUM(S7:S26)</f>
        <v>125</v>
      </c>
      <c r="T6" s="33">
        <f>SUM(T7:T26)</f>
        <v>1136</v>
      </c>
      <c r="U6" s="34">
        <f>T6/S6*100</f>
        <v>908.8</v>
      </c>
      <c r="V6" s="33">
        <f>SUM(V7:V26)</f>
        <v>94</v>
      </c>
      <c r="W6" s="33">
        <f>SUM(W7:W26)</f>
        <v>912</v>
      </c>
      <c r="X6" s="34">
        <f>W6/V6*100</f>
        <v>970.21276595744689</v>
      </c>
    </row>
    <row r="7" spans="1:24" s="42" customFormat="1" ht="16.5" customHeight="1" x14ac:dyDescent="0.25">
      <c r="A7" s="141" t="s">
        <v>43</v>
      </c>
      <c r="B7" s="73">
        <v>1313</v>
      </c>
      <c r="C7" s="39">
        <v>147</v>
      </c>
      <c r="D7" s="39">
        <v>1172</v>
      </c>
      <c r="E7" s="38">
        <f>D7/C7*100</f>
        <v>797.2789115646259</v>
      </c>
      <c r="F7" s="37">
        <v>24</v>
      </c>
      <c r="G7" s="37">
        <v>202</v>
      </c>
      <c r="H7" s="38">
        <f>G7/F7*100</f>
        <v>841.66666666666663</v>
      </c>
      <c r="I7" s="37">
        <v>2</v>
      </c>
      <c r="J7" s="37">
        <v>1</v>
      </c>
      <c r="K7" s="38">
        <f>J7/I7*100</f>
        <v>50</v>
      </c>
      <c r="L7" s="37">
        <v>3</v>
      </c>
      <c r="M7" s="37">
        <v>0</v>
      </c>
      <c r="N7" s="38">
        <f>M7/L7*100</f>
        <v>0</v>
      </c>
      <c r="O7" s="37">
        <v>138</v>
      </c>
      <c r="P7" s="37">
        <v>798</v>
      </c>
      <c r="Q7" s="38">
        <f>P7/O7*100</f>
        <v>578.26086956521738</v>
      </c>
      <c r="R7" s="37">
        <v>806</v>
      </c>
      <c r="S7" s="73">
        <v>44</v>
      </c>
      <c r="T7" s="73">
        <v>752</v>
      </c>
      <c r="U7" s="38">
        <f>T7/S7*100</f>
        <v>1709.090909090909</v>
      </c>
      <c r="V7" s="37">
        <v>35</v>
      </c>
      <c r="W7" s="37">
        <v>618</v>
      </c>
      <c r="X7" s="38">
        <f>W7/V7*100</f>
        <v>1765.7142857142858</v>
      </c>
    </row>
    <row r="8" spans="1:24" s="43" customFormat="1" ht="16.5" customHeight="1" x14ac:dyDescent="0.25">
      <c r="A8" s="141" t="s">
        <v>44</v>
      </c>
      <c r="B8" s="73">
        <v>47</v>
      </c>
      <c r="C8" s="39">
        <v>105</v>
      </c>
      <c r="D8" s="39">
        <v>41</v>
      </c>
      <c r="E8" s="38">
        <f t="shared" ref="E8:E26" si="0">D8/C8*100</f>
        <v>39.047619047619051</v>
      </c>
      <c r="F8" s="37">
        <v>28</v>
      </c>
      <c r="G8" s="37">
        <v>3</v>
      </c>
      <c r="H8" s="38">
        <f t="shared" ref="H8:H26" si="1">G8/F8*100</f>
        <v>10.714285714285714</v>
      </c>
      <c r="I8" s="37">
        <v>1</v>
      </c>
      <c r="J8" s="37">
        <v>1</v>
      </c>
      <c r="K8" s="38">
        <f>J8/I8*100</f>
        <v>100</v>
      </c>
      <c r="L8" s="37">
        <v>0</v>
      </c>
      <c r="M8" s="37">
        <v>0</v>
      </c>
      <c r="N8" s="164" t="e">
        <f t="shared" ref="N8:N26" si="2">M8/L8*100</f>
        <v>#DIV/0!</v>
      </c>
      <c r="O8" s="37">
        <v>102</v>
      </c>
      <c r="P8" s="37">
        <v>41</v>
      </c>
      <c r="Q8" s="38">
        <f t="shared" ref="Q8:Q26" si="3">P8/O8*100</f>
        <v>40.196078431372548</v>
      </c>
      <c r="R8" s="37">
        <v>31</v>
      </c>
      <c r="S8" s="73">
        <v>26</v>
      </c>
      <c r="T8" s="73">
        <v>26</v>
      </c>
      <c r="U8" s="38">
        <f t="shared" ref="U8:U26" si="4">T8/S8*100</f>
        <v>100</v>
      </c>
      <c r="V8" s="37">
        <v>22</v>
      </c>
      <c r="W8" s="37">
        <v>14</v>
      </c>
      <c r="X8" s="38">
        <f t="shared" ref="X8:X26" si="5">W8/V8*100</f>
        <v>63.636363636363633</v>
      </c>
    </row>
    <row r="9" spans="1:24" s="42" customFormat="1" ht="16.5" customHeight="1" x14ac:dyDescent="0.25">
      <c r="A9" s="141" t="s">
        <v>45</v>
      </c>
      <c r="B9" s="73">
        <v>20</v>
      </c>
      <c r="C9" s="39">
        <v>29</v>
      </c>
      <c r="D9" s="39">
        <v>14</v>
      </c>
      <c r="E9" s="38">
        <f t="shared" si="0"/>
        <v>48.275862068965516</v>
      </c>
      <c r="F9" s="37">
        <v>8</v>
      </c>
      <c r="G9" s="37">
        <v>3</v>
      </c>
      <c r="H9" s="38">
        <f t="shared" si="1"/>
        <v>37.5</v>
      </c>
      <c r="I9" s="37">
        <v>1</v>
      </c>
      <c r="J9" s="37">
        <v>1</v>
      </c>
      <c r="K9" s="38">
        <f>J9/I9*100</f>
        <v>100</v>
      </c>
      <c r="L9" s="37">
        <v>1</v>
      </c>
      <c r="M9" s="37">
        <v>0</v>
      </c>
      <c r="N9" s="38">
        <f t="shared" si="2"/>
        <v>0</v>
      </c>
      <c r="O9" s="37">
        <v>29</v>
      </c>
      <c r="P9" s="37">
        <v>14</v>
      </c>
      <c r="Q9" s="38">
        <f t="shared" si="3"/>
        <v>48.275862068965516</v>
      </c>
      <c r="R9" s="37">
        <v>7</v>
      </c>
      <c r="S9" s="73">
        <v>9</v>
      </c>
      <c r="T9" s="73">
        <v>6</v>
      </c>
      <c r="U9" s="38">
        <f t="shared" si="4"/>
        <v>66.666666666666657</v>
      </c>
      <c r="V9" s="37">
        <v>6</v>
      </c>
      <c r="W9" s="37">
        <v>1</v>
      </c>
      <c r="X9" s="38">
        <f t="shared" si="5"/>
        <v>16.666666666666664</v>
      </c>
    </row>
    <row r="10" spans="1:24" s="42" customFormat="1" ht="16.5" customHeight="1" x14ac:dyDescent="0.25">
      <c r="A10" s="141" t="s">
        <v>46</v>
      </c>
      <c r="B10" s="73">
        <v>9</v>
      </c>
      <c r="C10" s="39">
        <v>13</v>
      </c>
      <c r="D10" s="39">
        <v>6</v>
      </c>
      <c r="E10" s="38">
        <f t="shared" si="0"/>
        <v>46.153846153846153</v>
      </c>
      <c r="F10" s="37">
        <v>1</v>
      </c>
      <c r="G10" s="37">
        <v>1</v>
      </c>
      <c r="H10" s="38">
        <f t="shared" si="1"/>
        <v>100</v>
      </c>
      <c r="I10" s="37">
        <v>0</v>
      </c>
      <c r="J10" s="37">
        <v>0</v>
      </c>
      <c r="K10" s="164" t="e">
        <f t="shared" ref="K10:K26" si="6">J10/I10*100</f>
        <v>#DIV/0!</v>
      </c>
      <c r="L10" s="37">
        <v>0</v>
      </c>
      <c r="M10" s="37">
        <v>0</v>
      </c>
      <c r="N10" s="164" t="e">
        <f t="shared" si="2"/>
        <v>#DIV/0!</v>
      </c>
      <c r="O10" s="37">
        <v>11</v>
      </c>
      <c r="P10" s="37">
        <v>6</v>
      </c>
      <c r="Q10" s="38">
        <f t="shared" si="3"/>
        <v>54.54545454545454</v>
      </c>
      <c r="R10" s="37">
        <v>6</v>
      </c>
      <c r="S10" s="73">
        <v>4</v>
      </c>
      <c r="T10" s="73">
        <v>4</v>
      </c>
      <c r="U10" s="38">
        <f t="shared" si="4"/>
        <v>100</v>
      </c>
      <c r="V10" s="37">
        <v>4</v>
      </c>
      <c r="W10" s="37">
        <v>3</v>
      </c>
      <c r="X10" s="38">
        <f t="shared" si="5"/>
        <v>75</v>
      </c>
    </row>
    <row r="11" spans="1:24" s="42" customFormat="1" ht="16.5" customHeight="1" x14ac:dyDescent="0.25">
      <c r="A11" s="141" t="s">
        <v>47</v>
      </c>
      <c r="B11" s="73">
        <v>12</v>
      </c>
      <c r="C11" s="39">
        <v>15</v>
      </c>
      <c r="D11" s="39">
        <v>11</v>
      </c>
      <c r="E11" s="38">
        <f t="shared" si="0"/>
        <v>73.333333333333329</v>
      </c>
      <c r="F11" s="37">
        <v>8</v>
      </c>
      <c r="G11" s="37">
        <v>6</v>
      </c>
      <c r="H11" s="38">
        <f t="shared" si="1"/>
        <v>75</v>
      </c>
      <c r="I11" s="37">
        <v>0</v>
      </c>
      <c r="J11" s="37">
        <v>0</v>
      </c>
      <c r="K11" s="164" t="e">
        <f t="shared" si="6"/>
        <v>#DIV/0!</v>
      </c>
      <c r="L11" s="37">
        <v>0</v>
      </c>
      <c r="M11" s="37">
        <v>0</v>
      </c>
      <c r="N11" s="164" t="e">
        <f t="shared" si="2"/>
        <v>#DIV/0!</v>
      </c>
      <c r="O11" s="37">
        <v>15</v>
      </c>
      <c r="P11" s="37">
        <v>11</v>
      </c>
      <c r="Q11" s="38">
        <f t="shared" si="3"/>
        <v>73.333333333333329</v>
      </c>
      <c r="R11" s="37">
        <v>4</v>
      </c>
      <c r="S11" s="73">
        <v>5</v>
      </c>
      <c r="T11" s="73">
        <v>4</v>
      </c>
      <c r="U11" s="38">
        <f t="shared" si="4"/>
        <v>80</v>
      </c>
      <c r="V11" s="37">
        <v>2</v>
      </c>
      <c r="W11" s="37">
        <v>4</v>
      </c>
      <c r="X11" s="38">
        <f t="shared" si="5"/>
        <v>200</v>
      </c>
    </row>
    <row r="12" spans="1:24" s="42" customFormat="1" ht="16.5" customHeight="1" x14ac:dyDescent="0.25">
      <c r="A12" s="141" t="s">
        <v>48</v>
      </c>
      <c r="B12" s="73">
        <v>5</v>
      </c>
      <c r="C12" s="39">
        <v>14</v>
      </c>
      <c r="D12" s="39">
        <v>5</v>
      </c>
      <c r="E12" s="38">
        <f t="shared" si="0"/>
        <v>35.714285714285715</v>
      </c>
      <c r="F12" s="37">
        <v>6</v>
      </c>
      <c r="G12" s="37">
        <v>2</v>
      </c>
      <c r="H12" s="38">
        <f t="shared" si="1"/>
        <v>33.333333333333329</v>
      </c>
      <c r="I12" s="37">
        <v>0</v>
      </c>
      <c r="J12" s="37">
        <v>0</v>
      </c>
      <c r="K12" s="164" t="e">
        <f t="shared" si="6"/>
        <v>#DIV/0!</v>
      </c>
      <c r="L12" s="37">
        <v>1</v>
      </c>
      <c r="M12" s="37">
        <v>0</v>
      </c>
      <c r="N12" s="38">
        <f t="shared" si="2"/>
        <v>0</v>
      </c>
      <c r="O12" s="37">
        <v>14</v>
      </c>
      <c r="P12" s="37">
        <v>4</v>
      </c>
      <c r="Q12" s="38">
        <f t="shared" si="3"/>
        <v>28.571428571428569</v>
      </c>
      <c r="R12" s="37">
        <v>3</v>
      </c>
      <c r="S12" s="73">
        <v>2</v>
      </c>
      <c r="T12" s="73">
        <v>3</v>
      </c>
      <c r="U12" s="38">
        <f t="shared" si="4"/>
        <v>150</v>
      </c>
      <c r="V12" s="37">
        <v>1</v>
      </c>
      <c r="W12" s="37">
        <v>1</v>
      </c>
      <c r="X12" s="38">
        <f t="shared" si="5"/>
        <v>100</v>
      </c>
    </row>
    <row r="13" spans="1:24" s="42" customFormat="1" ht="16.5" customHeight="1" x14ac:dyDescent="0.25">
      <c r="A13" s="141" t="s">
        <v>49</v>
      </c>
      <c r="B13" s="73">
        <v>4</v>
      </c>
      <c r="C13" s="39">
        <v>4</v>
      </c>
      <c r="D13" s="39">
        <v>4</v>
      </c>
      <c r="E13" s="38">
        <f t="shared" si="0"/>
        <v>100</v>
      </c>
      <c r="F13" s="37">
        <v>4</v>
      </c>
      <c r="G13" s="37">
        <v>1</v>
      </c>
      <c r="H13" s="38">
        <f t="shared" si="1"/>
        <v>25</v>
      </c>
      <c r="I13" s="37">
        <v>2</v>
      </c>
      <c r="J13" s="37">
        <v>0</v>
      </c>
      <c r="K13" s="38">
        <f>J13/I13*100</f>
        <v>0</v>
      </c>
      <c r="L13" s="37">
        <v>0</v>
      </c>
      <c r="M13" s="37">
        <v>1</v>
      </c>
      <c r="N13" s="164" t="e">
        <f t="shared" si="2"/>
        <v>#DIV/0!</v>
      </c>
      <c r="O13" s="37">
        <v>4</v>
      </c>
      <c r="P13" s="37">
        <v>4</v>
      </c>
      <c r="Q13" s="38">
        <f t="shared" si="3"/>
        <v>100</v>
      </c>
      <c r="R13" s="37">
        <v>3</v>
      </c>
      <c r="S13" s="73">
        <v>0</v>
      </c>
      <c r="T13" s="73">
        <v>3</v>
      </c>
      <c r="U13" s="164" t="e">
        <f t="shared" si="4"/>
        <v>#DIV/0!</v>
      </c>
      <c r="V13" s="37">
        <v>0</v>
      </c>
      <c r="W13" s="37">
        <v>3</v>
      </c>
      <c r="X13" s="164" t="e">
        <f t="shared" si="5"/>
        <v>#DIV/0!</v>
      </c>
    </row>
    <row r="14" spans="1:24" s="42" customFormat="1" ht="16.5" customHeight="1" x14ac:dyDescent="0.25">
      <c r="A14" s="141" t="s">
        <v>50</v>
      </c>
      <c r="B14" s="73">
        <v>56</v>
      </c>
      <c r="C14" s="39">
        <v>6</v>
      </c>
      <c r="D14" s="39">
        <v>56</v>
      </c>
      <c r="E14" s="38">
        <f t="shared" si="0"/>
        <v>933.33333333333337</v>
      </c>
      <c r="F14" s="37">
        <v>3</v>
      </c>
      <c r="G14" s="37">
        <v>3</v>
      </c>
      <c r="H14" s="38">
        <f t="shared" si="1"/>
        <v>100</v>
      </c>
      <c r="I14" s="37">
        <v>0</v>
      </c>
      <c r="J14" s="37">
        <v>1</v>
      </c>
      <c r="K14" s="164" t="e">
        <f t="shared" si="6"/>
        <v>#DIV/0!</v>
      </c>
      <c r="L14" s="37">
        <v>0</v>
      </c>
      <c r="M14" s="37">
        <v>1</v>
      </c>
      <c r="N14" s="164" t="e">
        <f t="shared" si="2"/>
        <v>#DIV/0!</v>
      </c>
      <c r="O14" s="37">
        <v>6</v>
      </c>
      <c r="P14" s="37">
        <v>55</v>
      </c>
      <c r="Q14" s="38">
        <f t="shared" si="3"/>
        <v>916.66666666666663</v>
      </c>
      <c r="R14" s="37">
        <v>42</v>
      </c>
      <c r="S14" s="73">
        <v>1</v>
      </c>
      <c r="T14" s="73">
        <v>42</v>
      </c>
      <c r="U14" s="38">
        <f t="shared" si="4"/>
        <v>4200</v>
      </c>
      <c r="V14" s="37">
        <v>1</v>
      </c>
      <c r="W14" s="37">
        <v>31</v>
      </c>
      <c r="X14" s="38">
        <f t="shared" si="5"/>
        <v>3100</v>
      </c>
    </row>
    <row r="15" spans="1:24" s="42" customFormat="1" ht="16.5" customHeight="1" x14ac:dyDescent="0.25">
      <c r="A15" s="141" t="s">
        <v>51</v>
      </c>
      <c r="B15" s="73">
        <v>136</v>
      </c>
      <c r="C15" s="39">
        <v>13</v>
      </c>
      <c r="D15" s="39">
        <v>136</v>
      </c>
      <c r="E15" s="38">
        <f t="shared" si="0"/>
        <v>1046.1538461538462</v>
      </c>
      <c r="F15" s="37">
        <v>5</v>
      </c>
      <c r="G15" s="37">
        <v>35</v>
      </c>
      <c r="H15" s="38">
        <f t="shared" si="1"/>
        <v>700</v>
      </c>
      <c r="I15" s="37">
        <v>0</v>
      </c>
      <c r="J15" s="37">
        <v>0</v>
      </c>
      <c r="K15" s="164" t="e">
        <f t="shared" si="6"/>
        <v>#DIV/0!</v>
      </c>
      <c r="L15" s="37">
        <v>1</v>
      </c>
      <c r="M15" s="37">
        <v>1</v>
      </c>
      <c r="N15" s="38">
        <f t="shared" si="2"/>
        <v>100</v>
      </c>
      <c r="O15" s="37">
        <v>13</v>
      </c>
      <c r="P15" s="37">
        <v>86</v>
      </c>
      <c r="Q15" s="38">
        <f t="shared" si="3"/>
        <v>661.53846153846155</v>
      </c>
      <c r="R15" s="37">
        <v>86</v>
      </c>
      <c r="S15" s="73">
        <v>5</v>
      </c>
      <c r="T15" s="73">
        <v>86</v>
      </c>
      <c r="U15" s="38">
        <f t="shared" si="4"/>
        <v>1720</v>
      </c>
      <c r="V15" s="37">
        <v>2</v>
      </c>
      <c r="W15" s="37">
        <v>79</v>
      </c>
      <c r="X15" s="38">
        <f t="shared" si="5"/>
        <v>3950</v>
      </c>
    </row>
    <row r="16" spans="1:24" s="42" customFormat="1" ht="16.5" customHeight="1" x14ac:dyDescent="0.25">
      <c r="A16" s="141" t="s">
        <v>52</v>
      </c>
      <c r="B16" s="73">
        <v>270</v>
      </c>
      <c r="C16" s="39">
        <v>31</v>
      </c>
      <c r="D16" s="39">
        <v>235</v>
      </c>
      <c r="E16" s="38">
        <f t="shared" si="0"/>
        <v>758.06451612903231</v>
      </c>
      <c r="F16" s="37">
        <v>6</v>
      </c>
      <c r="G16" s="37">
        <v>38</v>
      </c>
      <c r="H16" s="38">
        <f t="shared" si="1"/>
        <v>633.33333333333326</v>
      </c>
      <c r="I16" s="37">
        <v>2</v>
      </c>
      <c r="J16" s="37">
        <v>3</v>
      </c>
      <c r="K16" s="38">
        <f>J16/I16*100</f>
        <v>150</v>
      </c>
      <c r="L16" s="37">
        <v>1</v>
      </c>
      <c r="M16" s="37">
        <v>0</v>
      </c>
      <c r="N16" s="38">
        <f t="shared" si="2"/>
        <v>0</v>
      </c>
      <c r="O16" s="37">
        <v>31</v>
      </c>
      <c r="P16" s="37">
        <v>224</v>
      </c>
      <c r="Q16" s="38">
        <f t="shared" si="3"/>
        <v>722.58064516129025</v>
      </c>
      <c r="R16" s="37">
        <v>153</v>
      </c>
      <c r="S16" s="73">
        <v>9</v>
      </c>
      <c r="T16" s="73">
        <v>134</v>
      </c>
      <c r="U16" s="38">
        <f t="shared" si="4"/>
        <v>1488.8888888888889</v>
      </c>
      <c r="V16" s="37">
        <v>8</v>
      </c>
      <c r="W16" s="37">
        <v>108</v>
      </c>
      <c r="X16" s="38">
        <f t="shared" si="5"/>
        <v>1350</v>
      </c>
    </row>
    <row r="17" spans="1:24" s="42" customFormat="1" ht="16.5" customHeight="1" x14ac:dyDescent="0.25">
      <c r="A17" s="141" t="s">
        <v>53</v>
      </c>
      <c r="B17" s="73">
        <v>0</v>
      </c>
      <c r="C17" s="39">
        <v>0</v>
      </c>
      <c r="D17" s="39">
        <v>0</v>
      </c>
      <c r="E17" s="164" t="e">
        <f t="shared" si="0"/>
        <v>#DIV/0!</v>
      </c>
      <c r="F17" s="37">
        <v>0</v>
      </c>
      <c r="G17" s="37">
        <v>0</v>
      </c>
      <c r="H17" s="164" t="e">
        <f t="shared" si="1"/>
        <v>#DIV/0!</v>
      </c>
      <c r="I17" s="37">
        <v>0</v>
      </c>
      <c r="J17" s="37">
        <v>0</v>
      </c>
      <c r="K17" s="164" t="e">
        <f t="shared" si="6"/>
        <v>#DIV/0!</v>
      </c>
      <c r="L17" s="37">
        <v>0</v>
      </c>
      <c r="M17" s="37">
        <v>0</v>
      </c>
      <c r="N17" s="164" t="e">
        <f t="shared" si="2"/>
        <v>#DIV/0!</v>
      </c>
      <c r="O17" s="37">
        <v>0</v>
      </c>
      <c r="P17" s="37">
        <v>0</v>
      </c>
      <c r="Q17" s="164" t="e">
        <f t="shared" si="3"/>
        <v>#DIV/0!</v>
      </c>
      <c r="R17" s="37">
        <v>0</v>
      </c>
      <c r="S17" s="73">
        <v>0</v>
      </c>
      <c r="T17" s="73">
        <v>0</v>
      </c>
      <c r="U17" s="164" t="e">
        <f t="shared" si="4"/>
        <v>#DIV/0!</v>
      </c>
      <c r="V17" s="37">
        <v>0</v>
      </c>
      <c r="W17" s="37">
        <v>0</v>
      </c>
      <c r="X17" s="164" t="e">
        <f t="shared" si="5"/>
        <v>#DIV/0!</v>
      </c>
    </row>
    <row r="18" spans="1:24" s="42" customFormat="1" ht="16.5" customHeight="1" x14ac:dyDescent="0.25">
      <c r="A18" s="141" t="s">
        <v>54</v>
      </c>
      <c r="B18" s="73">
        <v>11</v>
      </c>
      <c r="C18" s="39">
        <v>19</v>
      </c>
      <c r="D18" s="39">
        <v>11</v>
      </c>
      <c r="E18" s="38">
        <f t="shared" si="0"/>
        <v>57.894736842105267</v>
      </c>
      <c r="F18" s="37">
        <v>6</v>
      </c>
      <c r="G18" s="37">
        <v>1</v>
      </c>
      <c r="H18" s="38">
        <f t="shared" si="1"/>
        <v>16.666666666666664</v>
      </c>
      <c r="I18" s="37">
        <v>2</v>
      </c>
      <c r="J18" s="37">
        <v>0</v>
      </c>
      <c r="K18" s="38">
        <f>J18/I18*100</f>
        <v>0</v>
      </c>
      <c r="L18" s="37">
        <v>0</v>
      </c>
      <c r="M18" s="37">
        <v>0</v>
      </c>
      <c r="N18" s="164" t="e">
        <f t="shared" si="2"/>
        <v>#DIV/0!</v>
      </c>
      <c r="O18" s="37">
        <v>19</v>
      </c>
      <c r="P18" s="37">
        <v>10</v>
      </c>
      <c r="Q18" s="38">
        <f t="shared" si="3"/>
        <v>52.631578947368418</v>
      </c>
      <c r="R18" s="37">
        <v>7</v>
      </c>
      <c r="S18" s="73">
        <v>7</v>
      </c>
      <c r="T18" s="73">
        <v>7</v>
      </c>
      <c r="U18" s="38">
        <f t="shared" si="4"/>
        <v>100</v>
      </c>
      <c r="V18" s="37">
        <v>4</v>
      </c>
      <c r="W18" s="37">
        <v>1</v>
      </c>
      <c r="X18" s="38">
        <f t="shared" si="5"/>
        <v>25</v>
      </c>
    </row>
    <row r="19" spans="1:24" s="42" customFormat="1" ht="16.5" customHeight="1" x14ac:dyDescent="0.25">
      <c r="A19" s="141" t="s">
        <v>55</v>
      </c>
      <c r="B19" s="73">
        <v>1</v>
      </c>
      <c r="C19" s="39">
        <v>0</v>
      </c>
      <c r="D19" s="39">
        <v>1</v>
      </c>
      <c r="E19" s="164" t="e">
        <f t="shared" si="0"/>
        <v>#DIV/0!</v>
      </c>
      <c r="F19" s="37">
        <v>0</v>
      </c>
      <c r="G19" s="37">
        <v>0</v>
      </c>
      <c r="H19" s="164" t="e">
        <f t="shared" si="1"/>
        <v>#DIV/0!</v>
      </c>
      <c r="I19" s="37">
        <v>0</v>
      </c>
      <c r="J19" s="37">
        <v>0</v>
      </c>
      <c r="K19" s="164" t="e">
        <f t="shared" si="6"/>
        <v>#DIV/0!</v>
      </c>
      <c r="L19" s="37">
        <v>0</v>
      </c>
      <c r="M19" s="37">
        <v>0</v>
      </c>
      <c r="N19" s="164" t="e">
        <f t="shared" si="2"/>
        <v>#DIV/0!</v>
      </c>
      <c r="O19" s="37">
        <v>0</v>
      </c>
      <c r="P19" s="37">
        <v>1</v>
      </c>
      <c r="Q19" s="164" t="e">
        <f t="shared" si="3"/>
        <v>#DIV/0!</v>
      </c>
      <c r="R19" s="37">
        <v>0</v>
      </c>
      <c r="S19" s="73">
        <v>0</v>
      </c>
      <c r="T19" s="73">
        <v>0</v>
      </c>
      <c r="U19" s="164" t="e">
        <f t="shared" si="4"/>
        <v>#DIV/0!</v>
      </c>
      <c r="V19" s="37">
        <v>0</v>
      </c>
      <c r="W19" s="37">
        <v>0</v>
      </c>
      <c r="X19" s="164" t="e">
        <f t="shared" si="5"/>
        <v>#DIV/0!</v>
      </c>
    </row>
    <row r="20" spans="1:24" s="42" customFormat="1" ht="16.5" customHeight="1" x14ac:dyDescent="0.25">
      <c r="A20" s="141" t="s">
        <v>56</v>
      </c>
      <c r="B20" s="73">
        <v>42</v>
      </c>
      <c r="C20" s="39">
        <v>7</v>
      </c>
      <c r="D20" s="39">
        <v>41</v>
      </c>
      <c r="E20" s="38">
        <f t="shared" si="0"/>
        <v>585.71428571428567</v>
      </c>
      <c r="F20" s="37">
        <v>3</v>
      </c>
      <c r="G20" s="37">
        <v>5</v>
      </c>
      <c r="H20" s="38">
        <f t="shared" si="1"/>
        <v>166.66666666666669</v>
      </c>
      <c r="I20" s="37">
        <v>0</v>
      </c>
      <c r="J20" s="37">
        <v>1</v>
      </c>
      <c r="K20" s="164" t="e">
        <f t="shared" si="6"/>
        <v>#DIV/0!</v>
      </c>
      <c r="L20" s="37">
        <v>0</v>
      </c>
      <c r="M20" s="37">
        <v>4</v>
      </c>
      <c r="N20" s="164" t="e">
        <f t="shared" si="2"/>
        <v>#DIV/0!</v>
      </c>
      <c r="O20" s="37">
        <v>7</v>
      </c>
      <c r="P20" s="37">
        <v>41</v>
      </c>
      <c r="Q20" s="38">
        <f t="shared" si="3"/>
        <v>585.71428571428567</v>
      </c>
      <c r="R20" s="37">
        <v>36</v>
      </c>
      <c r="S20" s="73">
        <v>1</v>
      </c>
      <c r="T20" s="73">
        <v>36</v>
      </c>
      <c r="U20" s="38">
        <f t="shared" si="4"/>
        <v>3600</v>
      </c>
      <c r="V20" s="37">
        <v>1</v>
      </c>
      <c r="W20" s="37">
        <v>26</v>
      </c>
      <c r="X20" s="38">
        <f t="shared" si="5"/>
        <v>2600</v>
      </c>
    </row>
    <row r="21" spans="1:24" s="42" customFormat="1" ht="16.5" customHeight="1" x14ac:dyDescent="0.25">
      <c r="A21" s="141" t="s">
        <v>57</v>
      </c>
      <c r="B21" s="158">
        <v>24</v>
      </c>
      <c r="C21" s="39">
        <v>2</v>
      </c>
      <c r="D21" s="39">
        <v>24</v>
      </c>
      <c r="E21" s="38">
        <f t="shared" si="0"/>
        <v>1200</v>
      </c>
      <c r="F21" s="37">
        <v>1</v>
      </c>
      <c r="G21" s="37">
        <v>6</v>
      </c>
      <c r="H21" s="38">
        <f t="shared" si="1"/>
        <v>600</v>
      </c>
      <c r="I21" s="37">
        <v>0</v>
      </c>
      <c r="J21" s="37">
        <v>0</v>
      </c>
      <c r="K21" s="164" t="e">
        <f t="shared" si="6"/>
        <v>#DIV/0!</v>
      </c>
      <c r="L21" s="37">
        <v>0</v>
      </c>
      <c r="M21" s="37">
        <v>0</v>
      </c>
      <c r="N21" s="164" t="e">
        <f t="shared" si="2"/>
        <v>#DIV/0!</v>
      </c>
      <c r="O21" s="37">
        <v>2</v>
      </c>
      <c r="P21" s="37">
        <v>23</v>
      </c>
      <c r="Q21" s="38">
        <f t="shared" si="3"/>
        <v>1150</v>
      </c>
      <c r="R21" s="37">
        <v>15</v>
      </c>
      <c r="S21" s="73">
        <v>0</v>
      </c>
      <c r="T21" s="73">
        <v>15</v>
      </c>
      <c r="U21" s="164" t="e">
        <f t="shared" si="4"/>
        <v>#DIV/0!</v>
      </c>
      <c r="V21" s="37">
        <v>0</v>
      </c>
      <c r="W21" s="37">
        <v>14</v>
      </c>
      <c r="X21" s="164" t="e">
        <f t="shared" si="5"/>
        <v>#DIV/0!</v>
      </c>
    </row>
    <row r="22" spans="1:24" s="42" customFormat="1" ht="16.5" customHeight="1" x14ac:dyDescent="0.25">
      <c r="A22" s="141" t="s">
        <v>58</v>
      </c>
      <c r="B22" s="73">
        <v>14</v>
      </c>
      <c r="C22" s="39">
        <v>22</v>
      </c>
      <c r="D22" s="39">
        <v>14</v>
      </c>
      <c r="E22" s="38">
        <f t="shared" si="0"/>
        <v>63.636363636363633</v>
      </c>
      <c r="F22" s="37">
        <v>3</v>
      </c>
      <c r="G22" s="37">
        <v>4</v>
      </c>
      <c r="H22" s="38">
        <f t="shared" si="1"/>
        <v>133.33333333333331</v>
      </c>
      <c r="I22" s="37">
        <v>0</v>
      </c>
      <c r="J22" s="37">
        <v>1</v>
      </c>
      <c r="K22" s="164" t="e">
        <f t="shared" si="6"/>
        <v>#DIV/0!</v>
      </c>
      <c r="L22" s="37">
        <v>0</v>
      </c>
      <c r="M22" s="37">
        <v>0</v>
      </c>
      <c r="N22" s="164" t="e">
        <f t="shared" si="2"/>
        <v>#DIV/0!</v>
      </c>
      <c r="O22" s="37">
        <v>22</v>
      </c>
      <c r="P22" s="37">
        <v>13</v>
      </c>
      <c r="Q22" s="38">
        <f t="shared" si="3"/>
        <v>59.090909090909093</v>
      </c>
      <c r="R22" s="37">
        <v>6</v>
      </c>
      <c r="S22" s="73">
        <v>8</v>
      </c>
      <c r="T22" s="73">
        <v>6</v>
      </c>
      <c r="U22" s="38">
        <f t="shared" si="4"/>
        <v>75</v>
      </c>
      <c r="V22" s="37">
        <v>5</v>
      </c>
      <c r="W22" s="37">
        <v>0</v>
      </c>
      <c r="X22" s="38">
        <f t="shared" si="5"/>
        <v>0</v>
      </c>
    </row>
    <row r="23" spans="1:24" s="42" customFormat="1" ht="16.5" customHeight="1" x14ac:dyDescent="0.25">
      <c r="A23" s="141" t="s">
        <v>59</v>
      </c>
      <c r="B23" s="73">
        <v>0</v>
      </c>
      <c r="C23" s="39">
        <v>0</v>
      </c>
      <c r="D23" s="39">
        <v>0</v>
      </c>
      <c r="E23" s="164" t="e">
        <f t="shared" si="0"/>
        <v>#DIV/0!</v>
      </c>
      <c r="F23" s="37">
        <v>0</v>
      </c>
      <c r="G23" s="37">
        <v>0</v>
      </c>
      <c r="H23" s="164" t="e">
        <f t="shared" si="1"/>
        <v>#DIV/0!</v>
      </c>
      <c r="I23" s="37">
        <v>0</v>
      </c>
      <c r="J23" s="37">
        <v>0</v>
      </c>
      <c r="K23" s="164" t="e">
        <f t="shared" si="6"/>
        <v>#DIV/0!</v>
      </c>
      <c r="L23" s="37">
        <v>0</v>
      </c>
      <c r="M23" s="37">
        <v>0</v>
      </c>
      <c r="N23" s="164" t="e">
        <f t="shared" si="2"/>
        <v>#DIV/0!</v>
      </c>
      <c r="O23" s="37">
        <v>0</v>
      </c>
      <c r="P23" s="37">
        <v>0</v>
      </c>
      <c r="Q23" s="164" t="e">
        <f t="shared" si="3"/>
        <v>#DIV/0!</v>
      </c>
      <c r="R23" s="37">
        <v>0</v>
      </c>
      <c r="S23" s="73">
        <v>0</v>
      </c>
      <c r="T23" s="73">
        <v>0</v>
      </c>
      <c r="U23" s="164" t="e">
        <f t="shared" si="4"/>
        <v>#DIV/0!</v>
      </c>
      <c r="V23" s="37">
        <v>0</v>
      </c>
      <c r="W23" s="37">
        <v>0</v>
      </c>
      <c r="X23" s="164" t="e">
        <f t="shared" si="5"/>
        <v>#DIV/0!</v>
      </c>
    </row>
    <row r="24" spans="1:24" s="42" customFormat="1" ht="16.5" customHeight="1" x14ac:dyDescent="0.25">
      <c r="A24" s="141" t="s">
        <v>60</v>
      </c>
      <c r="B24" s="73">
        <v>11</v>
      </c>
      <c r="C24" s="39">
        <v>21</v>
      </c>
      <c r="D24" s="39">
        <v>11</v>
      </c>
      <c r="E24" s="38">
        <f t="shared" si="0"/>
        <v>52.380952380952387</v>
      </c>
      <c r="F24" s="37">
        <v>7</v>
      </c>
      <c r="G24" s="37">
        <v>1</v>
      </c>
      <c r="H24" s="38">
        <f t="shared" si="1"/>
        <v>14.285714285714285</v>
      </c>
      <c r="I24" s="37">
        <v>0</v>
      </c>
      <c r="J24" s="37">
        <v>0</v>
      </c>
      <c r="K24" s="164" t="e">
        <f t="shared" si="6"/>
        <v>#DIV/0!</v>
      </c>
      <c r="L24" s="37">
        <v>0</v>
      </c>
      <c r="M24" s="37">
        <v>0</v>
      </c>
      <c r="N24" s="164" t="e">
        <f t="shared" si="2"/>
        <v>#DIV/0!</v>
      </c>
      <c r="O24" s="37">
        <v>21</v>
      </c>
      <c r="P24" s="37">
        <v>11</v>
      </c>
      <c r="Q24" s="38">
        <f t="shared" si="3"/>
        <v>52.380952380952387</v>
      </c>
      <c r="R24" s="37">
        <v>7</v>
      </c>
      <c r="S24" s="73">
        <v>3</v>
      </c>
      <c r="T24" s="73">
        <v>7</v>
      </c>
      <c r="U24" s="38">
        <f t="shared" si="4"/>
        <v>233.33333333333334</v>
      </c>
      <c r="V24" s="37">
        <v>2</v>
      </c>
      <c r="W24" s="37">
        <v>5</v>
      </c>
      <c r="X24" s="38">
        <f t="shared" si="5"/>
        <v>250</v>
      </c>
    </row>
    <row r="25" spans="1:24" s="42" customFormat="1" ht="16.5" customHeight="1" x14ac:dyDescent="0.25">
      <c r="A25" s="141" t="s">
        <v>61</v>
      </c>
      <c r="B25" s="73">
        <v>1</v>
      </c>
      <c r="C25" s="39">
        <v>1</v>
      </c>
      <c r="D25" s="39">
        <v>1</v>
      </c>
      <c r="E25" s="38">
        <f t="shared" si="0"/>
        <v>100</v>
      </c>
      <c r="F25" s="37">
        <v>0</v>
      </c>
      <c r="G25" s="37">
        <v>1</v>
      </c>
      <c r="H25" s="164" t="e">
        <f t="shared" si="1"/>
        <v>#DIV/0!</v>
      </c>
      <c r="I25" s="37">
        <v>0</v>
      </c>
      <c r="J25" s="37">
        <v>0</v>
      </c>
      <c r="K25" s="164" t="e">
        <f t="shared" si="6"/>
        <v>#DIV/0!</v>
      </c>
      <c r="L25" s="37">
        <v>0</v>
      </c>
      <c r="M25" s="37">
        <v>0</v>
      </c>
      <c r="N25" s="164" t="e">
        <f t="shared" si="2"/>
        <v>#DIV/0!</v>
      </c>
      <c r="O25" s="37">
        <v>1</v>
      </c>
      <c r="P25" s="37">
        <v>1</v>
      </c>
      <c r="Q25" s="38">
        <f t="shared" si="3"/>
        <v>100</v>
      </c>
      <c r="R25" s="37">
        <v>0</v>
      </c>
      <c r="S25" s="73">
        <v>0</v>
      </c>
      <c r="T25" s="73">
        <v>0</v>
      </c>
      <c r="U25" s="164" t="e">
        <f t="shared" si="4"/>
        <v>#DIV/0!</v>
      </c>
      <c r="V25" s="37">
        <v>0</v>
      </c>
      <c r="W25" s="37">
        <v>0</v>
      </c>
      <c r="X25" s="164" t="e">
        <f t="shared" si="5"/>
        <v>#DIV/0!</v>
      </c>
    </row>
    <row r="26" spans="1:24" s="42" customFormat="1" ht="16.5" customHeight="1" x14ac:dyDescent="0.25">
      <c r="A26" s="141" t="s">
        <v>62</v>
      </c>
      <c r="B26" s="73">
        <v>5</v>
      </c>
      <c r="C26" s="39">
        <v>5</v>
      </c>
      <c r="D26" s="39">
        <v>5</v>
      </c>
      <c r="E26" s="38">
        <f t="shared" si="0"/>
        <v>100</v>
      </c>
      <c r="F26" s="37">
        <v>2</v>
      </c>
      <c r="G26" s="37">
        <v>0</v>
      </c>
      <c r="H26" s="38">
        <f t="shared" si="1"/>
        <v>0</v>
      </c>
      <c r="I26" s="37">
        <v>0</v>
      </c>
      <c r="J26" s="37">
        <v>0</v>
      </c>
      <c r="K26" s="164" t="e">
        <f t="shared" si="6"/>
        <v>#DIV/0!</v>
      </c>
      <c r="L26" s="37">
        <v>0</v>
      </c>
      <c r="M26" s="37">
        <v>0</v>
      </c>
      <c r="N26" s="164" t="e">
        <f t="shared" si="2"/>
        <v>#DIV/0!</v>
      </c>
      <c r="O26" s="37">
        <v>5</v>
      </c>
      <c r="P26" s="37">
        <v>5</v>
      </c>
      <c r="Q26" s="38">
        <f t="shared" si="3"/>
        <v>100</v>
      </c>
      <c r="R26" s="37">
        <v>5</v>
      </c>
      <c r="S26" s="73">
        <v>1</v>
      </c>
      <c r="T26" s="73">
        <v>5</v>
      </c>
      <c r="U26" s="38">
        <f t="shared" si="4"/>
        <v>500</v>
      </c>
      <c r="V26" s="37">
        <v>1</v>
      </c>
      <c r="W26" s="37">
        <v>4</v>
      </c>
      <c r="X26" s="38">
        <f t="shared" si="5"/>
        <v>400</v>
      </c>
    </row>
    <row r="27" spans="1:24" ht="60.6" customHeight="1" x14ac:dyDescent="0.25">
      <c r="A27" s="44"/>
      <c r="B27" s="178" t="s">
        <v>79</v>
      </c>
      <c r="C27" s="178"/>
      <c r="D27" s="178"/>
      <c r="E27" s="178"/>
      <c r="F27" s="178"/>
      <c r="G27" s="178"/>
      <c r="H27" s="178"/>
      <c r="I27" s="178"/>
      <c r="J27" s="178"/>
      <c r="K27" s="178"/>
      <c r="L27" s="46"/>
      <c r="M27" s="46"/>
      <c r="N27" s="46"/>
      <c r="O27" s="46"/>
      <c r="P27" s="46"/>
      <c r="Q27" s="46"/>
      <c r="R27" s="46"/>
      <c r="S27" s="46"/>
      <c r="T27" s="74"/>
      <c r="U27" s="46"/>
    </row>
    <row r="28" spans="1:24" x14ac:dyDescent="0.25">
      <c r="A28" s="47"/>
      <c r="B28" s="47"/>
      <c r="C28" s="47"/>
      <c r="D28" s="47"/>
      <c r="E28" s="47"/>
      <c r="F28" s="47"/>
      <c r="G28" s="47"/>
      <c r="H28" s="47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75"/>
      <c r="U28" s="48"/>
    </row>
    <row r="29" spans="1:24" x14ac:dyDescent="0.25">
      <c r="A29" s="47"/>
      <c r="B29" s="47"/>
      <c r="C29" s="47"/>
      <c r="D29" s="47"/>
      <c r="E29" s="47"/>
      <c r="F29" s="47"/>
      <c r="G29" s="47"/>
      <c r="H29" s="47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75"/>
      <c r="U29" s="48"/>
    </row>
    <row r="30" spans="1:24" x14ac:dyDescent="0.25">
      <c r="A30" s="47"/>
      <c r="B30" s="47"/>
      <c r="C30" s="47"/>
      <c r="D30" s="47"/>
      <c r="E30" s="47"/>
      <c r="F30" s="47"/>
      <c r="G30" s="47"/>
      <c r="H30" s="47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4" x14ac:dyDescent="0.25"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4" x14ac:dyDescent="0.25"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9:21" x14ac:dyDescent="0.25"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9:21" x14ac:dyDescent="0.25"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9:21" x14ac:dyDescent="0.25"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9:21" x14ac:dyDescent="0.25"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9:21" x14ac:dyDescent="0.25"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9:21" x14ac:dyDescent="0.25"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9:21" x14ac:dyDescent="0.25"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9:21" x14ac:dyDescent="0.25"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9:21" x14ac:dyDescent="0.25"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9:21" x14ac:dyDescent="0.25"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9:21" x14ac:dyDescent="0.25"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9:21" x14ac:dyDescent="0.25"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9:21" x14ac:dyDescent="0.25"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9:21" x14ac:dyDescent="0.25"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9:21" x14ac:dyDescent="0.25"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9:21" x14ac:dyDescent="0.25"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9:21" x14ac:dyDescent="0.25"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9:21" x14ac:dyDescent="0.25"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9:21" x14ac:dyDescent="0.25"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9:21" x14ac:dyDescent="0.25"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9:21" x14ac:dyDescent="0.25"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9:21" x14ac:dyDescent="0.25"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9:21" x14ac:dyDescent="0.25"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9:21" x14ac:dyDescent="0.25"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9:21" x14ac:dyDescent="0.25"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9:21" x14ac:dyDescent="0.25"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9:21" x14ac:dyDescent="0.25"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9:21" x14ac:dyDescent="0.25"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9:21" x14ac:dyDescent="0.25"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9:21" x14ac:dyDescent="0.25"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9:21" x14ac:dyDescent="0.25"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9:21" x14ac:dyDescent="0.25"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9:21" x14ac:dyDescent="0.25"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9:21" x14ac:dyDescent="0.25"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9:21" x14ac:dyDescent="0.25"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9:21" x14ac:dyDescent="0.25"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9:21" x14ac:dyDescent="0.25"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9:21" x14ac:dyDescent="0.25"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9:21" x14ac:dyDescent="0.25"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9:21" x14ac:dyDescent="0.25"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9:21" x14ac:dyDescent="0.25"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9:21" x14ac:dyDescent="0.25"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9:21" x14ac:dyDescent="0.25"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9:21" x14ac:dyDescent="0.25"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9:21" x14ac:dyDescent="0.25"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9:21" x14ac:dyDescent="0.25"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9:21" x14ac:dyDescent="0.25"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9:21" x14ac:dyDescent="0.25"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9:21" x14ac:dyDescent="0.25"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9:21" x14ac:dyDescent="0.25"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</sheetData>
  <mergeCells count="10">
    <mergeCell ref="V3:X3"/>
    <mergeCell ref="L3:N3"/>
    <mergeCell ref="O3:Q3"/>
    <mergeCell ref="S3:U3"/>
    <mergeCell ref="B1:K1"/>
    <mergeCell ref="B27:K27"/>
    <mergeCell ref="A3:A4"/>
    <mergeCell ref="C3:E3"/>
    <mergeCell ref="F3:H3"/>
    <mergeCell ref="I3:K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1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27</vt:i4>
      </vt:variant>
    </vt:vector>
  </HeadingPairs>
  <TitlesOfParts>
    <vt:vector size="44" baseType="lpstr">
      <vt:lpstr>Послуги всього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'Послуги всього'!Заголовки_для_печати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  <vt:lpstr>'Послуги всього'!Область_печати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Statist</cp:lastModifiedBy>
  <cp:lastPrinted>2022-08-12T10:30:40Z</cp:lastPrinted>
  <dcterms:created xsi:type="dcterms:W3CDTF">2020-12-10T10:35:03Z</dcterms:created>
  <dcterms:modified xsi:type="dcterms:W3CDTF">2022-08-15T10:57:37Z</dcterms:modified>
</cp:coreProperties>
</file>