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серпень2022\"/>
    </mc:Choice>
  </mc:AlternateContent>
  <bookViews>
    <workbookView xWindow="0" yWindow="0" windowWidth="23040" windowHeight="9084" activeTab="3"/>
  </bookViews>
  <sheets>
    <sheet name="Послуги всього" sheetId="48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25" r:id="rId12"/>
    <sheet name="12" sheetId="37" r:id="rId13"/>
    <sheet name="13" sheetId="44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[2]Sheet3!$A$3</definedName>
    <definedName name="hjj" localSheetId="13">[2]Sheet3!$A$3</definedName>
    <definedName name="hjj" localSheetId="15">[2]Sheet3!$A$3</definedName>
    <definedName name="hjj" localSheetId="16">[2]Sheet3!$A$3</definedName>
    <definedName name="hjj" localSheetId="6">[2]Sheet3!$A$3</definedName>
    <definedName name="hjj">[3]Sheet3!$A$3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'10'!$A$1:$X$29</definedName>
    <definedName name="_xlnm.Print_Area" localSheetId="11">'11'!$A$1:$I$21</definedName>
    <definedName name="_xlnm.Print_Area" localSheetId="12">'12'!$A$1:$X$30</definedName>
    <definedName name="_xlnm.Print_Area" localSheetId="13">'13'!$A$1:$X$30</definedName>
    <definedName name="_xlnm.Print_Area" localSheetId="14">'14'!$A$1:$I$21</definedName>
    <definedName name="_xlnm.Print_Area" localSheetId="15">'15'!$A$1:$X$29</definedName>
    <definedName name="_xlnm.Print_Area" localSheetId="16">'16'!$A$1:$X$29</definedName>
    <definedName name="_xlnm.Print_Area" localSheetId="2">'2'!$A$1:$X$28</definedName>
    <definedName name="_xlnm.Print_Area" localSheetId="3">'3'!$A$1:$E$18</definedName>
    <definedName name="_xlnm.Print_Area" localSheetId="4">'4'!$A$1:$X$28</definedName>
    <definedName name="_xlnm.Print_Area" localSheetId="5">'5'!$A$1:$E$19</definedName>
    <definedName name="_xlnm.Print_Area" localSheetId="6">'6'!$A$1:$X$29</definedName>
    <definedName name="_xlnm.Print_Area" localSheetId="7">'7'!$A$1:$E$19</definedName>
    <definedName name="_xlnm.Print_Area" localSheetId="8">'8'!$A$1:$X$27</definedName>
    <definedName name="_xlnm.Print_Area" localSheetId="9">'9'!$A$1:$E$20</definedName>
    <definedName name="_xlnm.Print_Area" localSheetId="0">'Послуги всього'!$A$1:$X$30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'[4]Sheet1 (2)'!#REF!</definedName>
    <definedName name="оплад" localSheetId="16">'[4]Sheet1 (2)'!#REF!</definedName>
    <definedName name="оплад" localSheetId="3">'[4]Sheet1 (2)'!#REF!</definedName>
    <definedName name="оплад" localSheetId="7">'[4]Sheet1 (2)'!#REF!</definedName>
    <definedName name="оплад" localSheetId="8">'[4]Sheet1 (2)'!#REF!</definedName>
    <definedName name="оплад" localSheetId="9">'[4]Sheet1 (2)'!#REF!</definedName>
    <definedName name="оплад" localSheetId="0">'[4]Sheet1 (2)'!#REF!</definedName>
    <definedName name="оплад">'[4]Sheet1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'[4]Sheet1 (3)'!#REF!</definedName>
    <definedName name="праовл" localSheetId="16">'[4]Sheet1 (3)'!#REF!</definedName>
    <definedName name="праовл" localSheetId="3">'[4]Sheet1 (3)'!#REF!</definedName>
    <definedName name="праовл" localSheetId="7">'[4]Sheet1 (3)'!#REF!</definedName>
    <definedName name="праовл" localSheetId="8">'[4]Sheet1 (3)'!#REF!</definedName>
    <definedName name="праовл" localSheetId="9">'[4]Sheet1 (3)'!#REF!</definedName>
    <definedName name="праовл" localSheetId="0">'[4]Sheet1 (3)'!#REF!</definedName>
    <definedName name="праовл">'[4]Sheet1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'[4]Sheet1 (2)'!#REF!</definedName>
    <definedName name="рррр" localSheetId="16">'[4]Sheet1 (2)'!#REF!</definedName>
    <definedName name="рррр" localSheetId="3">'[4]Sheet1 (2)'!#REF!</definedName>
    <definedName name="рррр" localSheetId="7">'[4]Sheet1 (2)'!#REF!</definedName>
    <definedName name="рррр" localSheetId="8">'[4]Sheet1 (2)'!#REF!</definedName>
    <definedName name="рррр" localSheetId="9">'[4]Sheet1 (2)'!#REF!</definedName>
    <definedName name="рррр" localSheetId="0">'[4]Sheet1 (2)'!#REF!</definedName>
    <definedName name="рррр">'[4]Sheet1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[5]Sheet3!$A$2</definedName>
    <definedName name="ц" localSheetId="13">[5]Sheet3!$A$2</definedName>
    <definedName name="ц" localSheetId="15">[5]Sheet3!$A$2</definedName>
    <definedName name="ц" localSheetId="16">[5]Sheet3!$A$2</definedName>
    <definedName name="ц" localSheetId="6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1" l="1"/>
  <c r="K9" i="31"/>
  <c r="N15" i="29"/>
  <c r="N11" i="29"/>
  <c r="K16" i="29"/>
  <c r="K12" i="29"/>
  <c r="N15" i="39"/>
  <c r="N15" i="47" l="1"/>
  <c r="N16" i="47"/>
  <c r="N17" i="47"/>
  <c r="N18" i="47"/>
  <c r="N19" i="47"/>
  <c r="N20" i="47"/>
  <c r="N21" i="47"/>
  <c r="N22" i="47"/>
  <c r="N23" i="47"/>
  <c r="N24" i="47"/>
  <c r="N25" i="47"/>
  <c r="N26" i="47"/>
  <c r="N27" i="47"/>
  <c r="N11" i="47"/>
  <c r="N12" i="47"/>
  <c r="N9" i="47"/>
  <c r="N10" i="47"/>
  <c r="N13" i="47"/>
  <c r="N14" i="47"/>
  <c r="N28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16" i="48"/>
  <c r="K17" i="48"/>
  <c r="K22" i="48"/>
  <c r="K23" i="48"/>
  <c r="K29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8" i="48"/>
  <c r="N29" i="48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K18" i="31"/>
  <c r="K16" i="31"/>
  <c r="K13" i="31"/>
  <c r="K8" i="31"/>
  <c r="H24" i="31"/>
  <c r="H26" i="31"/>
  <c r="H22" i="31"/>
  <c r="H21" i="31"/>
  <c r="H20" i="31"/>
  <c r="H18" i="31"/>
  <c r="H12" i="31"/>
  <c r="H13" i="31"/>
  <c r="H14" i="31"/>
  <c r="H15" i="31"/>
  <c r="H16" i="31"/>
  <c r="H10" i="31"/>
  <c r="Q21" i="34"/>
  <c r="H25" i="34"/>
  <c r="H26" i="34"/>
  <c r="H27" i="34"/>
  <c r="H28" i="34"/>
  <c r="H16" i="34"/>
  <c r="H17" i="34"/>
  <c r="H21" i="34"/>
  <c r="H19" i="34"/>
  <c r="H14" i="34"/>
  <c r="H11" i="34"/>
  <c r="E21" i="34"/>
  <c r="N25" i="29"/>
  <c r="N20" i="29"/>
  <c r="N19" i="29"/>
  <c r="N17" i="29"/>
  <c r="N16" i="29"/>
  <c r="N14" i="29"/>
  <c r="N13" i="29"/>
  <c r="N10" i="29"/>
  <c r="N9" i="29"/>
  <c r="N8" i="29"/>
  <c r="K26" i="29"/>
  <c r="K24" i="29"/>
  <c r="K20" i="29"/>
  <c r="K17" i="29"/>
  <c r="K14" i="29"/>
  <c r="K13" i="29"/>
  <c r="K11" i="29"/>
  <c r="K9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H21" i="39"/>
  <c r="H22" i="39"/>
  <c r="H23" i="39"/>
  <c r="H24" i="39"/>
  <c r="H25" i="39"/>
  <c r="H26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X28" i="47" l="1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X10" i="47"/>
  <c r="X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K11" i="47"/>
  <c r="K10" i="47"/>
  <c r="K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X14" i="31"/>
  <c r="X26" i="31"/>
  <c r="U26" i="31"/>
  <c r="Q26" i="31"/>
  <c r="H11" i="31"/>
  <c r="H17" i="31"/>
  <c r="E26" i="31"/>
  <c r="H12" i="34"/>
  <c r="H13" i="34"/>
  <c r="H15" i="34"/>
  <c r="H18" i="34"/>
  <c r="H20" i="34"/>
  <c r="H22" i="34"/>
  <c r="H23" i="34"/>
  <c r="H24" i="34"/>
  <c r="N26" i="29"/>
  <c r="K10" i="29"/>
  <c r="K15" i="29"/>
  <c r="K18" i="29"/>
  <c r="K19" i="29"/>
  <c r="K21" i="29"/>
  <c r="K22" i="29"/>
  <c r="K23" i="29"/>
  <c r="K25" i="29"/>
  <c r="K27" i="29"/>
  <c r="W28" i="46" l="1"/>
  <c r="V28" i="46"/>
  <c r="X28" i="46" s="1"/>
  <c r="W27" i="46"/>
  <c r="V27" i="46"/>
  <c r="X27" i="46" s="1"/>
  <c r="W26" i="46"/>
  <c r="V26" i="46"/>
  <c r="W25" i="46"/>
  <c r="V25" i="46"/>
  <c r="X25" i="46" s="1"/>
  <c r="W24" i="46"/>
  <c r="V24" i="46"/>
  <c r="X24" i="46" s="1"/>
  <c r="W23" i="46"/>
  <c r="V23" i="46"/>
  <c r="W22" i="46"/>
  <c r="V22" i="46"/>
  <c r="W21" i="46"/>
  <c r="V21" i="46"/>
  <c r="W20" i="46"/>
  <c r="V20" i="46"/>
  <c r="W19" i="46"/>
  <c r="V19" i="46"/>
  <c r="W18" i="46"/>
  <c r="V18" i="46"/>
  <c r="W17" i="46"/>
  <c r="V17" i="46"/>
  <c r="W16" i="46"/>
  <c r="V16" i="46"/>
  <c r="W15" i="46"/>
  <c r="V15" i="46"/>
  <c r="W14" i="46"/>
  <c r="V14" i="46"/>
  <c r="W13" i="46"/>
  <c r="V13" i="46"/>
  <c r="W12" i="46"/>
  <c r="V12" i="46"/>
  <c r="W11" i="46"/>
  <c r="V11" i="46"/>
  <c r="W10" i="46"/>
  <c r="V10" i="46"/>
  <c r="W9" i="46"/>
  <c r="W8" i="46" s="1"/>
  <c r="C20" i="45" s="1"/>
  <c r="V9" i="46"/>
  <c r="T28" i="46"/>
  <c r="S28" i="46"/>
  <c r="T27" i="46"/>
  <c r="S27" i="46"/>
  <c r="T26" i="46"/>
  <c r="S26" i="46"/>
  <c r="T25" i="46"/>
  <c r="S25" i="46"/>
  <c r="T24" i="46"/>
  <c r="S24" i="46"/>
  <c r="T23" i="46"/>
  <c r="S23" i="46"/>
  <c r="T22" i="46"/>
  <c r="S22" i="46"/>
  <c r="T21" i="46"/>
  <c r="S21" i="46"/>
  <c r="T20" i="46"/>
  <c r="S20" i="46"/>
  <c r="T19" i="46"/>
  <c r="S19" i="46"/>
  <c r="T18" i="46"/>
  <c r="S18" i="46"/>
  <c r="T17" i="46"/>
  <c r="S17" i="46"/>
  <c r="T16" i="46"/>
  <c r="S16" i="46"/>
  <c r="T15" i="46"/>
  <c r="S15" i="46"/>
  <c r="T14" i="46"/>
  <c r="S14" i="46"/>
  <c r="T13" i="46"/>
  <c r="S13" i="46"/>
  <c r="T12" i="46"/>
  <c r="S12" i="46"/>
  <c r="T11" i="46"/>
  <c r="S11" i="46"/>
  <c r="T10" i="46"/>
  <c r="S10" i="46"/>
  <c r="T9" i="46"/>
  <c r="T8" i="46" s="1"/>
  <c r="C19" i="45" s="1"/>
  <c r="S9" i="46"/>
  <c r="P28" i="46"/>
  <c r="O28" i="46"/>
  <c r="P27" i="46"/>
  <c r="O27" i="46"/>
  <c r="P26" i="46"/>
  <c r="O26" i="46"/>
  <c r="P25" i="46"/>
  <c r="O25" i="46"/>
  <c r="P24" i="46"/>
  <c r="O24" i="46"/>
  <c r="P23" i="46"/>
  <c r="O23" i="46"/>
  <c r="P22" i="46"/>
  <c r="O22" i="46"/>
  <c r="P21" i="46"/>
  <c r="O21" i="46"/>
  <c r="P20" i="46"/>
  <c r="O20" i="46"/>
  <c r="P19" i="46"/>
  <c r="O19" i="46"/>
  <c r="P18" i="46"/>
  <c r="O18" i="46"/>
  <c r="P17" i="46"/>
  <c r="O17" i="46"/>
  <c r="P16" i="46"/>
  <c r="O16" i="46"/>
  <c r="P15" i="46"/>
  <c r="O15" i="46"/>
  <c r="P14" i="46"/>
  <c r="O14" i="46"/>
  <c r="P13" i="46"/>
  <c r="O13" i="46"/>
  <c r="P12" i="46"/>
  <c r="O12" i="46"/>
  <c r="P11" i="46"/>
  <c r="O11" i="46"/>
  <c r="P10" i="46"/>
  <c r="O10" i="46"/>
  <c r="P9" i="46"/>
  <c r="P8" i="46" s="1"/>
  <c r="C13" i="45" s="1"/>
  <c r="O9" i="46"/>
  <c r="M28" i="46"/>
  <c r="L28" i="46"/>
  <c r="M27" i="46"/>
  <c r="L27" i="46"/>
  <c r="M26" i="46"/>
  <c r="L26" i="46"/>
  <c r="M25" i="46"/>
  <c r="L25" i="46"/>
  <c r="M24" i="46"/>
  <c r="L24" i="46"/>
  <c r="M23" i="46"/>
  <c r="L23" i="46"/>
  <c r="M22" i="46"/>
  <c r="L22" i="46"/>
  <c r="M21" i="46"/>
  <c r="L21" i="46"/>
  <c r="M20" i="46"/>
  <c r="L20" i="46"/>
  <c r="M19" i="46"/>
  <c r="L19" i="46"/>
  <c r="M18" i="46"/>
  <c r="L18" i="46"/>
  <c r="M17" i="46"/>
  <c r="L17" i="46"/>
  <c r="M16" i="46"/>
  <c r="L16" i="46"/>
  <c r="M15" i="46"/>
  <c r="L15" i="46"/>
  <c r="M14" i="46"/>
  <c r="L14" i="46"/>
  <c r="M13" i="46"/>
  <c r="L13" i="46"/>
  <c r="M12" i="46"/>
  <c r="L12" i="46"/>
  <c r="M11" i="46"/>
  <c r="L11" i="46"/>
  <c r="M10" i="46"/>
  <c r="L10" i="46"/>
  <c r="M9" i="46"/>
  <c r="L9" i="46"/>
  <c r="L8" i="46" s="1"/>
  <c r="B12" i="45" s="1"/>
  <c r="J28" i="46"/>
  <c r="I28" i="46"/>
  <c r="J27" i="46"/>
  <c r="I27" i="46"/>
  <c r="J26" i="46"/>
  <c r="I26" i="46"/>
  <c r="J25" i="46"/>
  <c r="I25" i="46"/>
  <c r="J24" i="46"/>
  <c r="I24" i="46"/>
  <c r="J23" i="46"/>
  <c r="I23" i="46"/>
  <c r="J22" i="46"/>
  <c r="I22" i="46"/>
  <c r="J21" i="46"/>
  <c r="I21" i="46"/>
  <c r="J20" i="46"/>
  <c r="I20" i="46"/>
  <c r="J19" i="46"/>
  <c r="I19" i="46"/>
  <c r="J18" i="46"/>
  <c r="I18" i="46"/>
  <c r="J17" i="46"/>
  <c r="I17" i="46"/>
  <c r="J16" i="46"/>
  <c r="I16" i="46"/>
  <c r="J15" i="46"/>
  <c r="I15" i="46"/>
  <c r="J14" i="46"/>
  <c r="I14" i="46"/>
  <c r="J13" i="46"/>
  <c r="I13" i="46"/>
  <c r="J12" i="46"/>
  <c r="I12" i="46"/>
  <c r="J11" i="46"/>
  <c r="I11" i="46"/>
  <c r="J10" i="46"/>
  <c r="I10" i="46"/>
  <c r="J9" i="46"/>
  <c r="I9" i="46"/>
  <c r="I8" i="46" s="1"/>
  <c r="B11" i="45" s="1"/>
  <c r="G28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F8" i="46" s="1"/>
  <c r="B10" i="45" s="1"/>
  <c r="D28" i="46"/>
  <c r="C28" i="46"/>
  <c r="D27" i="46"/>
  <c r="C27" i="46"/>
  <c r="D26" i="46"/>
  <c r="C26" i="46"/>
  <c r="D25" i="46"/>
  <c r="C25" i="46"/>
  <c r="D24" i="46"/>
  <c r="C24" i="46"/>
  <c r="D23" i="46"/>
  <c r="C23" i="46"/>
  <c r="D22" i="46"/>
  <c r="C22" i="46"/>
  <c r="D21" i="46"/>
  <c r="C21" i="46"/>
  <c r="D20" i="46"/>
  <c r="C20" i="46"/>
  <c r="D19" i="46"/>
  <c r="C19" i="46"/>
  <c r="D18" i="46"/>
  <c r="C18" i="46"/>
  <c r="D17" i="46"/>
  <c r="C17" i="46"/>
  <c r="D16" i="46"/>
  <c r="C16" i="46"/>
  <c r="D15" i="46"/>
  <c r="C15" i="46"/>
  <c r="D14" i="46"/>
  <c r="C14" i="46"/>
  <c r="D13" i="46"/>
  <c r="C13" i="46"/>
  <c r="D12" i="46"/>
  <c r="C12" i="46"/>
  <c r="D11" i="46"/>
  <c r="C11" i="46"/>
  <c r="D10" i="46"/>
  <c r="C10" i="46"/>
  <c r="D9" i="46"/>
  <c r="C9" i="46"/>
  <c r="C8" i="46" s="1"/>
  <c r="B9" i="45" s="1"/>
  <c r="R8" i="47"/>
  <c r="G18" i="45" s="1"/>
  <c r="B9" i="46"/>
  <c r="W29" i="44"/>
  <c r="V29" i="44"/>
  <c r="W28" i="44"/>
  <c r="V28" i="44"/>
  <c r="W27" i="44"/>
  <c r="V27" i="44"/>
  <c r="W26" i="44"/>
  <c r="V26" i="44"/>
  <c r="W25" i="44"/>
  <c r="V25" i="44"/>
  <c r="W24" i="44"/>
  <c r="V24" i="44"/>
  <c r="W23" i="44"/>
  <c r="V23" i="44"/>
  <c r="W22" i="44"/>
  <c r="V22" i="44"/>
  <c r="W21" i="44"/>
  <c r="V21" i="44"/>
  <c r="W20" i="44"/>
  <c r="V20" i="44"/>
  <c r="W19" i="44"/>
  <c r="V19" i="44"/>
  <c r="W18" i="44"/>
  <c r="V18" i="44"/>
  <c r="W17" i="44"/>
  <c r="V17" i="44"/>
  <c r="W16" i="44"/>
  <c r="V16" i="44"/>
  <c r="W15" i="44"/>
  <c r="V15" i="44"/>
  <c r="W14" i="44"/>
  <c r="V14" i="44"/>
  <c r="W13" i="44"/>
  <c r="V13" i="44"/>
  <c r="W12" i="44"/>
  <c r="V12" i="44"/>
  <c r="W11" i="44"/>
  <c r="V11" i="44"/>
  <c r="W10" i="44"/>
  <c r="V10" i="44"/>
  <c r="V9" i="44" s="1"/>
  <c r="F20" i="25" s="1"/>
  <c r="T29" i="44"/>
  <c r="S29" i="44"/>
  <c r="T28" i="44"/>
  <c r="S28" i="44"/>
  <c r="T27" i="44"/>
  <c r="S27" i="44"/>
  <c r="T26" i="44"/>
  <c r="S26" i="44"/>
  <c r="T25" i="44"/>
  <c r="S25" i="44"/>
  <c r="T24" i="44"/>
  <c r="S24" i="44"/>
  <c r="T23" i="44"/>
  <c r="S23" i="44"/>
  <c r="T22" i="44"/>
  <c r="S22" i="44"/>
  <c r="T21" i="44"/>
  <c r="S21" i="44"/>
  <c r="T20" i="44"/>
  <c r="S20" i="44"/>
  <c r="T19" i="44"/>
  <c r="S19" i="44"/>
  <c r="T18" i="44"/>
  <c r="S18" i="44"/>
  <c r="T17" i="44"/>
  <c r="S17" i="44"/>
  <c r="T16" i="44"/>
  <c r="S16" i="44"/>
  <c r="T15" i="44"/>
  <c r="S15" i="44"/>
  <c r="T14" i="44"/>
  <c r="S14" i="44"/>
  <c r="T13" i="44"/>
  <c r="S13" i="44"/>
  <c r="T12" i="44"/>
  <c r="S12" i="44"/>
  <c r="T11" i="44"/>
  <c r="S11" i="44"/>
  <c r="T10" i="44"/>
  <c r="S10" i="44"/>
  <c r="S9" i="44" s="1"/>
  <c r="F19" i="25" s="1"/>
  <c r="P29" i="44"/>
  <c r="O29" i="44"/>
  <c r="P28" i="44"/>
  <c r="O28" i="44"/>
  <c r="P27" i="44"/>
  <c r="O27" i="44"/>
  <c r="P26" i="44"/>
  <c r="O26" i="44"/>
  <c r="P25" i="44"/>
  <c r="O25" i="44"/>
  <c r="P24" i="44"/>
  <c r="O24" i="44"/>
  <c r="P23" i="44"/>
  <c r="O23" i="44"/>
  <c r="P22" i="44"/>
  <c r="O22" i="44"/>
  <c r="P21" i="44"/>
  <c r="O21" i="44"/>
  <c r="P20" i="44"/>
  <c r="O20" i="44"/>
  <c r="P19" i="44"/>
  <c r="O19" i="44"/>
  <c r="P18" i="44"/>
  <c r="O18" i="44"/>
  <c r="P17" i="44"/>
  <c r="O17" i="44"/>
  <c r="P16" i="44"/>
  <c r="O16" i="44"/>
  <c r="P15" i="44"/>
  <c r="O15" i="44"/>
  <c r="P14" i="44"/>
  <c r="O14" i="44"/>
  <c r="P13" i="44"/>
  <c r="O13" i="44"/>
  <c r="P12" i="44"/>
  <c r="O12" i="44"/>
  <c r="P11" i="44"/>
  <c r="O11" i="44"/>
  <c r="P10" i="44"/>
  <c r="O10" i="44"/>
  <c r="M29" i="44"/>
  <c r="L29" i="44"/>
  <c r="M28" i="44"/>
  <c r="L28" i="44"/>
  <c r="M27" i="44"/>
  <c r="L27" i="44"/>
  <c r="M26" i="44"/>
  <c r="L26" i="44"/>
  <c r="M25" i="44"/>
  <c r="L25" i="44"/>
  <c r="M24" i="44"/>
  <c r="L24" i="44"/>
  <c r="M23" i="44"/>
  <c r="L23" i="44"/>
  <c r="M22" i="44"/>
  <c r="L22" i="44"/>
  <c r="M21" i="44"/>
  <c r="L21" i="44"/>
  <c r="M20" i="44"/>
  <c r="L20" i="44"/>
  <c r="M19" i="44"/>
  <c r="L19" i="44"/>
  <c r="M18" i="44"/>
  <c r="L18" i="44"/>
  <c r="M17" i="44"/>
  <c r="L17" i="44"/>
  <c r="M16" i="44"/>
  <c r="L16" i="44"/>
  <c r="M15" i="44"/>
  <c r="L15" i="44"/>
  <c r="M14" i="44"/>
  <c r="L14" i="44"/>
  <c r="M13" i="44"/>
  <c r="L13" i="44"/>
  <c r="M12" i="44"/>
  <c r="L12" i="44"/>
  <c r="M11" i="44"/>
  <c r="L11" i="44"/>
  <c r="M10" i="44"/>
  <c r="L10" i="44"/>
  <c r="L9" i="44" s="1"/>
  <c r="F12" i="25" s="1"/>
  <c r="J29" i="44"/>
  <c r="I29" i="44"/>
  <c r="J28" i="44"/>
  <c r="I28" i="44"/>
  <c r="J27" i="44"/>
  <c r="I27" i="44"/>
  <c r="J26" i="44"/>
  <c r="I26" i="44"/>
  <c r="J25" i="44"/>
  <c r="I25" i="44"/>
  <c r="J24" i="44"/>
  <c r="I24" i="44"/>
  <c r="J23" i="44"/>
  <c r="I23" i="44"/>
  <c r="J22" i="44"/>
  <c r="I22" i="44"/>
  <c r="J21" i="44"/>
  <c r="I21" i="44"/>
  <c r="J20" i="44"/>
  <c r="I20" i="44"/>
  <c r="J19" i="44"/>
  <c r="I19" i="44"/>
  <c r="J18" i="44"/>
  <c r="I18" i="44"/>
  <c r="J17" i="44"/>
  <c r="I17" i="44"/>
  <c r="J16" i="44"/>
  <c r="I16" i="44"/>
  <c r="J15" i="44"/>
  <c r="I15" i="44"/>
  <c r="J14" i="44"/>
  <c r="I14" i="44"/>
  <c r="J13" i="44"/>
  <c r="I13" i="44"/>
  <c r="J12" i="44"/>
  <c r="I12" i="44"/>
  <c r="J11" i="44"/>
  <c r="I11" i="44"/>
  <c r="J10" i="44"/>
  <c r="I10" i="44"/>
  <c r="I9" i="44" s="1"/>
  <c r="F11" i="25" s="1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F9" i="44" s="1"/>
  <c r="F10" i="25" s="1"/>
  <c r="D29" i="44"/>
  <c r="C29" i="44"/>
  <c r="D28" i="44"/>
  <c r="C28" i="44"/>
  <c r="D27" i="44"/>
  <c r="C27" i="44"/>
  <c r="D26" i="44"/>
  <c r="C26" i="44"/>
  <c r="D25" i="44"/>
  <c r="C25" i="44"/>
  <c r="D24" i="44"/>
  <c r="C24" i="44"/>
  <c r="D23" i="44"/>
  <c r="C23" i="44"/>
  <c r="D22" i="44"/>
  <c r="C22" i="44"/>
  <c r="D21" i="44"/>
  <c r="C21" i="44"/>
  <c r="D20" i="44"/>
  <c r="C20" i="44"/>
  <c r="D19" i="44"/>
  <c r="C19" i="44"/>
  <c r="D18" i="44"/>
  <c r="C18" i="44"/>
  <c r="D17" i="44"/>
  <c r="C17" i="44"/>
  <c r="D16" i="44"/>
  <c r="C16" i="44"/>
  <c r="D15" i="44"/>
  <c r="C15" i="44"/>
  <c r="D14" i="44"/>
  <c r="C14" i="44"/>
  <c r="D13" i="44"/>
  <c r="C13" i="44"/>
  <c r="D12" i="44"/>
  <c r="C12" i="44"/>
  <c r="D11" i="44"/>
  <c r="C11" i="44"/>
  <c r="D10" i="44"/>
  <c r="C10" i="44"/>
  <c r="C9" i="44" s="1"/>
  <c r="F9" i="25" s="1"/>
  <c r="R9" i="37"/>
  <c r="C18" i="25" s="1"/>
  <c r="R12" i="44"/>
  <c r="R14" i="44"/>
  <c r="R16" i="44"/>
  <c r="R18" i="44"/>
  <c r="R20" i="44"/>
  <c r="R22" i="44"/>
  <c r="R24" i="44"/>
  <c r="R26" i="44"/>
  <c r="R28" i="44"/>
  <c r="R10" i="44"/>
  <c r="B10" i="46"/>
  <c r="B12" i="46"/>
  <c r="B14" i="46"/>
  <c r="B16" i="46"/>
  <c r="B18" i="46"/>
  <c r="B20" i="46"/>
  <c r="B22" i="46"/>
  <c r="B24" i="46"/>
  <c r="B26" i="46"/>
  <c r="B28" i="46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U29" i="37"/>
  <c r="U28" i="37"/>
  <c r="U27" i="37"/>
  <c r="U26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N10" i="37"/>
  <c r="K15" i="37"/>
  <c r="K14" i="37"/>
  <c r="K13" i="37"/>
  <c r="K12" i="37"/>
  <c r="K11" i="37"/>
  <c r="K1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X29" i="48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11" i="48"/>
  <c r="N10" i="48"/>
  <c r="K28" i="48"/>
  <c r="K27" i="48"/>
  <c r="K26" i="48"/>
  <c r="K25" i="48"/>
  <c r="K24" i="48"/>
  <c r="K21" i="48"/>
  <c r="K20" i="48"/>
  <c r="K19" i="48"/>
  <c r="K18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8" i="47"/>
  <c r="X8" i="47" s="1"/>
  <c r="V8" i="47"/>
  <c r="F20" i="45" s="1"/>
  <c r="T8" i="47"/>
  <c r="G19" i="45" s="1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O9" i="44"/>
  <c r="F13" i="25" s="1"/>
  <c r="W9" i="37"/>
  <c r="V9" i="37"/>
  <c r="B20" i="25" s="1"/>
  <c r="T9" i="37"/>
  <c r="C19" i="25" s="1"/>
  <c r="S9" i="37"/>
  <c r="B19" i="25" s="1"/>
  <c r="P9" i="37"/>
  <c r="C13" i="25" s="1"/>
  <c r="O9" i="37"/>
  <c r="B13" i="25" s="1"/>
  <c r="M9" i="37"/>
  <c r="C12" i="25" s="1"/>
  <c r="L9" i="37"/>
  <c r="B12" i="25" s="1"/>
  <c r="J9" i="37"/>
  <c r="C11" i="25" s="1"/>
  <c r="I9" i="37"/>
  <c r="B11" i="25" s="1"/>
  <c r="G9" i="37"/>
  <c r="C10" i="25" s="1"/>
  <c r="F9" i="37"/>
  <c r="B10" i="25" s="1"/>
  <c r="D9" i="37"/>
  <c r="C9" i="25" s="1"/>
  <c r="C9" i="37"/>
  <c r="B9" i="25" s="1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X28" i="30"/>
  <c r="X27" i="30"/>
  <c r="X26" i="30"/>
  <c r="X25" i="30"/>
  <c r="X24" i="30"/>
  <c r="X23" i="30"/>
  <c r="X22" i="30"/>
  <c r="X21" i="30"/>
  <c r="X20" i="30"/>
  <c r="X19" i="30"/>
  <c r="X18" i="30"/>
  <c r="X17" i="30"/>
  <c r="X16" i="30"/>
  <c r="X15" i="30"/>
  <c r="X14" i="30"/>
  <c r="X13" i="30"/>
  <c r="X12" i="30"/>
  <c r="X11" i="30"/>
  <c r="X10" i="30"/>
  <c r="X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N10" i="30"/>
  <c r="N9" i="30"/>
  <c r="K11" i="30"/>
  <c r="K10" i="30"/>
  <c r="K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W8" i="30"/>
  <c r="C19" i="40" s="1"/>
  <c r="V8" i="30"/>
  <c r="B19" i="40" s="1"/>
  <c r="T8" i="30"/>
  <c r="C18" i="40" s="1"/>
  <c r="S8" i="30"/>
  <c r="B18" i="40" s="1"/>
  <c r="R8" i="30"/>
  <c r="C17" i="40" s="1"/>
  <c r="P8" i="30"/>
  <c r="C12" i="40" s="1"/>
  <c r="O8" i="30"/>
  <c r="B12" i="40" s="1"/>
  <c r="M8" i="30"/>
  <c r="C11" i="40" s="1"/>
  <c r="L8" i="30"/>
  <c r="B11" i="40" s="1"/>
  <c r="J8" i="30"/>
  <c r="C10" i="40" s="1"/>
  <c r="I8" i="30"/>
  <c r="B10" i="40" s="1"/>
  <c r="G8" i="30"/>
  <c r="C9" i="40" s="1"/>
  <c r="F8" i="30"/>
  <c r="B9" i="40" s="1"/>
  <c r="D8" i="30"/>
  <c r="C8" i="40" s="1"/>
  <c r="C8" i="30"/>
  <c r="B8" i="40" s="1"/>
  <c r="B8" i="30"/>
  <c r="C7" i="40" s="1"/>
  <c r="X25" i="31"/>
  <c r="X24" i="31"/>
  <c r="X23" i="31"/>
  <c r="X22" i="31"/>
  <c r="X21" i="31"/>
  <c r="X20" i="31"/>
  <c r="X19" i="31"/>
  <c r="X18" i="31"/>
  <c r="X17" i="31"/>
  <c r="X16" i="31"/>
  <c r="X15" i="31"/>
  <c r="X13" i="31"/>
  <c r="X12" i="31"/>
  <c r="X11" i="31"/>
  <c r="X10" i="31"/>
  <c r="X9" i="31"/>
  <c r="X8" i="31"/>
  <c r="X7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1" i="31"/>
  <c r="N10" i="31"/>
  <c r="N9" i="31"/>
  <c r="N8" i="31"/>
  <c r="N7" i="31"/>
  <c r="K26" i="31"/>
  <c r="K25" i="31"/>
  <c r="K24" i="31"/>
  <c r="K23" i="31"/>
  <c r="K22" i="31"/>
  <c r="K21" i="31"/>
  <c r="K20" i="31"/>
  <c r="K19" i="31"/>
  <c r="K17" i="31"/>
  <c r="K15" i="31"/>
  <c r="K14" i="31"/>
  <c r="K12" i="31"/>
  <c r="K11" i="31"/>
  <c r="K10" i="31"/>
  <c r="K7" i="31"/>
  <c r="H25" i="31"/>
  <c r="H23" i="31"/>
  <c r="H19" i="31"/>
  <c r="H9" i="31"/>
  <c r="H8" i="31"/>
  <c r="H7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W6" i="31"/>
  <c r="C18" i="43" s="1"/>
  <c r="V6" i="31"/>
  <c r="B18" i="43" s="1"/>
  <c r="T6" i="31"/>
  <c r="C17" i="43" s="1"/>
  <c r="S6" i="31"/>
  <c r="B17" i="43" s="1"/>
  <c r="R6" i="31"/>
  <c r="C16" i="43" s="1"/>
  <c r="P6" i="31"/>
  <c r="C11" i="43" s="1"/>
  <c r="O6" i="31"/>
  <c r="M6" i="31"/>
  <c r="C10" i="43" s="1"/>
  <c r="L6" i="31"/>
  <c r="B10" i="43" s="1"/>
  <c r="J6" i="31"/>
  <c r="C9" i="43" s="1"/>
  <c r="I6" i="31"/>
  <c r="G6" i="31"/>
  <c r="C8" i="43" s="1"/>
  <c r="F6" i="31"/>
  <c r="B8" i="43" s="1"/>
  <c r="D6" i="31"/>
  <c r="C7" i="43" s="1"/>
  <c r="C6" i="31"/>
  <c r="B6" i="31"/>
  <c r="C6" i="43" s="1"/>
  <c r="X28" i="34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X11" i="34"/>
  <c r="X10" i="34"/>
  <c r="X9" i="34"/>
  <c r="U28" i="34"/>
  <c r="U27" i="34"/>
  <c r="U26" i="34"/>
  <c r="U25" i="34"/>
  <c r="U24" i="34"/>
  <c r="U23" i="34"/>
  <c r="U22" i="34"/>
  <c r="U21" i="34"/>
  <c r="U20" i="34"/>
  <c r="U19" i="34"/>
  <c r="U18" i="34"/>
  <c r="U17" i="34"/>
  <c r="U16" i="34"/>
  <c r="U15" i="34"/>
  <c r="U14" i="34"/>
  <c r="U13" i="34"/>
  <c r="U12" i="34"/>
  <c r="U11" i="34"/>
  <c r="U10" i="34"/>
  <c r="U9" i="34"/>
  <c r="Q28" i="34"/>
  <c r="Q27" i="34"/>
  <c r="Q26" i="34"/>
  <c r="Q25" i="34"/>
  <c r="Q24" i="34"/>
  <c r="Q23" i="34"/>
  <c r="Q22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H10" i="34"/>
  <c r="H9" i="34"/>
  <c r="E28" i="34"/>
  <c r="E27" i="34"/>
  <c r="E26" i="34"/>
  <c r="E25" i="34"/>
  <c r="E24" i="34"/>
  <c r="E23" i="34"/>
  <c r="E22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W8" i="34"/>
  <c r="C18" i="24" s="1"/>
  <c r="V8" i="34"/>
  <c r="B18" i="24" s="1"/>
  <c r="T8" i="34"/>
  <c r="C17" i="24" s="1"/>
  <c r="S8" i="34"/>
  <c r="B17" i="24" s="1"/>
  <c r="R8" i="34"/>
  <c r="C16" i="24" s="1"/>
  <c r="P8" i="34"/>
  <c r="C11" i="24" s="1"/>
  <c r="O8" i="34"/>
  <c r="B11" i="24" s="1"/>
  <c r="M8" i="34"/>
  <c r="C10" i="24" s="1"/>
  <c r="L8" i="34"/>
  <c r="B10" i="24" s="1"/>
  <c r="J8" i="34"/>
  <c r="C9" i="24" s="1"/>
  <c r="I8" i="34"/>
  <c r="G8" i="34"/>
  <c r="C8" i="24" s="1"/>
  <c r="F8" i="34"/>
  <c r="B8" i="24" s="1"/>
  <c r="D8" i="34"/>
  <c r="C7" i="24" s="1"/>
  <c r="C8" i="34"/>
  <c r="B7" i="24" s="1"/>
  <c r="B8" i="34"/>
  <c r="C6" i="24" s="1"/>
  <c r="X27" i="29"/>
  <c r="X26" i="29"/>
  <c r="X25" i="29"/>
  <c r="X24" i="29"/>
  <c r="X23" i="29"/>
  <c r="X22" i="29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X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N27" i="29"/>
  <c r="N24" i="29"/>
  <c r="N23" i="29"/>
  <c r="N22" i="29"/>
  <c r="N21" i="29"/>
  <c r="N18" i="29"/>
  <c r="N12" i="29"/>
  <c r="K8" i="29"/>
  <c r="H11" i="29"/>
  <c r="H10" i="29"/>
  <c r="H9" i="29"/>
  <c r="H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W7" i="29"/>
  <c r="C17" i="42" s="1"/>
  <c r="V7" i="29"/>
  <c r="B17" i="42" s="1"/>
  <c r="T7" i="29"/>
  <c r="C16" i="42" s="1"/>
  <c r="S7" i="29"/>
  <c r="B16" i="42" s="1"/>
  <c r="R7" i="29"/>
  <c r="P7" i="29"/>
  <c r="C10" i="42" s="1"/>
  <c r="O7" i="29"/>
  <c r="B10" i="42" s="1"/>
  <c r="M7" i="29"/>
  <c r="L7" i="29"/>
  <c r="B9" i="42" s="1"/>
  <c r="J7" i="29"/>
  <c r="C8" i="42" s="1"/>
  <c r="I7" i="29"/>
  <c r="B8" i="42" s="1"/>
  <c r="G7" i="29"/>
  <c r="F7" i="29"/>
  <c r="B7" i="42" s="1"/>
  <c r="D7" i="29"/>
  <c r="C6" i="42" s="1"/>
  <c r="C7" i="29"/>
  <c r="B7" i="29"/>
  <c r="W7" i="39"/>
  <c r="C18" i="23" s="1"/>
  <c r="V7" i="39"/>
  <c r="B18" i="23" s="1"/>
  <c r="X27" i="39"/>
  <c r="X26" i="39"/>
  <c r="X25" i="39"/>
  <c r="X24" i="39"/>
  <c r="X23" i="39"/>
  <c r="X22" i="39"/>
  <c r="X21" i="39"/>
  <c r="X20" i="39"/>
  <c r="X19" i="39"/>
  <c r="X18" i="39"/>
  <c r="X17" i="39"/>
  <c r="X16" i="39"/>
  <c r="X15" i="39"/>
  <c r="X14" i="39"/>
  <c r="X13" i="39"/>
  <c r="X12" i="39"/>
  <c r="X11" i="39"/>
  <c r="X10" i="39"/>
  <c r="X9" i="39"/>
  <c r="X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8" i="39"/>
  <c r="T7" i="39"/>
  <c r="C17" i="23" s="1"/>
  <c r="S7" i="39"/>
  <c r="B17" i="23" s="1"/>
  <c r="R7" i="39"/>
  <c r="C16" i="23" s="1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8" i="39"/>
  <c r="P7" i="39"/>
  <c r="O7" i="39"/>
  <c r="B11" i="23" s="1"/>
  <c r="N8" i="39"/>
  <c r="M7" i="39"/>
  <c r="C10" i="23" s="1"/>
  <c r="L7" i="39"/>
  <c r="B10" i="23" s="1"/>
  <c r="K8" i="39"/>
  <c r="J7" i="39"/>
  <c r="C9" i="23" s="1"/>
  <c r="I7" i="39"/>
  <c r="B9" i="23" s="1"/>
  <c r="H27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G7" i="39"/>
  <c r="F7" i="39"/>
  <c r="B8" i="23" s="1"/>
  <c r="D7" i="39"/>
  <c r="C7" i="23" s="1"/>
  <c r="C7" i="39"/>
  <c r="B7" i="23" s="1"/>
  <c r="B7" i="39"/>
  <c r="C6" i="23" s="1"/>
  <c r="N24" i="46" l="1"/>
  <c r="X10" i="46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6" i="46"/>
  <c r="N10" i="46"/>
  <c r="N11" i="46"/>
  <c r="N12" i="46"/>
  <c r="N13" i="46"/>
  <c r="N16" i="46"/>
  <c r="N17" i="46"/>
  <c r="N18" i="46"/>
  <c r="N22" i="46"/>
  <c r="N23" i="46"/>
  <c r="N25" i="46"/>
  <c r="N26" i="46"/>
  <c r="N28" i="46"/>
  <c r="H21" i="46"/>
  <c r="N12" i="44"/>
  <c r="N16" i="44"/>
  <c r="N17" i="44"/>
  <c r="N18" i="44"/>
  <c r="N22" i="44"/>
  <c r="N23" i="44"/>
  <c r="N24" i="44"/>
  <c r="N25" i="44"/>
  <c r="N26" i="44"/>
  <c r="N27" i="44"/>
  <c r="N28" i="44"/>
  <c r="D10" i="43"/>
  <c r="D10" i="2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15" i="46"/>
  <c r="K16" i="46"/>
  <c r="K17" i="46"/>
  <c r="K18" i="46"/>
  <c r="K19" i="46"/>
  <c r="K24" i="46"/>
  <c r="K25" i="46"/>
  <c r="K26" i="46"/>
  <c r="K28" i="46"/>
  <c r="K10" i="46"/>
  <c r="K11" i="46"/>
  <c r="K12" i="46"/>
  <c r="K13" i="46"/>
  <c r="K14" i="46"/>
  <c r="K20" i="46"/>
  <c r="K21" i="46"/>
  <c r="K22" i="46"/>
  <c r="K23" i="46"/>
  <c r="K27" i="46"/>
  <c r="H10" i="46"/>
  <c r="H11" i="46"/>
  <c r="H12" i="46"/>
  <c r="H13" i="46"/>
  <c r="H14" i="46"/>
  <c r="H15" i="46"/>
  <c r="H16" i="46"/>
  <c r="H17" i="46"/>
  <c r="H18" i="46"/>
  <c r="H19" i="46"/>
  <c r="H20" i="46"/>
  <c r="H22" i="46"/>
  <c r="H23" i="46"/>
  <c r="H24" i="46"/>
  <c r="H25" i="46"/>
  <c r="H26" i="46"/>
  <c r="H27" i="46"/>
  <c r="H28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N14" i="46"/>
  <c r="N15" i="46"/>
  <c r="N19" i="46"/>
  <c r="N20" i="46"/>
  <c r="N21" i="46"/>
  <c r="N27" i="46"/>
  <c r="X10" i="44"/>
  <c r="X12" i="44"/>
  <c r="X14" i="44"/>
  <c r="X16" i="44"/>
  <c r="X18" i="44"/>
  <c r="X20" i="44"/>
  <c r="X22" i="44"/>
  <c r="X24" i="44"/>
  <c r="X26" i="44"/>
  <c r="X28" i="44"/>
  <c r="K6" i="31"/>
  <c r="M8" i="46"/>
  <c r="C12" i="45" s="1"/>
  <c r="E12" i="45" s="1"/>
  <c r="N9" i="46"/>
  <c r="J8" i="46"/>
  <c r="C11" i="45" s="1"/>
  <c r="E11" i="45" s="1"/>
  <c r="K9" i="46"/>
  <c r="G8" i="46"/>
  <c r="C10" i="45" s="1"/>
  <c r="D10" i="45" s="1"/>
  <c r="H9" i="46"/>
  <c r="D8" i="46"/>
  <c r="C9" i="45" s="1"/>
  <c r="D9" i="45" s="1"/>
  <c r="E9" i="46"/>
  <c r="V8" i="46"/>
  <c r="B20" i="45" s="1"/>
  <c r="D20" i="45" s="1"/>
  <c r="X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S8" i="46"/>
  <c r="B19" i="45" s="1"/>
  <c r="D19" i="45" s="1"/>
  <c r="U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O8" i="46"/>
  <c r="B13" i="45" s="1"/>
  <c r="D13" i="45" s="1"/>
  <c r="Q9" i="46"/>
  <c r="H9" i="45"/>
  <c r="I9" i="45"/>
  <c r="H8" i="47"/>
  <c r="N8" i="47"/>
  <c r="H10" i="44"/>
  <c r="H12" i="44"/>
  <c r="H14" i="44"/>
  <c r="H16" i="44"/>
  <c r="H18" i="44"/>
  <c r="H20" i="44"/>
  <c r="H22" i="44"/>
  <c r="H24" i="44"/>
  <c r="H26" i="44"/>
  <c r="H28" i="44"/>
  <c r="U10" i="44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Q10" i="44"/>
  <c r="Q11" i="44"/>
  <c r="Q12" i="44"/>
  <c r="Q13" i="44"/>
  <c r="Q14" i="44"/>
  <c r="Q15" i="44"/>
  <c r="Q16" i="44"/>
  <c r="Q17" i="44"/>
  <c r="Q18" i="44"/>
  <c r="Q19" i="44"/>
  <c r="Q20" i="44"/>
  <c r="Q21" i="44"/>
  <c r="Q22" i="44"/>
  <c r="Q23" i="44"/>
  <c r="Q24" i="44"/>
  <c r="Q25" i="44"/>
  <c r="Q26" i="44"/>
  <c r="Q27" i="44"/>
  <c r="Q28" i="44"/>
  <c r="Q29" i="44"/>
  <c r="N10" i="44"/>
  <c r="N11" i="44"/>
  <c r="N13" i="44"/>
  <c r="N14" i="44"/>
  <c r="N15" i="44"/>
  <c r="N19" i="44"/>
  <c r="N20" i="44"/>
  <c r="N21" i="44"/>
  <c r="N29" i="44"/>
  <c r="K10" i="44"/>
  <c r="K11" i="44"/>
  <c r="E10" i="44"/>
  <c r="E12" i="44"/>
  <c r="E14" i="44"/>
  <c r="E16" i="44"/>
  <c r="E18" i="44"/>
  <c r="E20" i="44"/>
  <c r="E22" i="44"/>
  <c r="E24" i="44"/>
  <c r="E26" i="44"/>
  <c r="E28" i="44"/>
  <c r="U24" i="44"/>
  <c r="X9" i="37"/>
  <c r="U25" i="44"/>
  <c r="U29" i="44"/>
  <c r="B9" i="37"/>
  <c r="C8" i="25" s="1"/>
  <c r="D12" i="25"/>
  <c r="E12" i="25"/>
  <c r="U9" i="48"/>
  <c r="G9" i="44"/>
  <c r="G10" i="25" s="1"/>
  <c r="I10" i="25" s="1"/>
  <c r="J9" i="44"/>
  <c r="G11" i="25" s="1"/>
  <c r="I11" i="25" s="1"/>
  <c r="M9" i="44"/>
  <c r="N9" i="44" s="1"/>
  <c r="P9" i="44"/>
  <c r="G13" i="25" s="1"/>
  <c r="I13" i="25" s="1"/>
  <c r="Q9" i="48"/>
  <c r="U26" i="44"/>
  <c r="U27" i="44"/>
  <c r="U28" i="44"/>
  <c r="D9" i="44"/>
  <c r="G9" i="25" s="1"/>
  <c r="H9" i="25" s="1"/>
  <c r="W9" i="44"/>
  <c r="G20" i="25" s="1"/>
  <c r="H20" i="25" s="1"/>
  <c r="H11" i="44"/>
  <c r="H13" i="44"/>
  <c r="H15" i="44"/>
  <c r="H17" i="44"/>
  <c r="H19" i="44"/>
  <c r="H21" i="44"/>
  <c r="H23" i="44"/>
  <c r="H25" i="44"/>
  <c r="H27" i="44"/>
  <c r="H29" i="44"/>
  <c r="X13" i="44"/>
  <c r="X15" i="44"/>
  <c r="X17" i="44"/>
  <c r="X19" i="44"/>
  <c r="X21" i="44"/>
  <c r="X23" i="44"/>
  <c r="X25" i="44"/>
  <c r="X27" i="44"/>
  <c r="X29" i="44"/>
  <c r="E8" i="40"/>
  <c r="E12" i="40"/>
  <c r="E6" i="31"/>
  <c r="Q6" i="31"/>
  <c r="B9" i="43"/>
  <c r="E9" i="43" s="1"/>
  <c r="B7" i="43"/>
  <c r="E7" i="43" s="1"/>
  <c r="B11" i="43"/>
  <c r="D11" i="43" s="1"/>
  <c r="D8" i="24"/>
  <c r="E17" i="24"/>
  <c r="E8" i="34"/>
  <c r="K8" i="34"/>
  <c r="Q8" i="34"/>
  <c r="B9" i="24"/>
  <c r="E9" i="24" s="1"/>
  <c r="E7" i="24"/>
  <c r="E11" i="24"/>
  <c r="D18" i="24"/>
  <c r="D17" i="42"/>
  <c r="E7" i="29"/>
  <c r="B6" i="42"/>
  <c r="E6" i="42" s="1"/>
  <c r="D16" i="42"/>
  <c r="H7" i="29"/>
  <c r="N7" i="29"/>
  <c r="X7" i="29"/>
  <c r="C5" i="42"/>
  <c r="C9" i="42"/>
  <c r="E9" i="42" s="1"/>
  <c r="E16" i="42"/>
  <c r="D6" i="42"/>
  <c r="D18" i="23"/>
  <c r="E7" i="23"/>
  <c r="H7" i="39"/>
  <c r="E10" i="23"/>
  <c r="Q7" i="39"/>
  <c r="E17" i="23"/>
  <c r="E9" i="23"/>
  <c r="E18" i="24"/>
  <c r="D17" i="24"/>
  <c r="D11" i="24"/>
  <c r="E10" i="24"/>
  <c r="E8" i="24"/>
  <c r="D7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B8" i="47"/>
  <c r="G8" i="45" s="1"/>
  <c r="C20" i="25"/>
  <c r="D19" i="25"/>
  <c r="E19" i="25"/>
  <c r="E13" i="25"/>
  <c r="D13" i="25"/>
  <c r="D11" i="25"/>
  <c r="E11" i="25"/>
  <c r="E10" i="25"/>
  <c r="D10" i="25"/>
  <c r="E9" i="25"/>
  <c r="D9" i="25"/>
  <c r="E9" i="37"/>
  <c r="D19" i="40"/>
  <c r="D18" i="40"/>
  <c r="E11" i="40"/>
  <c r="E10" i="40"/>
  <c r="E9" i="40"/>
  <c r="D9" i="40"/>
  <c r="E18" i="43"/>
  <c r="E17" i="43"/>
  <c r="D17" i="43"/>
  <c r="U6" i="31"/>
  <c r="E10" i="43"/>
  <c r="E8" i="43"/>
  <c r="E18" i="23"/>
  <c r="D17" i="23"/>
  <c r="C11" i="23"/>
  <c r="D11" i="23" s="1"/>
  <c r="D9" i="23"/>
  <c r="C8" i="23"/>
  <c r="E8" i="23" s="1"/>
  <c r="D7" i="23"/>
  <c r="E20" i="45"/>
  <c r="X11" i="44"/>
  <c r="T9" i="44"/>
  <c r="G19" i="25" s="1"/>
  <c r="E13" i="45"/>
  <c r="D12" i="45"/>
  <c r="H11" i="25"/>
  <c r="D11" i="45"/>
  <c r="K9" i="48"/>
  <c r="K8" i="46"/>
  <c r="E10" i="45"/>
  <c r="E9" i="45"/>
  <c r="E9" i="48"/>
  <c r="B27" i="44"/>
  <c r="B23" i="44"/>
  <c r="B19" i="44"/>
  <c r="B15" i="44"/>
  <c r="B11" i="44"/>
  <c r="E11" i="44"/>
  <c r="E13" i="44"/>
  <c r="E15" i="44"/>
  <c r="E17" i="44"/>
  <c r="E19" i="44"/>
  <c r="E21" i="44"/>
  <c r="E23" i="44"/>
  <c r="E25" i="44"/>
  <c r="E27" i="44"/>
  <c r="E29" i="44"/>
  <c r="E8" i="46"/>
  <c r="B29" i="44"/>
  <c r="B25" i="44"/>
  <c r="B21" i="44"/>
  <c r="B17" i="44"/>
  <c r="B13" i="44"/>
  <c r="R9" i="46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R11" i="44"/>
  <c r="R13" i="44"/>
  <c r="R15" i="44"/>
  <c r="R17" i="44"/>
  <c r="R19" i="44"/>
  <c r="R21" i="44"/>
  <c r="R23" i="44"/>
  <c r="R25" i="44"/>
  <c r="R27" i="44"/>
  <c r="R29" i="44"/>
  <c r="B9" i="48"/>
  <c r="B28" i="44"/>
  <c r="B26" i="44"/>
  <c r="B24" i="44"/>
  <c r="B22" i="44"/>
  <c r="B20" i="44"/>
  <c r="B18" i="44"/>
  <c r="B16" i="44"/>
  <c r="B14" i="44"/>
  <c r="B12" i="44"/>
  <c r="B27" i="46"/>
  <c r="B25" i="46"/>
  <c r="B23" i="46"/>
  <c r="B21" i="46"/>
  <c r="B19" i="46"/>
  <c r="B17" i="46"/>
  <c r="B15" i="46"/>
  <c r="B13" i="46"/>
  <c r="B11" i="46"/>
  <c r="B10" i="44"/>
  <c r="U8" i="47"/>
  <c r="Q8" i="47"/>
  <c r="K8" i="47"/>
  <c r="E8" i="47"/>
  <c r="U9" i="37"/>
  <c r="Q9" i="37"/>
  <c r="N9" i="37"/>
  <c r="K9" i="37"/>
  <c r="H9" i="37"/>
  <c r="X9" i="48"/>
  <c r="R9" i="48"/>
  <c r="N9" i="48"/>
  <c r="H9" i="48"/>
  <c r="E18" i="40"/>
  <c r="D11" i="40"/>
  <c r="E19" i="40"/>
  <c r="D8" i="40"/>
  <c r="D10" i="40"/>
  <c r="D12" i="40"/>
  <c r="X8" i="30"/>
  <c r="U8" i="30"/>
  <c r="Q8" i="30"/>
  <c r="N8" i="30"/>
  <c r="K8" i="30"/>
  <c r="H8" i="30"/>
  <c r="E8" i="30"/>
  <c r="D8" i="43"/>
  <c r="D18" i="43"/>
  <c r="X6" i="31"/>
  <c r="N6" i="31"/>
  <c r="H6" i="31"/>
  <c r="D10" i="23"/>
  <c r="U8" i="34"/>
  <c r="H8" i="34"/>
  <c r="N8" i="34"/>
  <c r="X8" i="34"/>
  <c r="C7" i="42"/>
  <c r="E17" i="42"/>
  <c r="U7" i="29"/>
  <c r="Q7" i="29"/>
  <c r="K7" i="29"/>
  <c r="X7" i="39"/>
  <c r="U7" i="39"/>
  <c r="N7" i="39"/>
  <c r="K7" i="39"/>
  <c r="E7" i="39"/>
  <c r="E11" i="43" l="1"/>
  <c r="D9" i="24"/>
  <c r="X8" i="46"/>
  <c r="N8" i="46"/>
  <c r="Q8" i="46"/>
  <c r="U8" i="46"/>
  <c r="E19" i="45"/>
  <c r="D8" i="23"/>
  <c r="H8" i="46"/>
  <c r="I9" i="25"/>
  <c r="H10" i="25"/>
  <c r="G12" i="25"/>
  <c r="I12" i="25" s="1"/>
  <c r="H13" i="25"/>
  <c r="K9" i="44"/>
  <c r="Q9" i="44"/>
  <c r="H9" i="44"/>
  <c r="X9" i="44"/>
  <c r="I20" i="25"/>
  <c r="E9" i="44"/>
  <c r="U9" i="44"/>
  <c r="D7" i="43"/>
  <c r="D9" i="43"/>
  <c r="D9" i="42"/>
  <c r="H20" i="45"/>
  <c r="I20" i="45"/>
  <c r="H12" i="45"/>
  <c r="I12" i="45"/>
  <c r="H10" i="45"/>
  <c r="I10" i="45"/>
  <c r="B8" i="46"/>
  <c r="D20" i="25"/>
  <c r="E20" i="25"/>
  <c r="E11" i="23"/>
  <c r="I19" i="25"/>
  <c r="H19" i="25"/>
  <c r="H12" i="25"/>
  <c r="R8" i="46"/>
  <c r="R9" i="44"/>
  <c r="B9" i="44"/>
  <c r="D7" i="42"/>
  <c r="E7" i="42"/>
  <c r="C8" i="45" l="1"/>
  <c r="G18" i="25"/>
  <c r="C18" i="45"/>
  <c r="G8" i="25"/>
</calcChain>
</file>

<file path=xl/sharedStrings.xml><?xml version="1.0" encoding="utf-8"?>
<sst xmlns="http://schemas.openxmlformats.org/spreadsheetml/2006/main" count="721" uniqueCount="94">
  <si>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</si>
  <si>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</si>
  <si>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</si>
  <si>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</si>
  <si>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</si>
  <si>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</si>
  <si>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</si>
  <si>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</si>
  <si>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</si>
  <si>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</si>
  <si>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</si>
  <si>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</si>
  <si>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</si>
  <si>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</si>
  <si>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</si>
  <si>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</si>
  <si>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</si>
  <si>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</si>
  <si>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</si>
  <si>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</si>
  <si>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</si>
  <si>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</si>
  <si>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</si>
  <si>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</si>
  <si>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</si>
  <si>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</si>
  <si>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</si>
  <si>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</si>
  <si>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</si>
  <si>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</si>
  <si>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</si>
  <si>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</si>
  <si>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</si>
  <si>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</si>
  <si>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</si>
  <si>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</si>
  <si>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</si>
  <si>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</si>
  <si>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</si>
  <si>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</si>
  <si>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</si>
  <si>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</si>
  <si>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</si>
  <si>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</si>
  <si>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</si>
  <si>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</si>
  <si>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</si>
  <si>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</si>
  <si>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</si>
  <si>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</si>
  <si>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</si>
  <si>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</si>
  <si>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</si>
  <si>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</si>
  <si>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</si>
  <si>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</si>
  <si>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</si>
  <si>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</si>
  <si>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</si>
  <si>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</si>
  <si>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</si>
  <si>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</si>
  <si>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</si>
  <si>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</si>
  <si>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</si>
  <si>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</si>
  <si>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</si>
  <si>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</si>
  <si>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</si>
  <si>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</si>
  <si>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</si>
  <si>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</si>
  <si>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</si>
  <si>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</si>
  <si>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</si>
  <si>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</si>
  <si>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</si>
  <si>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</si>
  <si>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t>Всього 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</si>
  <si>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порівняні з відповідними даними минулого року.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</si>
  <si>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січні-серпні 2021-2022 рр.</t>
  </si>
  <si>
    <t>січень-серпень
2021 р.</t>
  </si>
  <si>
    <t>січень-серпень
2022 р.</t>
  </si>
  <si>
    <t xml:space="preserve"> 1 вересня
2021 р.</t>
  </si>
  <si>
    <t xml:space="preserve"> 1 вересня
2022 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</si>
  <si>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січні-серпні 2021-2022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</si>
  <si>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січні-серпні 2021-2022 рр.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</si>
  <si>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січні-серпні 2021-2022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</si>
  <si>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січні-серпні 2021-2022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</si>
  <si>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січні-серпні 2021-2022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</si>
  <si>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січні-серпні 2021-2022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</si>
  <si>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січні-серпні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</si>
  <si>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січні-серпні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</si>
  <si>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січні-серпні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</si>
</sst>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b/>
      <sz val="11"/>
      <color theme="0"/>
      <name val="Times New Roman Cyr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70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0" fontId="36" fillId="0" borderId="6" xfId="12" applyFont="1" applyFill="1" applyBorder="1" applyAlignment="1">
      <alignment horizontal="center" vertical="center" wrapText="1"/>
    </xf>
    <xf numFmtId="0" fontId="36" fillId="0" borderId="3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vertical="center" wrapText="1"/>
      <protection locked="0"/>
    </xf>
    <xf numFmtId="164" fontId="61" fillId="0" borderId="6" xfId="12" applyNumberFormat="1" applyFont="1" applyFill="1" applyBorder="1" applyAlignment="1">
      <alignment horizontal="center" vertical="center"/>
    </xf>
    <xf numFmtId="1" fontId="62" fillId="0" borderId="10" xfId="18" applyNumberFormat="1" applyFont="1" applyFill="1" applyBorder="1" applyAlignment="1" applyProtection="1">
      <alignment vertical="center" wrapText="1"/>
      <protection locked="0"/>
    </xf>
    <xf numFmtId="1" fontId="17" fillId="2" borderId="6" xfId="17" applyNumberFormat="1" applyFont="1" applyFill="1" applyBorder="1" applyAlignment="1" applyProtection="1">
      <alignment horizontal="center" vertical="center"/>
    </xf>
    <xf numFmtId="1" fontId="17" fillId="0" borderId="6" xfId="17" applyNumberFormat="1" applyFont="1" applyFill="1" applyBorder="1" applyAlignment="1" applyProtection="1">
      <alignment horizontal="center"/>
      <protection locked="0"/>
    </xf>
    <xf numFmtId="1" fontId="62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12" applyFont="1" applyFill="1" applyBorder="1" applyAlignment="1">
      <alignment horizontal="center" vertical="center" wrapText="1"/>
    </xf>
    <xf numFmtId="0" fontId="36" fillId="0" borderId="7" xfId="12" applyFont="1" applyFill="1" applyBorder="1" applyAlignment="1">
      <alignment horizontal="center" vertical="center" wrapText="1"/>
    </xf>
    <xf numFmtId="0" fontId="36" fillId="0" borderId="5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2" xfId="17" applyNumberFormat="1" applyFont="1" applyFill="1" applyBorder="1" applyAlignment="1" applyProtection="1">
      <alignment horizontal="center" vertical="center" wrapText="1"/>
    </xf>
    <xf numFmtId="1" fontId="12" fillId="2" borderId="5" xfId="17" applyNumberFormat="1" applyFont="1" applyFill="1" applyBorder="1" applyAlignment="1" applyProtection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V10" sqref="V10"/>
    </sheetView>
  </sheetViews>
  <sheetFormatPr defaultRowHeight="15.6" x14ac:dyDescent="0.3"/>
  <cols>
    <col min="1" max="1" width="19.33203125" style="71" customWidth="1"/>
    <col min="2" max="2" width="13.664062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6.218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8.886718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8.886718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8.886718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8.886718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8.886718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8.886718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8.886718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8.886718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8.886718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8.886718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8.886718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8.886718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8.886718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8.886718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8.886718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8.886718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8.886718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8.886718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8.886718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8.886718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8.886718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8.886718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8.886718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8.886718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8.886718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8.886718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8.886718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8.886718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8.886718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8.886718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8.886718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8.886718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8.886718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8.886718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8.886718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8.886718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8.886718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8.886718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8.886718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8.886718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8.886718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8.886718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8.886718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8.886718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8.886718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8.886718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8.886718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8.886718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8.886718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8.886718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8.886718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8.886718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8.886718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8.886718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8.886718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8.886718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8.886718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8.886718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8.886718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8.886718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8.886718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8.886718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8.886718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84" width="8.88671875" style="68"/>
  </cols>
  <sheetData>
    <row r="1" spans="1:24" ht="6" customHeight="1" x14ac:dyDescent="0.3"/>
    <row r="2" spans="1:24" s="53" customFormat="1" ht="40.5" customHeight="1" x14ac:dyDescent="0.35">
      <c r="A2" s="129"/>
      <c r="B2" s="201" t="s">
        <v>80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9"/>
      <c r="B4" s="202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183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18.75" customHeight="1" x14ac:dyDescent="0.25">
      <c r="A5" s="180"/>
      <c r="B5" s="203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186"/>
      <c r="S5" s="195"/>
      <c r="T5" s="196"/>
      <c r="U5" s="197"/>
      <c r="V5" s="185"/>
      <c r="W5" s="186"/>
      <c r="X5" s="187"/>
    </row>
    <row r="6" spans="1:24" s="81" customFormat="1" ht="17.25" customHeight="1" x14ac:dyDescent="0.25">
      <c r="A6" s="180"/>
      <c r="B6" s="204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189"/>
      <c r="S6" s="198"/>
      <c r="T6" s="199"/>
      <c r="U6" s="200"/>
      <c r="V6" s="188"/>
      <c r="W6" s="189"/>
      <c r="X6" s="190"/>
    </row>
    <row r="7" spans="1:24" s="56" customFormat="1" ht="24.7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38849</v>
      </c>
      <c r="C9" s="33">
        <f>SUM(C10:C29)</f>
        <v>44241</v>
      </c>
      <c r="D9" s="33">
        <f>SUM(D10:D29)</f>
        <v>34786</v>
      </c>
      <c r="E9" s="34">
        <f>D9/C9*100</f>
        <v>78.62842159987342</v>
      </c>
      <c r="F9" s="33">
        <f>SUM(F10:F29)</f>
        <v>16241</v>
      </c>
      <c r="G9" s="33">
        <f>SUM(G10:G29)</f>
        <v>6274</v>
      </c>
      <c r="H9" s="34">
        <f>G9/F9*100</f>
        <v>38.630626192968414</v>
      </c>
      <c r="I9" s="33">
        <f>SUM(I10:I29)</f>
        <v>1009</v>
      </c>
      <c r="J9" s="33">
        <f>SUM(J10:J29)</f>
        <v>264</v>
      </c>
      <c r="K9" s="34">
        <f>J9/I9*100</f>
        <v>26.16451932606541</v>
      </c>
      <c r="L9" s="33">
        <f>SUM(L10:L29)</f>
        <v>2097</v>
      </c>
      <c r="M9" s="33">
        <f>SUM(M10:M29)</f>
        <v>736</v>
      </c>
      <c r="N9" s="34">
        <f>M9/L9*100</f>
        <v>35.097758702908912</v>
      </c>
      <c r="O9" s="33">
        <f>SUM(O10:O29)</f>
        <v>42246</v>
      </c>
      <c r="P9" s="33">
        <f>SUM(P10:P29)</f>
        <v>28360</v>
      </c>
      <c r="Q9" s="34">
        <f>P9/O9*100</f>
        <v>67.13061591629976</v>
      </c>
      <c r="R9" s="33">
        <f>SUM(R10:R29)</f>
        <v>19480</v>
      </c>
      <c r="S9" s="33">
        <f>SUM(S10:S29)</f>
        <v>12172</v>
      </c>
      <c r="T9" s="33">
        <f>SUM(T10:T29)</f>
        <v>17761</v>
      </c>
      <c r="U9" s="34">
        <f>T9/S9*100</f>
        <v>145.91685836345712</v>
      </c>
      <c r="V9" s="33">
        <f>SUM(V10:V29)</f>
        <v>9778</v>
      </c>
      <c r="W9" s="33">
        <f>SUM(W10:W29)</f>
        <v>13928</v>
      </c>
      <c r="X9" s="34">
        <f>W9/V9*100</f>
        <v>142.44221722233584</v>
      </c>
    </row>
    <row r="10" spans="1:24" ht="16.5" customHeight="1" x14ac:dyDescent="0.3">
      <c r="A10" s="141" t="s">
        <v>43</v>
      </c>
      <c r="B10" s="62">
        <v>14116</v>
      </c>
      <c r="C10" s="168">
        <v>10511</v>
      </c>
      <c r="D10" s="66">
        <v>12510</v>
      </c>
      <c r="E10" s="38">
        <f>D10/C10*100</f>
        <v>119.0181714394444</v>
      </c>
      <c r="F10" s="69">
        <v>2423</v>
      </c>
      <c r="G10" s="69">
        <v>1762</v>
      </c>
      <c r="H10" s="38">
        <f>G10/F10*100</f>
        <v>72.719768881551801</v>
      </c>
      <c r="I10" s="66">
        <v>183</v>
      </c>
      <c r="J10" s="66">
        <v>60</v>
      </c>
      <c r="K10" s="38">
        <f>J10/I10*100</f>
        <v>32.786885245901637</v>
      </c>
      <c r="L10" s="69">
        <v>102</v>
      </c>
      <c r="M10" s="69">
        <v>21</v>
      </c>
      <c r="N10" s="38">
        <f>M10/L10*100</f>
        <v>20.588235294117645</v>
      </c>
      <c r="O10" s="69">
        <v>9643</v>
      </c>
      <c r="P10" s="69">
        <v>7747</v>
      </c>
      <c r="Q10" s="38">
        <f>P10/O10*100</f>
        <v>80.338069065643467</v>
      </c>
      <c r="R10" s="69">
        <v>7560</v>
      </c>
      <c r="S10" s="66">
        <v>2553</v>
      </c>
      <c r="T10" s="66">
        <v>6946</v>
      </c>
      <c r="U10" s="38">
        <f>T10/S10*100</f>
        <v>272.0720720720721</v>
      </c>
      <c r="V10" s="66">
        <v>2112</v>
      </c>
      <c r="W10" s="66">
        <v>6242</v>
      </c>
      <c r="X10" s="38">
        <f>W10/V10*100</f>
        <v>295.54924242424244</v>
      </c>
    </row>
    <row r="11" spans="1:24" ht="16.5" customHeight="1" x14ac:dyDescent="0.3">
      <c r="A11" s="141" t="s">
        <v>44</v>
      </c>
      <c r="B11" s="62">
        <v>1806</v>
      </c>
      <c r="C11" s="168">
        <v>4020</v>
      </c>
      <c r="D11" s="66">
        <v>1608</v>
      </c>
      <c r="E11" s="38">
        <f t="shared" ref="E11:E29" si="0">D11/C11*100</f>
        <v>40</v>
      </c>
      <c r="F11" s="69">
        <v>1434</v>
      </c>
      <c r="G11" s="69">
        <v>275</v>
      </c>
      <c r="H11" s="38">
        <f t="shared" ref="H11:H29" si="1">G11/F11*100</f>
        <v>19.177126917712691</v>
      </c>
      <c r="I11" s="66">
        <v>55</v>
      </c>
      <c r="J11" s="66">
        <v>18</v>
      </c>
      <c r="K11" s="38">
        <f t="shared" ref="K11:K29" si="2">J11/I11*100</f>
        <v>32.727272727272727</v>
      </c>
      <c r="L11" s="69">
        <v>125</v>
      </c>
      <c r="M11" s="69">
        <v>10</v>
      </c>
      <c r="N11" s="38">
        <f t="shared" ref="N11:N29" si="3">M11/L11*100</f>
        <v>8</v>
      </c>
      <c r="O11" s="69">
        <v>3877</v>
      </c>
      <c r="P11" s="69">
        <v>1514</v>
      </c>
      <c r="Q11" s="38">
        <f t="shared" ref="Q11:Q29" si="4">P11/O11*100</f>
        <v>39.050812483879291</v>
      </c>
      <c r="R11" s="69">
        <v>884</v>
      </c>
      <c r="S11" s="66">
        <v>857</v>
      </c>
      <c r="T11" s="66">
        <v>753</v>
      </c>
      <c r="U11" s="38">
        <f t="shared" ref="U11:U29" si="5">T11/S11*100</f>
        <v>87.864644107351225</v>
      </c>
      <c r="V11" s="66">
        <v>728</v>
      </c>
      <c r="W11" s="66">
        <v>438</v>
      </c>
      <c r="X11" s="38">
        <f t="shared" ref="X11:X29" si="6">W11/V11*100</f>
        <v>60.164835164835161</v>
      </c>
    </row>
    <row r="12" spans="1:24" ht="16.5" customHeight="1" x14ac:dyDescent="0.3">
      <c r="A12" s="141" t="s">
        <v>45</v>
      </c>
      <c r="B12" s="62">
        <v>1593</v>
      </c>
      <c r="C12" s="168">
        <v>3123</v>
      </c>
      <c r="D12" s="66">
        <v>1292</v>
      </c>
      <c r="E12" s="38">
        <f t="shared" si="0"/>
        <v>41.370477105347419</v>
      </c>
      <c r="F12" s="69">
        <v>977</v>
      </c>
      <c r="G12" s="69">
        <v>246</v>
      </c>
      <c r="H12" s="38">
        <f t="shared" si="1"/>
        <v>25.179119754350047</v>
      </c>
      <c r="I12" s="66">
        <v>73</v>
      </c>
      <c r="J12" s="66">
        <v>16</v>
      </c>
      <c r="K12" s="38">
        <f t="shared" si="2"/>
        <v>21.917808219178081</v>
      </c>
      <c r="L12" s="69">
        <v>94</v>
      </c>
      <c r="M12" s="69">
        <v>21</v>
      </c>
      <c r="N12" s="38">
        <f t="shared" si="3"/>
        <v>22.340425531914892</v>
      </c>
      <c r="O12" s="69">
        <v>2960</v>
      </c>
      <c r="P12" s="69">
        <v>1238</v>
      </c>
      <c r="Q12" s="38">
        <f t="shared" si="4"/>
        <v>41.824324324324323</v>
      </c>
      <c r="R12" s="69">
        <v>454</v>
      </c>
      <c r="S12" s="66">
        <v>939</v>
      </c>
      <c r="T12" s="66">
        <v>444</v>
      </c>
      <c r="U12" s="38">
        <f t="shared" si="5"/>
        <v>47.284345047923324</v>
      </c>
      <c r="V12" s="66">
        <v>827</v>
      </c>
      <c r="W12" s="66">
        <v>314</v>
      </c>
      <c r="X12" s="38">
        <f t="shared" si="6"/>
        <v>37.968561064087062</v>
      </c>
    </row>
    <row r="13" spans="1:24" ht="16.5" customHeight="1" x14ac:dyDescent="0.3">
      <c r="A13" s="141" t="s">
        <v>46</v>
      </c>
      <c r="B13" s="62">
        <v>1635</v>
      </c>
      <c r="C13" s="168">
        <v>2880</v>
      </c>
      <c r="D13" s="66">
        <v>1324</v>
      </c>
      <c r="E13" s="38">
        <f t="shared" si="0"/>
        <v>45.972222222222221</v>
      </c>
      <c r="F13" s="69">
        <v>727</v>
      </c>
      <c r="G13" s="69">
        <v>165</v>
      </c>
      <c r="H13" s="38">
        <f t="shared" si="1"/>
        <v>22.696011004126547</v>
      </c>
      <c r="I13" s="66">
        <v>49</v>
      </c>
      <c r="J13" s="66">
        <v>13</v>
      </c>
      <c r="K13" s="38">
        <f t="shared" si="2"/>
        <v>26.530612244897959</v>
      </c>
      <c r="L13" s="69">
        <v>132</v>
      </c>
      <c r="M13" s="69">
        <v>20</v>
      </c>
      <c r="N13" s="38">
        <f t="shared" si="3"/>
        <v>15.151515151515152</v>
      </c>
      <c r="O13" s="69">
        <v>2573</v>
      </c>
      <c r="P13" s="69">
        <v>1275</v>
      </c>
      <c r="Q13" s="38">
        <f t="shared" si="4"/>
        <v>49.553050913330743</v>
      </c>
      <c r="R13" s="69">
        <v>865</v>
      </c>
      <c r="S13" s="66">
        <v>998</v>
      </c>
      <c r="T13" s="66">
        <v>678</v>
      </c>
      <c r="U13" s="38">
        <f t="shared" si="5"/>
        <v>67.93587174348697</v>
      </c>
      <c r="V13" s="66">
        <v>917</v>
      </c>
      <c r="W13" s="66">
        <v>322</v>
      </c>
      <c r="X13" s="38">
        <f t="shared" si="6"/>
        <v>35.114503816793892</v>
      </c>
    </row>
    <row r="14" spans="1:24" ht="16.5" customHeight="1" x14ac:dyDescent="0.3">
      <c r="A14" s="141" t="s">
        <v>47</v>
      </c>
      <c r="B14" s="62">
        <v>883</v>
      </c>
      <c r="C14" s="168">
        <v>1324</v>
      </c>
      <c r="D14" s="66">
        <v>759</v>
      </c>
      <c r="E14" s="38">
        <f t="shared" si="0"/>
        <v>57.326283987915403</v>
      </c>
      <c r="F14" s="69">
        <v>750</v>
      </c>
      <c r="G14" s="69">
        <v>267</v>
      </c>
      <c r="H14" s="38">
        <f t="shared" si="1"/>
        <v>35.6</v>
      </c>
      <c r="I14" s="66">
        <v>31</v>
      </c>
      <c r="J14" s="66">
        <v>8</v>
      </c>
      <c r="K14" s="38">
        <f t="shared" si="2"/>
        <v>25.806451612903224</v>
      </c>
      <c r="L14" s="69">
        <v>8</v>
      </c>
      <c r="M14" s="69">
        <v>0</v>
      </c>
      <c r="N14" s="38">
        <f t="shared" si="3"/>
        <v>0</v>
      </c>
      <c r="O14" s="69">
        <v>1297</v>
      </c>
      <c r="P14" s="69">
        <v>687</v>
      </c>
      <c r="Q14" s="38">
        <f t="shared" si="4"/>
        <v>52.968388589051663</v>
      </c>
      <c r="R14" s="69">
        <v>320</v>
      </c>
      <c r="S14" s="66">
        <v>315</v>
      </c>
      <c r="T14" s="66">
        <v>316</v>
      </c>
      <c r="U14" s="38">
        <f t="shared" si="5"/>
        <v>100.31746031746032</v>
      </c>
      <c r="V14" s="66">
        <v>267</v>
      </c>
      <c r="W14" s="66">
        <v>276</v>
      </c>
      <c r="X14" s="38">
        <f t="shared" si="6"/>
        <v>103.37078651685394</v>
      </c>
    </row>
    <row r="15" spans="1:24" ht="16.5" customHeight="1" x14ac:dyDescent="0.3">
      <c r="A15" s="141" t="s">
        <v>48</v>
      </c>
      <c r="B15" s="62">
        <v>966</v>
      </c>
      <c r="C15" s="168">
        <v>2099</v>
      </c>
      <c r="D15" s="66">
        <v>862</v>
      </c>
      <c r="E15" s="38">
        <f t="shared" si="0"/>
        <v>41.067174845164359</v>
      </c>
      <c r="F15" s="69">
        <v>960</v>
      </c>
      <c r="G15" s="69">
        <v>218</v>
      </c>
      <c r="H15" s="38">
        <f t="shared" si="1"/>
        <v>22.708333333333332</v>
      </c>
      <c r="I15" s="66">
        <v>67</v>
      </c>
      <c r="J15" s="66">
        <v>15</v>
      </c>
      <c r="K15" s="38">
        <f t="shared" si="2"/>
        <v>22.388059701492537</v>
      </c>
      <c r="L15" s="69">
        <v>139</v>
      </c>
      <c r="M15" s="69">
        <v>22</v>
      </c>
      <c r="N15" s="38">
        <f t="shared" si="3"/>
        <v>15.827338129496402</v>
      </c>
      <c r="O15" s="69">
        <v>2034</v>
      </c>
      <c r="P15" s="69">
        <v>726</v>
      </c>
      <c r="Q15" s="38">
        <f t="shared" si="4"/>
        <v>35.693215339233035</v>
      </c>
      <c r="R15" s="69">
        <v>437</v>
      </c>
      <c r="S15" s="66">
        <v>598</v>
      </c>
      <c r="T15" s="66">
        <v>387</v>
      </c>
      <c r="U15" s="38">
        <f t="shared" si="5"/>
        <v>64.715719063545151</v>
      </c>
      <c r="V15" s="66">
        <v>478</v>
      </c>
      <c r="W15" s="66">
        <v>224</v>
      </c>
      <c r="X15" s="38">
        <f t="shared" si="6"/>
        <v>46.861924686192467</v>
      </c>
    </row>
    <row r="16" spans="1:24" ht="16.5" customHeight="1" x14ac:dyDescent="0.3">
      <c r="A16" s="141" t="s">
        <v>49</v>
      </c>
      <c r="B16" s="62">
        <v>497</v>
      </c>
      <c r="C16" s="168">
        <v>761</v>
      </c>
      <c r="D16" s="66">
        <v>482</v>
      </c>
      <c r="E16" s="38">
        <f t="shared" si="0"/>
        <v>63.337713534822605</v>
      </c>
      <c r="F16" s="69">
        <v>414</v>
      </c>
      <c r="G16" s="69">
        <v>117</v>
      </c>
      <c r="H16" s="38">
        <f t="shared" si="1"/>
        <v>28.260869565217391</v>
      </c>
      <c r="I16" s="66">
        <v>64</v>
      </c>
      <c r="J16" s="66">
        <v>2</v>
      </c>
      <c r="K16" s="38">
        <f t="shared" si="2"/>
        <v>3.125</v>
      </c>
      <c r="L16" s="69">
        <v>34</v>
      </c>
      <c r="M16" s="69">
        <v>7</v>
      </c>
      <c r="N16" s="38">
        <f t="shared" si="3"/>
        <v>20.588235294117645</v>
      </c>
      <c r="O16" s="69">
        <v>760</v>
      </c>
      <c r="P16" s="69">
        <v>455</v>
      </c>
      <c r="Q16" s="38">
        <f t="shared" si="4"/>
        <v>59.868421052631582</v>
      </c>
      <c r="R16" s="69">
        <v>257</v>
      </c>
      <c r="S16" s="66">
        <v>173</v>
      </c>
      <c r="T16" s="66">
        <v>256</v>
      </c>
      <c r="U16" s="38">
        <f t="shared" si="5"/>
        <v>147.97687861271675</v>
      </c>
      <c r="V16" s="66">
        <v>157</v>
      </c>
      <c r="W16" s="66">
        <v>185</v>
      </c>
      <c r="X16" s="38">
        <f t="shared" si="6"/>
        <v>117.83439490445859</v>
      </c>
    </row>
    <row r="17" spans="1:24" ht="16.5" customHeight="1" x14ac:dyDescent="0.3">
      <c r="A17" s="141" t="s">
        <v>50</v>
      </c>
      <c r="B17" s="62">
        <v>1533</v>
      </c>
      <c r="C17" s="168">
        <v>1223</v>
      </c>
      <c r="D17" s="66">
        <v>1480</v>
      </c>
      <c r="E17" s="38">
        <f t="shared" si="0"/>
        <v>121.01390024529846</v>
      </c>
      <c r="F17" s="69">
        <v>536</v>
      </c>
      <c r="G17" s="69">
        <v>289</v>
      </c>
      <c r="H17" s="38">
        <f t="shared" si="1"/>
        <v>53.917910447761194</v>
      </c>
      <c r="I17" s="66">
        <v>36</v>
      </c>
      <c r="J17" s="66">
        <v>32</v>
      </c>
      <c r="K17" s="38">
        <f t="shared" si="2"/>
        <v>88.888888888888886</v>
      </c>
      <c r="L17" s="69">
        <v>146</v>
      </c>
      <c r="M17" s="69">
        <v>157</v>
      </c>
      <c r="N17" s="38">
        <f t="shared" si="3"/>
        <v>107.53424657534248</v>
      </c>
      <c r="O17" s="69">
        <v>1198</v>
      </c>
      <c r="P17" s="69">
        <v>1439</v>
      </c>
      <c r="Q17" s="38">
        <f t="shared" si="4"/>
        <v>120.11686143572622</v>
      </c>
      <c r="R17" s="69">
        <v>830</v>
      </c>
      <c r="S17" s="66">
        <v>326</v>
      </c>
      <c r="T17" s="66">
        <v>825</v>
      </c>
      <c r="U17" s="38">
        <f t="shared" si="5"/>
        <v>253.06748466257667</v>
      </c>
      <c r="V17" s="66">
        <v>262</v>
      </c>
      <c r="W17" s="66">
        <v>736</v>
      </c>
      <c r="X17" s="38">
        <f t="shared" si="6"/>
        <v>280.91603053435114</v>
      </c>
    </row>
    <row r="18" spans="1:24" ht="16.5" customHeight="1" x14ac:dyDescent="0.3">
      <c r="A18" s="141" t="s">
        <v>51</v>
      </c>
      <c r="B18" s="62">
        <v>1166</v>
      </c>
      <c r="C18" s="168">
        <v>1641</v>
      </c>
      <c r="D18" s="66">
        <v>1145</v>
      </c>
      <c r="E18" s="38">
        <f t="shared" si="0"/>
        <v>69.774527726995743</v>
      </c>
      <c r="F18" s="69">
        <v>596</v>
      </c>
      <c r="G18" s="69">
        <v>178</v>
      </c>
      <c r="H18" s="38">
        <f t="shared" si="1"/>
        <v>29.865771812080538</v>
      </c>
      <c r="I18" s="66">
        <v>29</v>
      </c>
      <c r="J18" s="66">
        <v>7</v>
      </c>
      <c r="K18" s="38">
        <f t="shared" si="2"/>
        <v>24.137931034482758</v>
      </c>
      <c r="L18" s="69">
        <v>212</v>
      </c>
      <c r="M18" s="69">
        <v>32</v>
      </c>
      <c r="N18" s="38">
        <f t="shared" si="3"/>
        <v>15.09433962264151</v>
      </c>
      <c r="O18" s="69">
        <v>1601</v>
      </c>
      <c r="P18" s="69">
        <v>1015</v>
      </c>
      <c r="Q18" s="38">
        <f t="shared" si="4"/>
        <v>63.397876327295442</v>
      </c>
      <c r="R18" s="69">
        <v>500</v>
      </c>
      <c r="S18" s="66">
        <v>488</v>
      </c>
      <c r="T18" s="66">
        <v>500</v>
      </c>
      <c r="U18" s="38">
        <f t="shared" si="5"/>
        <v>102.45901639344261</v>
      </c>
      <c r="V18" s="66">
        <v>284</v>
      </c>
      <c r="W18" s="66">
        <v>344</v>
      </c>
      <c r="X18" s="38">
        <f t="shared" si="6"/>
        <v>121.12676056338027</v>
      </c>
    </row>
    <row r="19" spans="1:24" ht="16.5" customHeight="1" x14ac:dyDescent="0.3">
      <c r="A19" s="141" t="s">
        <v>52</v>
      </c>
      <c r="B19" s="62">
        <v>5024</v>
      </c>
      <c r="C19" s="168">
        <v>2605</v>
      </c>
      <c r="D19" s="66">
        <v>4277</v>
      </c>
      <c r="E19" s="38">
        <f t="shared" si="0"/>
        <v>164.18426103646831</v>
      </c>
      <c r="F19" s="69">
        <v>895</v>
      </c>
      <c r="G19" s="69">
        <v>592</v>
      </c>
      <c r="H19" s="38">
        <f t="shared" si="1"/>
        <v>66.145251396648035</v>
      </c>
      <c r="I19" s="66">
        <v>104</v>
      </c>
      <c r="J19" s="66">
        <v>23</v>
      </c>
      <c r="K19" s="38">
        <f t="shared" si="2"/>
        <v>22.115384615384613</v>
      </c>
      <c r="L19" s="69">
        <v>65</v>
      </c>
      <c r="M19" s="69">
        <v>20</v>
      </c>
      <c r="N19" s="38">
        <f t="shared" si="3"/>
        <v>30.76923076923077</v>
      </c>
      <c r="O19" s="69">
        <v>2533</v>
      </c>
      <c r="P19" s="69">
        <v>3817</v>
      </c>
      <c r="Q19" s="38">
        <f t="shared" si="4"/>
        <v>150.69088037899724</v>
      </c>
      <c r="R19" s="69">
        <v>2773</v>
      </c>
      <c r="S19" s="66">
        <v>856</v>
      </c>
      <c r="T19" s="66">
        <v>2310</v>
      </c>
      <c r="U19" s="38">
        <f t="shared" si="5"/>
        <v>269.85981308411215</v>
      </c>
      <c r="V19" s="66">
        <v>720</v>
      </c>
      <c r="W19" s="66">
        <v>2090</v>
      </c>
      <c r="X19" s="38">
        <f t="shared" si="6"/>
        <v>290.27777777777777</v>
      </c>
    </row>
    <row r="20" spans="1:24" ht="16.5" customHeight="1" x14ac:dyDescent="0.3">
      <c r="A20" s="141" t="s">
        <v>53</v>
      </c>
      <c r="B20" s="62">
        <v>962</v>
      </c>
      <c r="C20" s="168">
        <v>1429</v>
      </c>
      <c r="D20" s="66">
        <v>903</v>
      </c>
      <c r="E20" s="38">
        <f t="shared" si="0"/>
        <v>63.191042687193843</v>
      </c>
      <c r="F20" s="69">
        <v>471</v>
      </c>
      <c r="G20" s="69">
        <v>180</v>
      </c>
      <c r="H20" s="38">
        <f t="shared" si="1"/>
        <v>38.216560509554142</v>
      </c>
      <c r="I20" s="66">
        <v>28</v>
      </c>
      <c r="J20" s="66">
        <v>8</v>
      </c>
      <c r="K20" s="38">
        <f t="shared" si="2"/>
        <v>28.571428571428569</v>
      </c>
      <c r="L20" s="69">
        <v>39</v>
      </c>
      <c r="M20" s="69">
        <v>34</v>
      </c>
      <c r="N20" s="38">
        <f t="shared" si="3"/>
        <v>87.179487179487182</v>
      </c>
      <c r="O20" s="69">
        <v>1370</v>
      </c>
      <c r="P20" s="69">
        <v>730</v>
      </c>
      <c r="Q20" s="38">
        <f t="shared" si="4"/>
        <v>53.284671532846716</v>
      </c>
      <c r="R20" s="69">
        <v>499</v>
      </c>
      <c r="S20" s="66">
        <v>578</v>
      </c>
      <c r="T20" s="66">
        <v>499</v>
      </c>
      <c r="U20" s="38">
        <f t="shared" si="5"/>
        <v>86.332179930795846</v>
      </c>
      <c r="V20" s="66">
        <v>409</v>
      </c>
      <c r="W20" s="66">
        <v>272</v>
      </c>
      <c r="X20" s="38">
        <f t="shared" si="6"/>
        <v>66.503667481662589</v>
      </c>
    </row>
    <row r="21" spans="1:24" ht="16.5" customHeight="1" x14ac:dyDescent="0.3">
      <c r="A21" s="141" t="s">
        <v>54</v>
      </c>
      <c r="B21" s="62">
        <v>1222</v>
      </c>
      <c r="C21" s="168">
        <v>2031</v>
      </c>
      <c r="D21" s="66">
        <v>1189</v>
      </c>
      <c r="E21" s="38">
        <f t="shared" si="0"/>
        <v>58.542589857213201</v>
      </c>
      <c r="F21" s="69">
        <v>933</v>
      </c>
      <c r="G21" s="69">
        <v>201</v>
      </c>
      <c r="H21" s="38">
        <f t="shared" si="1"/>
        <v>21.54340836012862</v>
      </c>
      <c r="I21" s="66">
        <v>36</v>
      </c>
      <c r="J21" s="66">
        <v>6</v>
      </c>
      <c r="K21" s="38">
        <f t="shared" si="2"/>
        <v>16.666666666666664</v>
      </c>
      <c r="L21" s="69">
        <v>225</v>
      </c>
      <c r="M21" s="69">
        <v>42</v>
      </c>
      <c r="N21" s="38">
        <f t="shared" si="3"/>
        <v>18.666666666666668</v>
      </c>
      <c r="O21" s="69">
        <v>1951</v>
      </c>
      <c r="P21" s="69">
        <v>1055</v>
      </c>
      <c r="Q21" s="38">
        <f t="shared" si="4"/>
        <v>54.074833418759617</v>
      </c>
      <c r="R21" s="69">
        <v>559</v>
      </c>
      <c r="S21" s="66">
        <v>615</v>
      </c>
      <c r="T21" s="66">
        <v>551</v>
      </c>
      <c r="U21" s="38">
        <f t="shared" si="5"/>
        <v>89.59349593495935</v>
      </c>
      <c r="V21" s="66">
        <v>451</v>
      </c>
      <c r="W21" s="66">
        <v>268</v>
      </c>
      <c r="X21" s="38">
        <f t="shared" si="6"/>
        <v>59.423503325942349</v>
      </c>
    </row>
    <row r="22" spans="1:24" ht="16.5" customHeight="1" x14ac:dyDescent="0.3">
      <c r="A22" s="141" t="s">
        <v>55</v>
      </c>
      <c r="B22" s="62">
        <v>682</v>
      </c>
      <c r="C22" s="168">
        <v>1072</v>
      </c>
      <c r="D22" s="66">
        <v>599</v>
      </c>
      <c r="E22" s="38">
        <f t="shared" si="0"/>
        <v>55.876865671641795</v>
      </c>
      <c r="F22" s="69">
        <v>389</v>
      </c>
      <c r="G22" s="69">
        <v>107</v>
      </c>
      <c r="H22" s="38">
        <f t="shared" si="1"/>
        <v>27.506426735218508</v>
      </c>
      <c r="I22" s="66">
        <v>28</v>
      </c>
      <c r="J22" s="66">
        <v>2</v>
      </c>
      <c r="K22" s="38">
        <f t="shared" si="2"/>
        <v>7.1428571428571423</v>
      </c>
      <c r="L22" s="69">
        <v>133</v>
      </c>
      <c r="M22" s="69">
        <v>34</v>
      </c>
      <c r="N22" s="38">
        <f t="shared" si="3"/>
        <v>25.563909774436087</v>
      </c>
      <c r="O22" s="69">
        <v>1065</v>
      </c>
      <c r="P22" s="69">
        <v>588</v>
      </c>
      <c r="Q22" s="38">
        <f t="shared" si="4"/>
        <v>55.211267605633807</v>
      </c>
      <c r="R22" s="69">
        <v>289</v>
      </c>
      <c r="S22" s="66">
        <v>335</v>
      </c>
      <c r="T22" s="66">
        <v>236</v>
      </c>
      <c r="U22" s="38">
        <f t="shared" si="5"/>
        <v>70.447761194029852</v>
      </c>
      <c r="V22" s="66">
        <v>238</v>
      </c>
      <c r="W22" s="66">
        <v>155</v>
      </c>
      <c r="X22" s="38">
        <f t="shared" si="6"/>
        <v>65.12605042016807</v>
      </c>
    </row>
    <row r="23" spans="1:24" ht="16.5" customHeight="1" x14ac:dyDescent="0.3">
      <c r="A23" s="141" t="s">
        <v>56</v>
      </c>
      <c r="B23" s="62">
        <v>1404</v>
      </c>
      <c r="C23" s="168">
        <v>1139</v>
      </c>
      <c r="D23" s="66">
        <v>1281</v>
      </c>
      <c r="E23" s="38">
        <f t="shared" si="0"/>
        <v>112.46707638279192</v>
      </c>
      <c r="F23" s="69">
        <v>449</v>
      </c>
      <c r="G23" s="69">
        <v>299</v>
      </c>
      <c r="H23" s="38">
        <f t="shared" si="1"/>
        <v>66.592427616926514</v>
      </c>
      <c r="I23" s="66">
        <v>21</v>
      </c>
      <c r="J23" s="66">
        <v>14</v>
      </c>
      <c r="K23" s="38">
        <f t="shared" si="2"/>
        <v>66.666666666666657</v>
      </c>
      <c r="L23" s="69">
        <v>136</v>
      </c>
      <c r="M23" s="69">
        <v>33</v>
      </c>
      <c r="N23" s="38">
        <f t="shared" si="3"/>
        <v>24.264705882352942</v>
      </c>
      <c r="O23" s="69">
        <v>1131</v>
      </c>
      <c r="P23" s="69">
        <v>1259</v>
      </c>
      <c r="Q23" s="38">
        <f t="shared" si="4"/>
        <v>111.31741821396994</v>
      </c>
      <c r="R23" s="69">
        <v>866</v>
      </c>
      <c r="S23" s="66">
        <v>342</v>
      </c>
      <c r="T23" s="66">
        <v>793</v>
      </c>
      <c r="U23" s="38">
        <f t="shared" si="5"/>
        <v>231.87134502923979</v>
      </c>
      <c r="V23" s="66">
        <v>178</v>
      </c>
      <c r="W23" s="66">
        <v>685</v>
      </c>
      <c r="X23" s="38">
        <f t="shared" si="6"/>
        <v>384.83146067415731</v>
      </c>
    </row>
    <row r="24" spans="1:24" ht="16.5" customHeight="1" x14ac:dyDescent="0.3">
      <c r="A24" s="141" t="s">
        <v>57</v>
      </c>
      <c r="B24" s="62">
        <v>1066</v>
      </c>
      <c r="C24" s="168">
        <v>1396</v>
      </c>
      <c r="D24" s="66">
        <v>894</v>
      </c>
      <c r="E24" s="38">
        <f t="shared" si="0"/>
        <v>64.040114613180521</v>
      </c>
      <c r="F24" s="69">
        <v>787</v>
      </c>
      <c r="G24" s="69">
        <v>287</v>
      </c>
      <c r="H24" s="38">
        <f t="shared" si="1"/>
        <v>36.46759847522236</v>
      </c>
      <c r="I24" s="66">
        <v>41</v>
      </c>
      <c r="J24" s="66">
        <v>13</v>
      </c>
      <c r="K24" s="38">
        <f t="shared" si="2"/>
        <v>31.707317073170731</v>
      </c>
      <c r="L24" s="69">
        <v>45</v>
      </c>
      <c r="M24" s="69">
        <v>11</v>
      </c>
      <c r="N24" s="38">
        <f t="shared" si="3"/>
        <v>24.444444444444443</v>
      </c>
      <c r="O24" s="69">
        <v>1357</v>
      </c>
      <c r="P24" s="69">
        <v>831</v>
      </c>
      <c r="Q24" s="38">
        <f t="shared" si="4"/>
        <v>61.238025055268977</v>
      </c>
      <c r="R24" s="69">
        <v>464</v>
      </c>
      <c r="S24" s="66">
        <v>405</v>
      </c>
      <c r="T24" s="66">
        <v>358</v>
      </c>
      <c r="U24" s="38">
        <f t="shared" si="5"/>
        <v>88.395061728395063</v>
      </c>
      <c r="V24" s="66">
        <v>341</v>
      </c>
      <c r="W24" s="66">
        <v>256</v>
      </c>
      <c r="X24" s="38">
        <f t="shared" si="6"/>
        <v>75.073313782991207</v>
      </c>
    </row>
    <row r="25" spans="1:24" ht="16.5" customHeight="1" x14ac:dyDescent="0.3">
      <c r="A25" s="141" t="s">
        <v>58</v>
      </c>
      <c r="B25" s="62">
        <v>823</v>
      </c>
      <c r="C25" s="168">
        <v>1754</v>
      </c>
      <c r="D25" s="66">
        <v>803</v>
      </c>
      <c r="E25" s="38">
        <f t="shared" si="0"/>
        <v>45.781071835803878</v>
      </c>
      <c r="F25" s="69">
        <v>758</v>
      </c>
      <c r="G25" s="69">
        <v>159</v>
      </c>
      <c r="H25" s="38">
        <f t="shared" si="1"/>
        <v>20.976253298153033</v>
      </c>
      <c r="I25" s="66">
        <v>38</v>
      </c>
      <c r="J25" s="66">
        <v>10</v>
      </c>
      <c r="K25" s="38">
        <f t="shared" si="2"/>
        <v>26.315789473684209</v>
      </c>
      <c r="L25" s="69">
        <v>70</v>
      </c>
      <c r="M25" s="69">
        <v>43</v>
      </c>
      <c r="N25" s="38">
        <f t="shared" si="3"/>
        <v>61.428571428571431</v>
      </c>
      <c r="O25" s="69">
        <v>1716</v>
      </c>
      <c r="P25" s="69">
        <v>705</v>
      </c>
      <c r="Q25" s="38">
        <f t="shared" si="4"/>
        <v>41.08391608391608</v>
      </c>
      <c r="R25" s="69">
        <v>371</v>
      </c>
      <c r="S25" s="66">
        <v>531</v>
      </c>
      <c r="T25" s="66">
        <v>371</v>
      </c>
      <c r="U25" s="38">
        <f t="shared" si="5"/>
        <v>69.868173258003765</v>
      </c>
      <c r="V25" s="66">
        <v>350</v>
      </c>
      <c r="W25" s="66">
        <v>156</v>
      </c>
      <c r="X25" s="38">
        <f t="shared" si="6"/>
        <v>44.571428571428569</v>
      </c>
    </row>
    <row r="26" spans="1:24" ht="16.5" customHeight="1" x14ac:dyDescent="0.3">
      <c r="A26" s="141" t="s">
        <v>59</v>
      </c>
      <c r="B26" s="62">
        <v>877</v>
      </c>
      <c r="C26" s="168">
        <v>1098</v>
      </c>
      <c r="D26" s="66">
        <v>862</v>
      </c>
      <c r="E26" s="38">
        <f t="shared" si="0"/>
        <v>78.506375227686704</v>
      </c>
      <c r="F26" s="69">
        <v>753</v>
      </c>
      <c r="G26" s="69">
        <v>399</v>
      </c>
      <c r="H26" s="38">
        <f t="shared" si="1"/>
        <v>52.988047808764939</v>
      </c>
      <c r="I26" s="66">
        <v>32</v>
      </c>
      <c r="J26" s="66">
        <v>3</v>
      </c>
      <c r="K26" s="38">
        <f t="shared" si="2"/>
        <v>9.375</v>
      </c>
      <c r="L26" s="69">
        <v>119</v>
      </c>
      <c r="M26" s="69">
        <v>76</v>
      </c>
      <c r="N26" s="38">
        <f t="shared" si="3"/>
        <v>63.865546218487388</v>
      </c>
      <c r="O26" s="69">
        <v>1089</v>
      </c>
      <c r="P26" s="69">
        <v>806</v>
      </c>
      <c r="Q26" s="38">
        <f t="shared" si="4"/>
        <v>74.012855831037655</v>
      </c>
      <c r="R26" s="69">
        <v>369</v>
      </c>
      <c r="S26" s="66">
        <v>182</v>
      </c>
      <c r="T26" s="66">
        <v>368</v>
      </c>
      <c r="U26" s="38">
        <f t="shared" si="5"/>
        <v>202.19780219780219</v>
      </c>
      <c r="V26" s="66">
        <v>155</v>
      </c>
      <c r="W26" s="66">
        <v>240</v>
      </c>
      <c r="X26" s="38">
        <f t="shared" si="6"/>
        <v>154.83870967741936</v>
      </c>
    </row>
    <row r="27" spans="1:24" ht="16.5" customHeight="1" x14ac:dyDescent="0.3">
      <c r="A27" s="141" t="s">
        <v>60</v>
      </c>
      <c r="B27" s="62">
        <v>1158</v>
      </c>
      <c r="C27" s="168">
        <v>1878</v>
      </c>
      <c r="D27" s="66">
        <v>1121</v>
      </c>
      <c r="E27" s="38">
        <f t="shared" si="0"/>
        <v>59.691160809371667</v>
      </c>
      <c r="F27" s="69">
        <v>833</v>
      </c>
      <c r="G27" s="69">
        <v>184</v>
      </c>
      <c r="H27" s="38">
        <f t="shared" si="1"/>
        <v>22.088835534213686</v>
      </c>
      <c r="I27" s="66">
        <v>34</v>
      </c>
      <c r="J27" s="66">
        <v>4</v>
      </c>
      <c r="K27" s="38">
        <f t="shared" si="2"/>
        <v>11.76470588235294</v>
      </c>
      <c r="L27" s="69">
        <v>143</v>
      </c>
      <c r="M27" s="69">
        <v>104</v>
      </c>
      <c r="N27" s="38">
        <f t="shared" si="3"/>
        <v>72.727272727272734</v>
      </c>
      <c r="O27" s="69">
        <v>1853</v>
      </c>
      <c r="P27" s="69">
        <v>1100</v>
      </c>
      <c r="Q27" s="38">
        <f t="shared" si="4"/>
        <v>59.363194819212083</v>
      </c>
      <c r="R27" s="69">
        <v>572</v>
      </c>
      <c r="S27" s="66">
        <v>470</v>
      </c>
      <c r="T27" s="66">
        <v>562</v>
      </c>
      <c r="U27" s="38">
        <f t="shared" si="5"/>
        <v>119.57446808510639</v>
      </c>
      <c r="V27" s="66">
        <v>388</v>
      </c>
      <c r="W27" s="66">
        <v>369</v>
      </c>
      <c r="X27" s="38">
        <f t="shared" si="6"/>
        <v>95.103092783505147</v>
      </c>
    </row>
    <row r="28" spans="1:24" ht="16.5" customHeight="1" x14ac:dyDescent="0.3">
      <c r="A28" s="141" t="s">
        <v>61</v>
      </c>
      <c r="B28" s="62">
        <v>533</v>
      </c>
      <c r="C28" s="168">
        <v>729</v>
      </c>
      <c r="D28" s="66">
        <v>503</v>
      </c>
      <c r="E28" s="38">
        <f t="shared" si="0"/>
        <v>68.998628257887518</v>
      </c>
      <c r="F28" s="69">
        <v>412</v>
      </c>
      <c r="G28" s="69">
        <v>165</v>
      </c>
      <c r="H28" s="38">
        <f t="shared" si="1"/>
        <v>40.04854368932039</v>
      </c>
      <c r="I28" s="66">
        <v>30</v>
      </c>
      <c r="J28" s="66">
        <v>3</v>
      </c>
      <c r="K28" s="38">
        <f t="shared" si="2"/>
        <v>10</v>
      </c>
      <c r="L28" s="69">
        <v>66</v>
      </c>
      <c r="M28" s="69">
        <v>31</v>
      </c>
      <c r="N28" s="38">
        <f t="shared" si="3"/>
        <v>46.969696969696969</v>
      </c>
      <c r="O28" s="69">
        <v>727</v>
      </c>
      <c r="P28" s="69">
        <v>503</v>
      </c>
      <c r="Q28" s="38">
        <f t="shared" si="4"/>
        <v>69.18844566712518</v>
      </c>
      <c r="R28" s="69">
        <v>260</v>
      </c>
      <c r="S28" s="66">
        <v>170</v>
      </c>
      <c r="T28" s="66">
        <v>259</v>
      </c>
      <c r="U28" s="38">
        <f t="shared" si="5"/>
        <v>152.35294117647058</v>
      </c>
      <c r="V28" s="66">
        <v>156</v>
      </c>
      <c r="W28" s="66">
        <v>138</v>
      </c>
      <c r="X28" s="38">
        <f t="shared" si="6"/>
        <v>88.461538461538453</v>
      </c>
    </row>
    <row r="29" spans="1:24" ht="16.5" customHeight="1" x14ac:dyDescent="0.3">
      <c r="A29" s="141" t="s">
        <v>62</v>
      </c>
      <c r="B29" s="62">
        <v>903</v>
      </c>
      <c r="C29" s="168">
        <v>1528</v>
      </c>
      <c r="D29" s="66">
        <v>892</v>
      </c>
      <c r="E29" s="38">
        <f t="shared" si="0"/>
        <v>58.376963350785338</v>
      </c>
      <c r="F29" s="69">
        <v>744</v>
      </c>
      <c r="G29" s="69">
        <v>184</v>
      </c>
      <c r="H29" s="38">
        <f t="shared" si="1"/>
        <v>24.731182795698924</v>
      </c>
      <c r="I29" s="66">
        <v>30</v>
      </c>
      <c r="J29" s="66">
        <v>7</v>
      </c>
      <c r="K29" s="38">
        <f t="shared" si="2"/>
        <v>23.333333333333332</v>
      </c>
      <c r="L29" s="69">
        <v>64</v>
      </c>
      <c r="M29" s="69">
        <v>18</v>
      </c>
      <c r="N29" s="38">
        <f t="shared" si="3"/>
        <v>28.125</v>
      </c>
      <c r="O29" s="69">
        <v>1511</v>
      </c>
      <c r="P29" s="69">
        <v>870</v>
      </c>
      <c r="Q29" s="38">
        <f t="shared" si="4"/>
        <v>57.577763070814022</v>
      </c>
      <c r="R29" s="69">
        <v>351</v>
      </c>
      <c r="S29" s="66">
        <v>441</v>
      </c>
      <c r="T29" s="66">
        <v>349</v>
      </c>
      <c r="U29" s="38">
        <f t="shared" si="5"/>
        <v>79.13832199546485</v>
      </c>
      <c r="V29" s="66">
        <v>360</v>
      </c>
      <c r="W29" s="66">
        <v>218</v>
      </c>
      <c r="X29" s="38">
        <f t="shared" si="6"/>
        <v>60.55555555555555</v>
      </c>
    </row>
    <row r="30" spans="1:24" ht="50.4" customHeight="1" x14ac:dyDescent="0.3">
      <c r="B30" s="178" t="s">
        <v>79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3"/>
      <c r="Q30" s="84"/>
      <c r="R30" s="8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3.2" x14ac:dyDescent="0.25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06" t="s">
        <v>70</v>
      </c>
      <c r="B1" s="206"/>
      <c r="C1" s="206"/>
      <c r="D1" s="206"/>
      <c r="E1" s="206"/>
    </row>
    <row r="2" spans="1:11" ht="23.25" customHeight="1" x14ac:dyDescent="0.25">
      <c r="A2" s="206" t="s">
        <v>33</v>
      </c>
      <c r="B2" s="206"/>
      <c r="C2" s="206"/>
      <c r="D2" s="206"/>
      <c r="E2" s="206"/>
    </row>
    <row r="3" spans="1:11" ht="6" customHeight="1" x14ac:dyDescent="0.25">
      <c r="A3" s="20"/>
    </row>
    <row r="4" spans="1:11" s="4" customFormat="1" ht="23.25" customHeight="1" x14ac:dyDescent="0.3">
      <c r="A4" s="217"/>
      <c r="B4" s="207" t="s">
        <v>81</v>
      </c>
      <c r="C4" s="207" t="s">
        <v>82</v>
      </c>
      <c r="D4" s="235" t="s">
        <v>1</v>
      </c>
      <c r="E4" s="236"/>
    </row>
    <row r="5" spans="1:11" s="4" customFormat="1" ht="32.25" customHeight="1" x14ac:dyDescent="0.3">
      <c r="A5" s="217"/>
      <c r="B5" s="208"/>
      <c r="C5" s="208"/>
      <c r="D5" s="5" t="s">
        <v>2</v>
      </c>
      <c r="E5" s="6" t="s">
        <v>40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73</v>
      </c>
      <c r="B7" s="161" t="s">
        <v>72</v>
      </c>
      <c r="C7" s="161">
        <f>'10'!B8</f>
        <v>11137</v>
      </c>
      <c r="D7" s="11" t="s">
        <v>72</v>
      </c>
      <c r="E7" s="162" t="s">
        <v>72</v>
      </c>
      <c r="K7" s="12"/>
    </row>
    <row r="8" spans="1:11" s="4" customFormat="1" ht="31.5" customHeight="1" x14ac:dyDescent="0.3">
      <c r="A8" s="10" t="s">
        <v>36</v>
      </c>
      <c r="B8" s="161">
        <f>'10'!C8</f>
        <v>13724</v>
      </c>
      <c r="C8" s="161">
        <f>'10'!D8</f>
        <v>9864</v>
      </c>
      <c r="D8" s="11">
        <f t="shared" ref="D8:D12" si="0">C8/B8*100</f>
        <v>71.874089186825998</v>
      </c>
      <c r="E8" s="162">
        <f t="shared" ref="E8:E12" si="1">C8-B8</f>
        <v>-3860</v>
      </c>
      <c r="K8" s="12"/>
    </row>
    <row r="9" spans="1:11" s="4" customFormat="1" ht="54.75" customHeight="1" x14ac:dyDescent="0.3">
      <c r="A9" s="13" t="s">
        <v>37</v>
      </c>
      <c r="B9" s="161">
        <f>'10'!F8</f>
        <v>4288</v>
      </c>
      <c r="C9" s="161">
        <f>'10'!G8</f>
        <v>1566</v>
      </c>
      <c r="D9" s="11">
        <f t="shared" si="0"/>
        <v>36.520522388059703</v>
      </c>
      <c r="E9" s="162">
        <f t="shared" si="1"/>
        <v>-2722</v>
      </c>
      <c r="K9" s="12"/>
    </row>
    <row r="10" spans="1:11" s="4" customFormat="1" ht="35.25" customHeight="1" x14ac:dyDescent="0.3">
      <c r="A10" s="14" t="s">
        <v>38</v>
      </c>
      <c r="B10" s="161">
        <f>'10'!I8</f>
        <v>309</v>
      </c>
      <c r="C10" s="161">
        <f>'10'!J8</f>
        <v>88</v>
      </c>
      <c r="D10" s="11">
        <f t="shared" si="0"/>
        <v>28.478964401294498</v>
      </c>
      <c r="E10" s="162">
        <f t="shared" si="1"/>
        <v>-221</v>
      </c>
      <c r="K10" s="12"/>
    </row>
    <row r="11" spans="1:11" s="4" customFormat="1" ht="45.75" customHeight="1" x14ac:dyDescent="0.3">
      <c r="A11" s="14" t="s">
        <v>29</v>
      </c>
      <c r="B11" s="161">
        <f>'10'!L8</f>
        <v>542</v>
      </c>
      <c r="C11" s="161">
        <f>'10'!M8</f>
        <v>185</v>
      </c>
      <c r="D11" s="11">
        <f t="shared" si="0"/>
        <v>34.132841328413285</v>
      </c>
      <c r="E11" s="162">
        <f t="shared" si="1"/>
        <v>-357</v>
      </c>
      <c r="K11" s="12"/>
    </row>
    <row r="12" spans="1:11" s="4" customFormat="1" ht="55.5" customHeight="1" x14ac:dyDescent="0.3">
      <c r="A12" s="14" t="s">
        <v>39</v>
      </c>
      <c r="B12" s="161">
        <f>'10'!O8</f>
        <v>12920</v>
      </c>
      <c r="C12" s="161">
        <f>'10'!P8</f>
        <v>7850</v>
      </c>
      <c r="D12" s="11">
        <f t="shared" si="0"/>
        <v>60.758513931888544</v>
      </c>
      <c r="E12" s="162">
        <f t="shared" si="1"/>
        <v>-5070</v>
      </c>
      <c r="K12" s="12"/>
    </row>
    <row r="13" spans="1:11" s="4" customFormat="1" ht="12.75" customHeight="1" x14ac:dyDescent="0.3">
      <c r="A13" s="213" t="s">
        <v>5</v>
      </c>
      <c r="B13" s="214"/>
      <c r="C13" s="214"/>
      <c r="D13" s="214"/>
      <c r="E13" s="214"/>
      <c r="K13" s="12"/>
    </row>
    <row r="14" spans="1:11" s="4" customFormat="1" ht="15" customHeight="1" x14ac:dyDescent="0.3">
      <c r="A14" s="215"/>
      <c r="B14" s="216"/>
      <c r="C14" s="216"/>
      <c r="D14" s="216"/>
      <c r="E14" s="216"/>
      <c r="K14" s="12"/>
    </row>
    <row r="15" spans="1:11" s="4" customFormat="1" ht="20.25" customHeight="1" x14ac:dyDescent="0.3">
      <c r="A15" s="211" t="s">
        <v>0</v>
      </c>
      <c r="B15" s="217" t="s">
        <v>83</v>
      </c>
      <c r="C15" s="217" t="s">
        <v>84</v>
      </c>
      <c r="D15" s="235" t="s">
        <v>1</v>
      </c>
      <c r="E15" s="236"/>
      <c r="K15" s="12"/>
    </row>
    <row r="16" spans="1:11" ht="35.25" customHeight="1" x14ac:dyDescent="0.25">
      <c r="A16" s="212"/>
      <c r="B16" s="217"/>
      <c r="C16" s="217"/>
      <c r="D16" s="5" t="s">
        <v>2</v>
      </c>
      <c r="E16" s="6" t="s">
        <v>67</v>
      </c>
      <c r="K16" s="12"/>
    </row>
    <row r="17" spans="1:11" ht="24" customHeight="1" x14ac:dyDescent="0.25">
      <c r="A17" s="10" t="s">
        <v>73</v>
      </c>
      <c r="B17" s="165" t="s">
        <v>72</v>
      </c>
      <c r="C17" s="165">
        <f>'10'!R8</f>
        <v>4692</v>
      </c>
      <c r="D17" s="11" t="s">
        <v>72</v>
      </c>
      <c r="E17" s="162" t="s">
        <v>72</v>
      </c>
      <c r="K17" s="12"/>
    </row>
    <row r="18" spans="1:11" ht="25.5" customHeight="1" x14ac:dyDescent="0.25">
      <c r="A18" s="1" t="s">
        <v>36</v>
      </c>
      <c r="B18" s="165">
        <f>'10'!S8</f>
        <v>3368</v>
      </c>
      <c r="C18" s="165">
        <f>'10'!T8</f>
        <v>4178</v>
      </c>
      <c r="D18" s="11">
        <f t="shared" ref="D18:D19" si="2">C18/B18*100</f>
        <v>124.04988123515439</v>
      </c>
      <c r="E18" s="162">
        <f t="shared" ref="E18:E19" si="3">C18-B18</f>
        <v>810</v>
      </c>
      <c r="K18" s="12"/>
    </row>
    <row r="19" spans="1:11" ht="37.200000000000003" customHeight="1" x14ac:dyDescent="0.25">
      <c r="A19" s="1" t="s">
        <v>41</v>
      </c>
      <c r="B19" s="165">
        <f>'10'!V8</f>
        <v>2556</v>
      </c>
      <c r="C19" s="165">
        <f>'10'!W8</f>
        <v>3251</v>
      </c>
      <c r="D19" s="11">
        <f t="shared" si="2"/>
        <v>127.1909233176839</v>
      </c>
      <c r="E19" s="162">
        <f t="shared" si="3"/>
        <v>695</v>
      </c>
      <c r="K19" s="12"/>
    </row>
    <row r="20" spans="1:11" ht="66.599999999999994" customHeight="1" x14ac:dyDescent="0.25">
      <c r="A20" s="205" t="s">
        <v>79</v>
      </c>
      <c r="B20" s="205"/>
      <c r="C20" s="205"/>
      <c r="D20" s="205"/>
      <c r="E20" s="20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90" zoomScaleNormal="85" zoomScaleSheetLayoutView="90" workbookViewId="0">
      <selection activeCell="W9" sqref="W9:W28"/>
    </sheetView>
  </sheetViews>
  <sheetFormatPr defaultRowHeight="15.6" x14ac:dyDescent="0.3"/>
  <cols>
    <col min="1" max="1" width="22" style="71" customWidth="1"/>
    <col min="2" max="2" width="19.6640625" style="71" customWidth="1"/>
    <col min="3" max="4" width="10.109375" style="68" customWidth="1"/>
    <col min="5" max="5" width="7.109375" style="72" customWidth="1"/>
    <col min="6" max="7" width="10.664062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9.5546875" style="72" customWidth="1"/>
    <col min="14" max="14" width="6.33203125" style="72" customWidth="1"/>
    <col min="15" max="16" width="9.33203125" style="68" customWidth="1"/>
    <col min="17" max="17" width="6.44140625" style="72" customWidth="1"/>
    <col min="18" max="18" width="18.109375" style="68" customWidth="1"/>
    <col min="19" max="19" width="9.109375" style="68" customWidth="1"/>
    <col min="20" max="20" width="9.5546875" style="68" customWidth="1"/>
    <col min="21" max="21" width="6.44140625" style="72" customWidth="1"/>
    <col min="22" max="22" width="8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43.2" customHeight="1" x14ac:dyDescent="0.35">
      <c r="A1" s="137"/>
      <c r="B1" s="243" t="s">
        <v>89</v>
      </c>
      <c r="C1" s="243"/>
      <c r="D1" s="243"/>
      <c r="E1" s="243"/>
      <c r="F1" s="243"/>
      <c r="G1" s="243"/>
      <c r="H1" s="243"/>
      <c r="I1" s="243"/>
      <c r="J1" s="243"/>
      <c r="K1" s="243"/>
      <c r="L1" s="49"/>
      <c r="M1" s="49"/>
      <c r="N1" s="49"/>
      <c r="O1" s="50"/>
      <c r="P1" s="50"/>
      <c r="Q1" s="51"/>
      <c r="R1" s="50"/>
      <c r="S1" s="50"/>
      <c r="T1" s="50"/>
      <c r="U1" s="52"/>
      <c r="W1" s="54"/>
      <c r="X1" s="153" t="s">
        <v>22</v>
      </c>
    </row>
    <row r="2" spans="1:25" s="53" customFormat="1" ht="11.2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4"/>
      <c r="X2" s="55" t="s">
        <v>8</v>
      </c>
    </row>
    <row r="3" spans="1:25" s="53" customFormat="1" ht="27.75" customHeight="1" x14ac:dyDescent="0.25">
      <c r="A3" s="179"/>
      <c r="B3" s="183" t="s">
        <v>78</v>
      </c>
      <c r="C3" s="182" t="s">
        <v>30</v>
      </c>
      <c r="D3" s="183"/>
      <c r="E3" s="184"/>
      <c r="F3" s="191" t="s">
        <v>25</v>
      </c>
      <c r="G3" s="191"/>
      <c r="H3" s="191"/>
      <c r="I3" s="182" t="s">
        <v>15</v>
      </c>
      <c r="J3" s="183"/>
      <c r="K3" s="184"/>
      <c r="L3" s="182" t="s">
        <v>10</v>
      </c>
      <c r="M3" s="183"/>
      <c r="N3" s="184"/>
      <c r="O3" s="182" t="s">
        <v>11</v>
      </c>
      <c r="P3" s="183"/>
      <c r="Q3" s="183"/>
      <c r="R3" s="202" t="s">
        <v>77</v>
      </c>
      <c r="S3" s="192" t="s">
        <v>17</v>
      </c>
      <c r="T3" s="193"/>
      <c r="U3" s="194"/>
      <c r="V3" s="182" t="s">
        <v>16</v>
      </c>
      <c r="W3" s="183"/>
      <c r="X3" s="184"/>
    </row>
    <row r="4" spans="1:25" s="56" customFormat="1" ht="22.5" customHeight="1" x14ac:dyDescent="0.25">
      <c r="A4" s="180"/>
      <c r="B4" s="186"/>
      <c r="C4" s="185"/>
      <c r="D4" s="186"/>
      <c r="E4" s="187"/>
      <c r="F4" s="191"/>
      <c r="G4" s="191"/>
      <c r="H4" s="191"/>
      <c r="I4" s="186"/>
      <c r="J4" s="186"/>
      <c r="K4" s="187"/>
      <c r="L4" s="185"/>
      <c r="M4" s="186"/>
      <c r="N4" s="187"/>
      <c r="O4" s="185"/>
      <c r="P4" s="186"/>
      <c r="Q4" s="186"/>
      <c r="R4" s="203"/>
      <c r="S4" s="195"/>
      <c r="T4" s="196"/>
      <c r="U4" s="197"/>
      <c r="V4" s="185"/>
      <c r="W4" s="186"/>
      <c r="X4" s="187"/>
    </row>
    <row r="5" spans="1:25" s="56" customFormat="1" ht="9" customHeight="1" x14ac:dyDescent="0.25">
      <c r="A5" s="180"/>
      <c r="B5" s="189"/>
      <c r="C5" s="188"/>
      <c r="D5" s="189"/>
      <c r="E5" s="190"/>
      <c r="F5" s="191"/>
      <c r="G5" s="191"/>
      <c r="H5" s="191"/>
      <c r="I5" s="189"/>
      <c r="J5" s="189"/>
      <c r="K5" s="190"/>
      <c r="L5" s="188"/>
      <c r="M5" s="189"/>
      <c r="N5" s="190"/>
      <c r="O5" s="188"/>
      <c r="P5" s="189"/>
      <c r="Q5" s="189"/>
      <c r="R5" s="204"/>
      <c r="S5" s="198"/>
      <c r="T5" s="199"/>
      <c r="U5" s="200"/>
      <c r="V5" s="188"/>
      <c r="W5" s="189"/>
      <c r="X5" s="190"/>
    </row>
    <row r="6" spans="1:25" s="28" customFormat="1" ht="26.25" customHeight="1" x14ac:dyDescent="0.3">
      <c r="A6" s="181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11.25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11137</v>
      </c>
      <c r="C8" s="33">
        <f>SUM(C9:C28)</f>
        <v>13724</v>
      </c>
      <c r="D8" s="33">
        <f>SUM(D9:D28)</f>
        <v>9864</v>
      </c>
      <c r="E8" s="34">
        <f>D8/C8*100</f>
        <v>71.874089186825998</v>
      </c>
      <c r="F8" s="33">
        <f>SUM(F9:F28)</f>
        <v>4288</v>
      </c>
      <c r="G8" s="33">
        <f>SUM(G9:G28)</f>
        <v>1566</v>
      </c>
      <c r="H8" s="34">
        <f>G8/F8*100</f>
        <v>36.520522388059703</v>
      </c>
      <c r="I8" s="33">
        <f>SUM(I9:I28)</f>
        <v>309</v>
      </c>
      <c r="J8" s="33">
        <f>SUM(J9:J28)</f>
        <v>88</v>
      </c>
      <c r="K8" s="34">
        <f>J8/I8*100</f>
        <v>28.478964401294498</v>
      </c>
      <c r="L8" s="33">
        <f>SUM(L9:L28)</f>
        <v>542</v>
      </c>
      <c r="M8" s="33">
        <f>SUM(M9:M28)</f>
        <v>185</v>
      </c>
      <c r="N8" s="34">
        <f>M8/L8*100</f>
        <v>34.132841328413285</v>
      </c>
      <c r="O8" s="33">
        <f>SUM(O9:O28)</f>
        <v>12920</v>
      </c>
      <c r="P8" s="33">
        <f>SUM(P9:P28)</f>
        <v>7850</v>
      </c>
      <c r="Q8" s="34">
        <f>P8/O8*100</f>
        <v>60.758513931888544</v>
      </c>
      <c r="R8" s="33">
        <f>SUM(R9:R28)</f>
        <v>4692</v>
      </c>
      <c r="S8" s="33">
        <f>SUM(S9:S28)</f>
        <v>3368</v>
      </c>
      <c r="T8" s="33">
        <f>SUM(T9:T28)</f>
        <v>4178</v>
      </c>
      <c r="U8" s="34">
        <f>T8/S8*100</f>
        <v>124.04988123515439</v>
      </c>
      <c r="V8" s="33">
        <f>SUM(V9:V28)</f>
        <v>2556</v>
      </c>
      <c r="W8" s="33">
        <f>SUM(W9:W28)</f>
        <v>3251</v>
      </c>
      <c r="X8" s="34">
        <f>W8/V8*100</f>
        <v>127.1909233176839</v>
      </c>
    </row>
    <row r="9" spans="1:25" ht="16.5" customHeight="1" x14ac:dyDescent="0.3">
      <c r="A9" s="141" t="s">
        <v>43</v>
      </c>
      <c r="B9" s="62">
        <v>4267</v>
      </c>
      <c r="C9" s="63">
        <v>3417</v>
      </c>
      <c r="D9" s="63">
        <v>3771</v>
      </c>
      <c r="E9" s="38">
        <f>D9/C9*100</f>
        <v>110.35996488147497</v>
      </c>
      <c r="F9" s="64">
        <v>582</v>
      </c>
      <c r="G9" s="64">
        <v>462</v>
      </c>
      <c r="H9" s="38">
        <f>G9/F9*100</f>
        <v>79.381443298969074</v>
      </c>
      <c r="I9" s="63">
        <v>54</v>
      </c>
      <c r="J9" s="63">
        <v>15</v>
      </c>
      <c r="K9" s="38">
        <f>J9/I9*100</f>
        <v>27.777777777777779</v>
      </c>
      <c r="L9" s="64">
        <v>19</v>
      </c>
      <c r="M9" s="64">
        <v>7</v>
      </c>
      <c r="N9" s="38">
        <f>M9/L9*100</f>
        <v>36.84210526315789</v>
      </c>
      <c r="O9" s="64">
        <v>3063</v>
      </c>
      <c r="P9" s="64">
        <v>2352</v>
      </c>
      <c r="Q9" s="38">
        <f>P9/O9*100</f>
        <v>76.787463271302641</v>
      </c>
      <c r="R9" s="170">
        <v>1828</v>
      </c>
      <c r="S9" s="65">
        <v>734</v>
      </c>
      <c r="T9" s="65">
        <v>1664</v>
      </c>
      <c r="U9" s="38">
        <f>T9/S9*100</f>
        <v>226.70299727520438</v>
      </c>
      <c r="V9" s="66">
        <v>571</v>
      </c>
      <c r="W9" s="66">
        <v>1471</v>
      </c>
      <c r="X9" s="38">
        <f>W9/V9*100</f>
        <v>257.6182136602452</v>
      </c>
      <c r="Y9" s="67"/>
    </row>
    <row r="10" spans="1:25" ht="16.5" customHeight="1" x14ac:dyDescent="0.3">
      <c r="A10" s="141" t="s">
        <v>44</v>
      </c>
      <c r="B10" s="62">
        <v>451</v>
      </c>
      <c r="C10" s="63">
        <v>1147</v>
      </c>
      <c r="D10" s="63">
        <v>403</v>
      </c>
      <c r="E10" s="38">
        <f t="shared" ref="E10:E28" si="0">D10/C10*100</f>
        <v>35.135135135135137</v>
      </c>
      <c r="F10" s="64">
        <v>263</v>
      </c>
      <c r="G10" s="64">
        <v>56</v>
      </c>
      <c r="H10" s="38">
        <f t="shared" ref="H10:H28" si="1">G10/F10*100</f>
        <v>21.292775665399237</v>
      </c>
      <c r="I10" s="63">
        <v>15</v>
      </c>
      <c r="J10" s="63">
        <v>6</v>
      </c>
      <c r="K10" s="38">
        <f t="shared" ref="K10:K28" si="2">J10/I10*100</f>
        <v>40</v>
      </c>
      <c r="L10" s="64">
        <v>57</v>
      </c>
      <c r="M10" s="64">
        <v>3</v>
      </c>
      <c r="N10" s="38">
        <f t="shared" ref="N10:N28" si="3">M10/L10*100</f>
        <v>5.2631578947368416</v>
      </c>
      <c r="O10" s="64">
        <v>1089</v>
      </c>
      <c r="P10" s="64">
        <v>366</v>
      </c>
      <c r="Q10" s="38">
        <f t="shared" ref="Q10:Q28" si="4">P10/O10*100</f>
        <v>33.608815426997246</v>
      </c>
      <c r="R10" s="170">
        <v>171</v>
      </c>
      <c r="S10" s="65">
        <v>238</v>
      </c>
      <c r="T10" s="65">
        <v>144</v>
      </c>
      <c r="U10" s="38">
        <f t="shared" ref="U10:U28" si="5">T10/S10*100</f>
        <v>60.504201680672267</v>
      </c>
      <c r="V10" s="66">
        <v>182</v>
      </c>
      <c r="W10" s="66">
        <v>83</v>
      </c>
      <c r="X10" s="38">
        <f t="shared" ref="X10:X28" si="6">W10/V10*100</f>
        <v>45.604395604395606</v>
      </c>
      <c r="Y10" s="67"/>
    </row>
    <row r="11" spans="1:25" ht="16.5" customHeight="1" x14ac:dyDescent="0.3">
      <c r="A11" s="141" t="s">
        <v>45</v>
      </c>
      <c r="B11" s="62">
        <v>426</v>
      </c>
      <c r="C11" s="63">
        <v>951</v>
      </c>
      <c r="D11" s="63">
        <v>331</v>
      </c>
      <c r="E11" s="38">
        <f t="shared" si="0"/>
        <v>34.80546792849632</v>
      </c>
      <c r="F11" s="64">
        <v>254</v>
      </c>
      <c r="G11" s="64">
        <v>36</v>
      </c>
      <c r="H11" s="38">
        <f t="shared" si="1"/>
        <v>14.173228346456693</v>
      </c>
      <c r="I11" s="63">
        <v>22</v>
      </c>
      <c r="J11" s="63">
        <v>4</v>
      </c>
      <c r="K11" s="38">
        <f t="shared" si="2"/>
        <v>18.181818181818183</v>
      </c>
      <c r="L11" s="64">
        <v>25</v>
      </c>
      <c r="M11" s="64">
        <v>6</v>
      </c>
      <c r="N11" s="38">
        <f t="shared" si="3"/>
        <v>24</v>
      </c>
      <c r="O11" s="64">
        <v>896</v>
      </c>
      <c r="P11" s="64">
        <v>306</v>
      </c>
      <c r="Q11" s="38">
        <f t="shared" si="4"/>
        <v>34.151785714285715</v>
      </c>
      <c r="R11" s="170">
        <v>86</v>
      </c>
      <c r="S11" s="65">
        <v>267</v>
      </c>
      <c r="T11" s="65">
        <v>83</v>
      </c>
      <c r="U11" s="38">
        <f t="shared" si="5"/>
        <v>31.086142322097377</v>
      </c>
      <c r="V11" s="66">
        <v>224</v>
      </c>
      <c r="W11" s="66">
        <v>56</v>
      </c>
      <c r="X11" s="38">
        <f t="shared" si="6"/>
        <v>25</v>
      </c>
      <c r="Y11" s="67"/>
    </row>
    <row r="12" spans="1:25" ht="16.5" customHeight="1" x14ac:dyDescent="0.3">
      <c r="A12" s="141" t="s">
        <v>46</v>
      </c>
      <c r="B12" s="62">
        <v>443</v>
      </c>
      <c r="C12" s="63">
        <v>846</v>
      </c>
      <c r="D12" s="63">
        <v>346</v>
      </c>
      <c r="E12" s="38">
        <f t="shared" si="0"/>
        <v>40.898345153664302</v>
      </c>
      <c r="F12" s="64">
        <v>175</v>
      </c>
      <c r="G12" s="64">
        <v>34</v>
      </c>
      <c r="H12" s="38">
        <f t="shared" si="1"/>
        <v>19.428571428571427</v>
      </c>
      <c r="I12" s="63">
        <v>17</v>
      </c>
      <c r="J12" s="63">
        <v>7</v>
      </c>
      <c r="K12" s="38">
        <f t="shared" si="2"/>
        <v>41.17647058823529</v>
      </c>
      <c r="L12" s="64">
        <v>27</v>
      </c>
      <c r="M12" s="64">
        <v>5</v>
      </c>
      <c r="N12" s="38">
        <f t="shared" si="3"/>
        <v>18.518518518518519</v>
      </c>
      <c r="O12" s="64">
        <v>735</v>
      </c>
      <c r="P12" s="64">
        <v>320</v>
      </c>
      <c r="Q12" s="38">
        <f t="shared" si="4"/>
        <v>43.537414965986393</v>
      </c>
      <c r="R12" s="170">
        <v>191</v>
      </c>
      <c r="S12" s="65">
        <v>254</v>
      </c>
      <c r="T12" s="65">
        <v>134</v>
      </c>
      <c r="U12" s="38">
        <f t="shared" si="5"/>
        <v>52.755905511811022</v>
      </c>
      <c r="V12" s="66">
        <v>220</v>
      </c>
      <c r="W12" s="66">
        <v>62</v>
      </c>
      <c r="X12" s="38">
        <f t="shared" si="6"/>
        <v>28.18181818181818</v>
      </c>
      <c r="Y12" s="67"/>
    </row>
    <row r="13" spans="1:25" ht="16.5" customHeight="1" x14ac:dyDescent="0.3">
      <c r="A13" s="141" t="s">
        <v>47</v>
      </c>
      <c r="B13" s="62">
        <v>304</v>
      </c>
      <c r="C13" s="63">
        <v>576</v>
      </c>
      <c r="D13" s="63">
        <v>263</v>
      </c>
      <c r="E13" s="38">
        <f t="shared" si="0"/>
        <v>45.659722222222221</v>
      </c>
      <c r="F13" s="64">
        <v>330</v>
      </c>
      <c r="G13" s="64">
        <v>93</v>
      </c>
      <c r="H13" s="38">
        <f t="shared" si="1"/>
        <v>28.18181818181818</v>
      </c>
      <c r="I13" s="63">
        <v>13</v>
      </c>
      <c r="J13" s="63">
        <v>1</v>
      </c>
      <c r="K13" s="38">
        <f t="shared" si="2"/>
        <v>7.6923076923076925</v>
      </c>
      <c r="L13" s="64">
        <v>0</v>
      </c>
      <c r="M13" s="64">
        <v>0</v>
      </c>
      <c r="N13" s="164" t="e">
        <f t="shared" si="3"/>
        <v>#DIV/0!</v>
      </c>
      <c r="O13" s="64">
        <v>560</v>
      </c>
      <c r="P13" s="64">
        <v>232</v>
      </c>
      <c r="Q13" s="38">
        <f t="shared" si="4"/>
        <v>41.428571428571431</v>
      </c>
      <c r="R13" s="170">
        <v>92</v>
      </c>
      <c r="S13" s="65">
        <v>112</v>
      </c>
      <c r="T13" s="65">
        <v>91</v>
      </c>
      <c r="U13" s="38">
        <f t="shared" si="5"/>
        <v>81.25</v>
      </c>
      <c r="V13" s="66">
        <v>100</v>
      </c>
      <c r="W13" s="66">
        <v>82</v>
      </c>
      <c r="X13" s="38">
        <f t="shared" si="6"/>
        <v>82</v>
      </c>
      <c r="Y13" s="67"/>
    </row>
    <row r="14" spans="1:25" ht="16.5" customHeight="1" x14ac:dyDescent="0.3">
      <c r="A14" s="141" t="s">
        <v>48</v>
      </c>
      <c r="B14" s="62">
        <v>300</v>
      </c>
      <c r="C14" s="63">
        <v>637</v>
      </c>
      <c r="D14" s="63">
        <v>271</v>
      </c>
      <c r="E14" s="38">
        <f t="shared" si="0"/>
        <v>42.543171114599687</v>
      </c>
      <c r="F14" s="64">
        <v>255</v>
      </c>
      <c r="G14" s="64">
        <v>60</v>
      </c>
      <c r="H14" s="38">
        <f t="shared" si="1"/>
        <v>23.52941176470588</v>
      </c>
      <c r="I14" s="63">
        <v>24</v>
      </c>
      <c r="J14" s="63">
        <v>3</v>
      </c>
      <c r="K14" s="38">
        <f t="shared" si="2"/>
        <v>12.5</v>
      </c>
      <c r="L14" s="64">
        <v>43</v>
      </c>
      <c r="M14" s="64">
        <v>5</v>
      </c>
      <c r="N14" s="38">
        <f t="shared" si="3"/>
        <v>11.627906976744185</v>
      </c>
      <c r="O14" s="64">
        <v>613</v>
      </c>
      <c r="P14" s="64">
        <v>226</v>
      </c>
      <c r="Q14" s="38">
        <f t="shared" si="4"/>
        <v>36.867862969004896</v>
      </c>
      <c r="R14" s="170">
        <v>109</v>
      </c>
      <c r="S14" s="65">
        <v>157</v>
      </c>
      <c r="T14" s="65">
        <v>98</v>
      </c>
      <c r="U14" s="38">
        <f t="shared" si="5"/>
        <v>62.420382165605091</v>
      </c>
      <c r="V14" s="66">
        <v>123</v>
      </c>
      <c r="W14" s="66">
        <v>60</v>
      </c>
      <c r="X14" s="38">
        <f t="shared" si="6"/>
        <v>48.780487804878049</v>
      </c>
      <c r="Y14" s="67"/>
    </row>
    <row r="15" spans="1:25" ht="16.5" customHeight="1" x14ac:dyDescent="0.3">
      <c r="A15" s="141" t="s">
        <v>49</v>
      </c>
      <c r="B15" s="62">
        <v>105</v>
      </c>
      <c r="C15" s="63">
        <v>213</v>
      </c>
      <c r="D15" s="63">
        <v>101</v>
      </c>
      <c r="E15" s="38">
        <f t="shared" si="0"/>
        <v>47.417840375586856</v>
      </c>
      <c r="F15" s="64">
        <v>102</v>
      </c>
      <c r="G15" s="64">
        <v>21</v>
      </c>
      <c r="H15" s="38">
        <f t="shared" si="1"/>
        <v>20.588235294117645</v>
      </c>
      <c r="I15" s="63">
        <v>11</v>
      </c>
      <c r="J15" s="63">
        <v>2</v>
      </c>
      <c r="K15" s="38">
        <f t="shared" si="2"/>
        <v>18.181818181818183</v>
      </c>
      <c r="L15" s="64">
        <v>8</v>
      </c>
      <c r="M15" s="64">
        <v>0</v>
      </c>
      <c r="N15" s="38">
        <f t="shared" si="3"/>
        <v>0</v>
      </c>
      <c r="O15" s="64">
        <v>213</v>
      </c>
      <c r="P15" s="64">
        <v>94</v>
      </c>
      <c r="Q15" s="38">
        <f t="shared" si="4"/>
        <v>44.131455399061032</v>
      </c>
      <c r="R15" s="170">
        <v>41</v>
      </c>
      <c r="S15" s="65">
        <v>42</v>
      </c>
      <c r="T15" s="65">
        <v>41</v>
      </c>
      <c r="U15" s="38">
        <f t="shared" si="5"/>
        <v>97.61904761904762</v>
      </c>
      <c r="V15" s="66">
        <v>39</v>
      </c>
      <c r="W15" s="66">
        <v>27</v>
      </c>
      <c r="X15" s="38">
        <f t="shared" si="6"/>
        <v>69.230769230769226</v>
      </c>
      <c r="Y15" s="67"/>
    </row>
    <row r="16" spans="1:25" ht="16.5" customHeight="1" x14ac:dyDescent="0.3">
      <c r="A16" s="141" t="s">
        <v>50</v>
      </c>
      <c r="B16" s="62">
        <v>447</v>
      </c>
      <c r="C16" s="63">
        <v>360</v>
      </c>
      <c r="D16" s="63">
        <v>428</v>
      </c>
      <c r="E16" s="38">
        <f t="shared" si="0"/>
        <v>118.88888888888889</v>
      </c>
      <c r="F16" s="64">
        <v>144</v>
      </c>
      <c r="G16" s="64">
        <v>87</v>
      </c>
      <c r="H16" s="38">
        <f t="shared" si="1"/>
        <v>60.416666666666664</v>
      </c>
      <c r="I16" s="63">
        <v>11</v>
      </c>
      <c r="J16" s="63">
        <v>12</v>
      </c>
      <c r="K16" s="38">
        <f t="shared" si="2"/>
        <v>109.09090909090908</v>
      </c>
      <c r="L16" s="64">
        <v>35</v>
      </c>
      <c r="M16" s="64">
        <v>42</v>
      </c>
      <c r="N16" s="38">
        <f t="shared" si="3"/>
        <v>120</v>
      </c>
      <c r="O16" s="64">
        <v>354</v>
      </c>
      <c r="P16" s="64">
        <v>410</v>
      </c>
      <c r="Q16" s="38">
        <f t="shared" si="4"/>
        <v>115.81920903954803</v>
      </c>
      <c r="R16" s="170">
        <v>220</v>
      </c>
      <c r="S16" s="65">
        <v>98</v>
      </c>
      <c r="T16" s="65">
        <v>217</v>
      </c>
      <c r="U16" s="38">
        <f t="shared" si="5"/>
        <v>221.42857142857144</v>
      </c>
      <c r="V16" s="66">
        <v>74</v>
      </c>
      <c r="W16" s="66">
        <v>189</v>
      </c>
      <c r="X16" s="38">
        <f t="shared" si="6"/>
        <v>255.40540540540539</v>
      </c>
      <c r="Y16" s="67"/>
    </row>
    <row r="17" spans="1:25" ht="16.5" customHeight="1" x14ac:dyDescent="0.3">
      <c r="A17" s="141" t="s">
        <v>51</v>
      </c>
      <c r="B17" s="62">
        <v>288</v>
      </c>
      <c r="C17" s="63">
        <v>494</v>
      </c>
      <c r="D17" s="63">
        <v>282</v>
      </c>
      <c r="E17" s="38">
        <f t="shared" si="0"/>
        <v>57.085020242914972</v>
      </c>
      <c r="F17" s="64">
        <v>142</v>
      </c>
      <c r="G17" s="64">
        <v>33</v>
      </c>
      <c r="H17" s="38">
        <f t="shared" si="1"/>
        <v>23.239436619718308</v>
      </c>
      <c r="I17" s="63">
        <v>7</v>
      </c>
      <c r="J17" s="63">
        <v>2</v>
      </c>
      <c r="K17" s="38">
        <f t="shared" si="2"/>
        <v>28.571428571428569</v>
      </c>
      <c r="L17" s="64">
        <v>33</v>
      </c>
      <c r="M17" s="64">
        <v>2</v>
      </c>
      <c r="N17" s="38">
        <f t="shared" si="3"/>
        <v>6.0606060606060606</v>
      </c>
      <c r="O17" s="64">
        <v>475</v>
      </c>
      <c r="P17" s="64">
        <v>256</v>
      </c>
      <c r="Q17" s="38">
        <f t="shared" si="4"/>
        <v>53.89473684210526</v>
      </c>
      <c r="R17" s="170">
        <v>83</v>
      </c>
      <c r="S17" s="65">
        <v>141</v>
      </c>
      <c r="T17" s="65">
        <v>83</v>
      </c>
      <c r="U17" s="38">
        <f t="shared" si="5"/>
        <v>58.865248226950349</v>
      </c>
      <c r="V17" s="66">
        <v>74</v>
      </c>
      <c r="W17" s="66">
        <v>43</v>
      </c>
      <c r="X17" s="38">
        <f t="shared" si="6"/>
        <v>58.108108108108105</v>
      </c>
      <c r="Y17" s="67"/>
    </row>
    <row r="18" spans="1:25" ht="16.5" customHeight="1" x14ac:dyDescent="0.3">
      <c r="A18" s="141" t="s">
        <v>52</v>
      </c>
      <c r="B18" s="62">
        <v>1531</v>
      </c>
      <c r="C18" s="63">
        <v>886</v>
      </c>
      <c r="D18" s="63">
        <v>1285</v>
      </c>
      <c r="E18" s="38">
        <f t="shared" si="0"/>
        <v>145.03386004514672</v>
      </c>
      <c r="F18" s="64">
        <v>270</v>
      </c>
      <c r="G18" s="64">
        <v>133</v>
      </c>
      <c r="H18" s="38">
        <f t="shared" si="1"/>
        <v>49.25925925925926</v>
      </c>
      <c r="I18" s="63">
        <v>33</v>
      </c>
      <c r="J18" s="63">
        <v>9</v>
      </c>
      <c r="K18" s="38">
        <f t="shared" si="2"/>
        <v>27.27272727272727</v>
      </c>
      <c r="L18" s="64">
        <v>17</v>
      </c>
      <c r="M18" s="64">
        <v>6</v>
      </c>
      <c r="N18" s="38">
        <f t="shared" si="3"/>
        <v>35.294117647058826</v>
      </c>
      <c r="O18" s="64">
        <v>847</v>
      </c>
      <c r="P18" s="64">
        <v>1091</v>
      </c>
      <c r="Q18" s="38">
        <f t="shared" si="4"/>
        <v>128.80755608028335</v>
      </c>
      <c r="R18" s="170">
        <v>807</v>
      </c>
      <c r="S18" s="65">
        <v>244</v>
      </c>
      <c r="T18" s="65">
        <v>641</v>
      </c>
      <c r="U18" s="38">
        <f t="shared" si="5"/>
        <v>262.70491803278691</v>
      </c>
      <c r="V18" s="66">
        <v>193</v>
      </c>
      <c r="W18" s="66">
        <v>558</v>
      </c>
      <c r="X18" s="38">
        <f t="shared" si="6"/>
        <v>289.11917098445599</v>
      </c>
      <c r="Y18" s="67"/>
    </row>
    <row r="19" spans="1:25" ht="16.5" customHeight="1" x14ac:dyDescent="0.3">
      <c r="A19" s="141" t="s">
        <v>53</v>
      </c>
      <c r="B19" s="62">
        <v>295</v>
      </c>
      <c r="C19" s="63">
        <v>423</v>
      </c>
      <c r="D19" s="63">
        <v>270</v>
      </c>
      <c r="E19" s="38">
        <f t="shared" si="0"/>
        <v>63.829787234042556</v>
      </c>
      <c r="F19" s="64">
        <v>128</v>
      </c>
      <c r="G19" s="64">
        <v>64</v>
      </c>
      <c r="H19" s="38">
        <f t="shared" si="1"/>
        <v>50</v>
      </c>
      <c r="I19" s="63">
        <v>7</v>
      </c>
      <c r="J19" s="63">
        <v>7</v>
      </c>
      <c r="K19" s="38">
        <f t="shared" si="2"/>
        <v>100</v>
      </c>
      <c r="L19" s="64">
        <v>7</v>
      </c>
      <c r="M19" s="64">
        <v>8</v>
      </c>
      <c r="N19" s="38">
        <f t="shared" si="3"/>
        <v>114.28571428571428</v>
      </c>
      <c r="O19" s="64">
        <v>406</v>
      </c>
      <c r="P19" s="64">
        <v>219</v>
      </c>
      <c r="Q19" s="38">
        <f t="shared" si="4"/>
        <v>53.940886699507388</v>
      </c>
      <c r="R19" s="170">
        <v>123</v>
      </c>
      <c r="S19" s="65">
        <v>150</v>
      </c>
      <c r="T19" s="65">
        <v>123</v>
      </c>
      <c r="U19" s="38">
        <f t="shared" si="5"/>
        <v>82</v>
      </c>
      <c r="V19" s="66">
        <v>103</v>
      </c>
      <c r="W19" s="66">
        <v>67</v>
      </c>
      <c r="X19" s="38">
        <f t="shared" si="6"/>
        <v>65.048543689320397</v>
      </c>
      <c r="Y19" s="67"/>
    </row>
    <row r="20" spans="1:25" ht="16.5" customHeight="1" x14ac:dyDescent="0.3">
      <c r="A20" s="141" t="s">
        <v>54</v>
      </c>
      <c r="B20" s="62">
        <v>361</v>
      </c>
      <c r="C20" s="63">
        <v>696</v>
      </c>
      <c r="D20" s="63">
        <v>348</v>
      </c>
      <c r="E20" s="38">
        <f t="shared" si="0"/>
        <v>50</v>
      </c>
      <c r="F20" s="64">
        <v>253</v>
      </c>
      <c r="G20" s="64">
        <v>51</v>
      </c>
      <c r="H20" s="38">
        <f t="shared" si="1"/>
        <v>20.158102766798418</v>
      </c>
      <c r="I20" s="63">
        <v>9</v>
      </c>
      <c r="J20" s="63">
        <v>2</v>
      </c>
      <c r="K20" s="38">
        <f t="shared" si="2"/>
        <v>22.222222222222221</v>
      </c>
      <c r="L20" s="64">
        <v>65</v>
      </c>
      <c r="M20" s="64">
        <v>12</v>
      </c>
      <c r="N20" s="38">
        <f t="shared" si="3"/>
        <v>18.461538461538463</v>
      </c>
      <c r="O20" s="64">
        <v>660</v>
      </c>
      <c r="P20" s="64">
        <v>302</v>
      </c>
      <c r="Q20" s="38">
        <f t="shared" si="4"/>
        <v>45.757575757575758</v>
      </c>
      <c r="R20" s="170">
        <v>140</v>
      </c>
      <c r="S20" s="65">
        <v>200</v>
      </c>
      <c r="T20" s="65">
        <v>136</v>
      </c>
      <c r="U20" s="38">
        <f t="shared" si="5"/>
        <v>68</v>
      </c>
      <c r="V20" s="66">
        <v>125</v>
      </c>
      <c r="W20" s="66">
        <v>60</v>
      </c>
      <c r="X20" s="38">
        <f t="shared" si="6"/>
        <v>48</v>
      </c>
      <c r="Y20" s="67"/>
    </row>
    <row r="21" spans="1:25" ht="16.5" customHeight="1" x14ac:dyDescent="0.3">
      <c r="A21" s="141" t="s">
        <v>55</v>
      </c>
      <c r="B21" s="62">
        <v>192</v>
      </c>
      <c r="C21" s="63">
        <v>343</v>
      </c>
      <c r="D21" s="63">
        <v>166</v>
      </c>
      <c r="E21" s="38">
        <f t="shared" si="0"/>
        <v>48.396501457725947</v>
      </c>
      <c r="F21" s="64">
        <v>117</v>
      </c>
      <c r="G21" s="64">
        <v>32</v>
      </c>
      <c r="H21" s="38">
        <f t="shared" si="1"/>
        <v>27.350427350427353</v>
      </c>
      <c r="I21" s="63">
        <v>7</v>
      </c>
      <c r="J21" s="63">
        <v>1</v>
      </c>
      <c r="K21" s="38">
        <f t="shared" si="2"/>
        <v>14.285714285714285</v>
      </c>
      <c r="L21" s="64">
        <v>45</v>
      </c>
      <c r="M21" s="64">
        <v>14</v>
      </c>
      <c r="N21" s="38">
        <f t="shared" si="3"/>
        <v>31.111111111111111</v>
      </c>
      <c r="O21" s="64">
        <v>336</v>
      </c>
      <c r="P21" s="64">
        <v>163</v>
      </c>
      <c r="Q21" s="38">
        <f t="shared" si="4"/>
        <v>48.511904761904759</v>
      </c>
      <c r="R21" s="170">
        <v>75</v>
      </c>
      <c r="S21" s="65">
        <v>100</v>
      </c>
      <c r="T21" s="65">
        <v>60</v>
      </c>
      <c r="U21" s="38">
        <f t="shared" si="5"/>
        <v>60</v>
      </c>
      <c r="V21" s="66">
        <v>75</v>
      </c>
      <c r="W21" s="66">
        <v>38</v>
      </c>
      <c r="X21" s="38">
        <f t="shared" si="6"/>
        <v>50.666666666666671</v>
      </c>
      <c r="Y21" s="67"/>
    </row>
    <row r="22" spans="1:25" ht="16.5" customHeight="1" x14ac:dyDescent="0.3">
      <c r="A22" s="141" t="s">
        <v>56</v>
      </c>
      <c r="B22" s="62">
        <v>383</v>
      </c>
      <c r="C22" s="63">
        <v>309</v>
      </c>
      <c r="D22" s="63">
        <v>345</v>
      </c>
      <c r="E22" s="38">
        <f t="shared" si="0"/>
        <v>111.65048543689321</v>
      </c>
      <c r="F22" s="64">
        <v>107</v>
      </c>
      <c r="G22" s="64">
        <v>67</v>
      </c>
      <c r="H22" s="38">
        <f t="shared" si="1"/>
        <v>62.616822429906534</v>
      </c>
      <c r="I22" s="63">
        <v>5</v>
      </c>
      <c r="J22" s="63">
        <v>3</v>
      </c>
      <c r="K22" s="38">
        <f t="shared" si="2"/>
        <v>60</v>
      </c>
      <c r="L22" s="64">
        <v>29</v>
      </c>
      <c r="M22" s="64">
        <v>5</v>
      </c>
      <c r="N22" s="38">
        <f t="shared" si="3"/>
        <v>17.241379310344829</v>
      </c>
      <c r="O22" s="64">
        <v>306</v>
      </c>
      <c r="P22" s="64">
        <v>335</v>
      </c>
      <c r="Q22" s="38">
        <f t="shared" si="4"/>
        <v>109.47712418300655</v>
      </c>
      <c r="R22" s="170">
        <v>244</v>
      </c>
      <c r="S22" s="65">
        <v>75</v>
      </c>
      <c r="T22" s="65">
        <v>222</v>
      </c>
      <c r="U22" s="38">
        <f t="shared" si="5"/>
        <v>296</v>
      </c>
      <c r="V22" s="66">
        <v>30</v>
      </c>
      <c r="W22" s="66">
        <v>196</v>
      </c>
      <c r="X22" s="38">
        <f t="shared" si="6"/>
        <v>653.33333333333337</v>
      </c>
      <c r="Y22" s="67"/>
    </row>
    <row r="23" spans="1:25" ht="16.5" customHeight="1" x14ac:dyDescent="0.3">
      <c r="A23" s="141" t="s">
        <v>57</v>
      </c>
      <c r="B23" s="62">
        <v>289</v>
      </c>
      <c r="C23" s="63">
        <v>402</v>
      </c>
      <c r="D23" s="63">
        <v>235</v>
      </c>
      <c r="E23" s="38">
        <f t="shared" si="0"/>
        <v>58.457711442786064</v>
      </c>
      <c r="F23" s="64">
        <v>239</v>
      </c>
      <c r="G23" s="64">
        <v>80</v>
      </c>
      <c r="H23" s="38">
        <f t="shared" si="1"/>
        <v>33.472803347280333</v>
      </c>
      <c r="I23" s="63">
        <v>13</v>
      </c>
      <c r="J23" s="63">
        <v>6</v>
      </c>
      <c r="K23" s="38">
        <f t="shared" si="2"/>
        <v>46.153846153846153</v>
      </c>
      <c r="L23" s="64">
        <v>15</v>
      </c>
      <c r="M23" s="64">
        <v>2</v>
      </c>
      <c r="N23" s="38">
        <f t="shared" si="3"/>
        <v>13.333333333333334</v>
      </c>
      <c r="O23" s="64">
        <v>385</v>
      </c>
      <c r="P23" s="64">
        <v>213</v>
      </c>
      <c r="Q23" s="38">
        <f t="shared" si="4"/>
        <v>55.324675324675319</v>
      </c>
      <c r="R23" s="170">
        <v>101</v>
      </c>
      <c r="S23" s="65">
        <v>98</v>
      </c>
      <c r="T23" s="65">
        <v>67</v>
      </c>
      <c r="U23" s="38">
        <f t="shared" si="5"/>
        <v>68.367346938775512</v>
      </c>
      <c r="V23" s="66">
        <v>79</v>
      </c>
      <c r="W23" s="66">
        <v>48</v>
      </c>
      <c r="X23" s="38">
        <f t="shared" si="6"/>
        <v>60.75949367088608</v>
      </c>
      <c r="Y23" s="67"/>
    </row>
    <row r="24" spans="1:25" ht="16.5" customHeight="1" x14ac:dyDescent="0.3">
      <c r="A24" s="141" t="s">
        <v>58</v>
      </c>
      <c r="B24" s="62">
        <v>233</v>
      </c>
      <c r="C24" s="63">
        <v>569</v>
      </c>
      <c r="D24" s="63">
        <v>223</v>
      </c>
      <c r="E24" s="38">
        <f t="shared" si="0"/>
        <v>39.191564147627417</v>
      </c>
      <c r="F24" s="64">
        <v>246</v>
      </c>
      <c r="G24" s="64">
        <v>57</v>
      </c>
      <c r="H24" s="38">
        <f t="shared" si="1"/>
        <v>23.170731707317074</v>
      </c>
      <c r="I24" s="63">
        <v>17</v>
      </c>
      <c r="J24" s="63">
        <v>4</v>
      </c>
      <c r="K24" s="38">
        <f t="shared" si="2"/>
        <v>23.52941176470588</v>
      </c>
      <c r="L24" s="64">
        <v>22</v>
      </c>
      <c r="M24" s="64">
        <v>14</v>
      </c>
      <c r="N24" s="38">
        <f t="shared" si="3"/>
        <v>63.636363636363633</v>
      </c>
      <c r="O24" s="64">
        <v>552</v>
      </c>
      <c r="P24" s="64">
        <v>202</v>
      </c>
      <c r="Q24" s="38">
        <f t="shared" si="4"/>
        <v>36.594202898550726</v>
      </c>
      <c r="R24" s="170">
        <v>81</v>
      </c>
      <c r="S24" s="65">
        <v>137</v>
      </c>
      <c r="T24" s="65">
        <v>81</v>
      </c>
      <c r="U24" s="38">
        <f t="shared" si="5"/>
        <v>59.12408759124088</v>
      </c>
      <c r="V24" s="66">
        <v>84</v>
      </c>
      <c r="W24" s="66">
        <v>30</v>
      </c>
      <c r="X24" s="38">
        <f t="shared" si="6"/>
        <v>35.714285714285715</v>
      </c>
      <c r="Y24" s="67"/>
    </row>
    <row r="25" spans="1:25" ht="16.5" customHeight="1" x14ac:dyDescent="0.3">
      <c r="A25" s="141" t="s">
        <v>59</v>
      </c>
      <c r="B25" s="62">
        <v>189</v>
      </c>
      <c r="C25" s="63">
        <v>278</v>
      </c>
      <c r="D25" s="63">
        <v>185</v>
      </c>
      <c r="E25" s="38">
        <f t="shared" si="0"/>
        <v>66.546762589928051</v>
      </c>
      <c r="F25" s="64">
        <v>192</v>
      </c>
      <c r="G25" s="64">
        <v>88</v>
      </c>
      <c r="H25" s="38">
        <f t="shared" si="1"/>
        <v>45.833333333333329</v>
      </c>
      <c r="I25" s="63">
        <v>8</v>
      </c>
      <c r="J25" s="63">
        <v>1</v>
      </c>
      <c r="K25" s="38">
        <f t="shared" si="2"/>
        <v>12.5</v>
      </c>
      <c r="L25" s="64">
        <v>24</v>
      </c>
      <c r="M25" s="64">
        <v>10</v>
      </c>
      <c r="N25" s="38">
        <f t="shared" si="3"/>
        <v>41.666666666666671</v>
      </c>
      <c r="O25" s="64">
        <v>272</v>
      </c>
      <c r="P25" s="64">
        <v>169</v>
      </c>
      <c r="Q25" s="38">
        <f t="shared" si="4"/>
        <v>62.132352941176471</v>
      </c>
      <c r="R25" s="170">
        <v>67</v>
      </c>
      <c r="S25" s="65">
        <v>34</v>
      </c>
      <c r="T25" s="65">
        <v>67</v>
      </c>
      <c r="U25" s="38">
        <f t="shared" si="5"/>
        <v>197.05882352941177</v>
      </c>
      <c r="V25" s="66">
        <v>30</v>
      </c>
      <c r="W25" s="66">
        <v>48</v>
      </c>
      <c r="X25" s="38">
        <f t="shared" si="6"/>
        <v>160</v>
      </c>
      <c r="Y25" s="67"/>
    </row>
    <row r="26" spans="1:25" ht="16.5" customHeight="1" x14ac:dyDescent="0.3">
      <c r="A26" s="141" t="s">
        <v>60</v>
      </c>
      <c r="B26" s="62">
        <v>283</v>
      </c>
      <c r="C26" s="63">
        <v>555</v>
      </c>
      <c r="D26" s="63">
        <v>267</v>
      </c>
      <c r="E26" s="38">
        <f t="shared" si="0"/>
        <v>48.108108108108112</v>
      </c>
      <c r="F26" s="64">
        <v>192</v>
      </c>
      <c r="G26" s="64">
        <v>27</v>
      </c>
      <c r="H26" s="38">
        <f t="shared" si="1"/>
        <v>14.0625</v>
      </c>
      <c r="I26" s="63">
        <v>15</v>
      </c>
      <c r="J26" s="63">
        <v>0</v>
      </c>
      <c r="K26" s="38">
        <f t="shared" si="2"/>
        <v>0</v>
      </c>
      <c r="L26" s="64">
        <v>43</v>
      </c>
      <c r="M26" s="64">
        <v>30</v>
      </c>
      <c r="N26" s="38">
        <f t="shared" si="3"/>
        <v>69.767441860465112</v>
      </c>
      <c r="O26" s="64">
        <v>547</v>
      </c>
      <c r="P26" s="64">
        <v>258</v>
      </c>
      <c r="Q26" s="38">
        <f t="shared" si="4"/>
        <v>47.166361974405852</v>
      </c>
      <c r="R26" s="170">
        <v>115</v>
      </c>
      <c r="S26" s="65">
        <v>142</v>
      </c>
      <c r="T26" s="65">
        <v>108</v>
      </c>
      <c r="U26" s="38">
        <f t="shared" si="5"/>
        <v>76.056338028169009</v>
      </c>
      <c r="V26" s="66">
        <v>110</v>
      </c>
      <c r="W26" s="66">
        <v>62</v>
      </c>
      <c r="X26" s="38">
        <f t="shared" si="6"/>
        <v>56.36363636363636</v>
      </c>
      <c r="Y26" s="67"/>
    </row>
    <row r="27" spans="1:25" ht="16.5" customHeight="1" x14ac:dyDescent="0.3">
      <c r="A27" s="141" t="s">
        <v>61</v>
      </c>
      <c r="B27" s="62">
        <v>138</v>
      </c>
      <c r="C27" s="63">
        <v>188</v>
      </c>
      <c r="D27" s="63">
        <v>132</v>
      </c>
      <c r="E27" s="38">
        <f t="shared" si="0"/>
        <v>70.212765957446805</v>
      </c>
      <c r="F27" s="64">
        <v>97</v>
      </c>
      <c r="G27" s="64">
        <v>41</v>
      </c>
      <c r="H27" s="38">
        <f t="shared" si="1"/>
        <v>42.268041237113401</v>
      </c>
      <c r="I27" s="63">
        <v>13</v>
      </c>
      <c r="J27" s="63">
        <v>1</v>
      </c>
      <c r="K27" s="38">
        <f t="shared" si="2"/>
        <v>7.6923076923076925</v>
      </c>
      <c r="L27" s="64">
        <v>18</v>
      </c>
      <c r="M27" s="64">
        <v>11</v>
      </c>
      <c r="N27" s="38">
        <f t="shared" si="3"/>
        <v>61.111111111111114</v>
      </c>
      <c r="O27" s="64">
        <v>186</v>
      </c>
      <c r="P27" s="64">
        <v>132</v>
      </c>
      <c r="Q27" s="38">
        <f t="shared" si="4"/>
        <v>70.967741935483872</v>
      </c>
      <c r="R27" s="170">
        <v>51</v>
      </c>
      <c r="S27" s="65">
        <v>43</v>
      </c>
      <c r="T27" s="65">
        <v>51</v>
      </c>
      <c r="U27" s="38">
        <f t="shared" si="5"/>
        <v>118.6046511627907</v>
      </c>
      <c r="V27" s="66">
        <v>37</v>
      </c>
      <c r="W27" s="66">
        <v>29</v>
      </c>
      <c r="X27" s="38">
        <f t="shared" si="6"/>
        <v>78.378378378378372</v>
      </c>
      <c r="Y27" s="67"/>
    </row>
    <row r="28" spans="1:25" ht="16.5" customHeight="1" x14ac:dyDescent="0.3">
      <c r="A28" s="141" t="s">
        <v>62</v>
      </c>
      <c r="B28" s="62">
        <v>212</v>
      </c>
      <c r="C28" s="63">
        <v>434</v>
      </c>
      <c r="D28" s="63">
        <v>212</v>
      </c>
      <c r="E28" s="38">
        <f t="shared" si="0"/>
        <v>48.847926267281103</v>
      </c>
      <c r="F28" s="64">
        <v>200</v>
      </c>
      <c r="G28" s="64">
        <v>44</v>
      </c>
      <c r="H28" s="38">
        <f t="shared" si="1"/>
        <v>22</v>
      </c>
      <c r="I28" s="63">
        <v>8</v>
      </c>
      <c r="J28" s="63">
        <v>2</v>
      </c>
      <c r="K28" s="38">
        <f t="shared" si="2"/>
        <v>25</v>
      </c>
      <c r="L28" s="64">
        <v>10</v>
      </c>
      <c r="M28" s="64">
        <v>3</v>
      </c>
      <c r="N28" s="38">
        <f t="shared" si="3"/>
        <v>30</v>
      </c>
      <c r="O28" s="64">
        <v>425</v>
      </c>
      <c r="P28" s="64">
        <v>204</v>
      </c>
      <c r="Q28" s="38">
        <f t="shared" si="4"/>
        <v>48</v>
      </c>
      <c r="R28" s="170">
        <v>67</v>
      </c>
      <c r="S28" s="65">
        <v>102</v>
      </c>
      <c r="T28" s="65">
        <v>67</v>
      </c>
      <c r="U28" s="38">
        <f t="shared" si="5"/>
        <v>65.686274509803923</v>
      </c>
      <c r="V28" s="66">
        <v>83</v>
      </c>
      <c r="W28" s="66">
        <v>42</v>
      </c>
      <c r="X28" s="38">
        <f t="shared" si="6"/>
        <v>50.602409638554214</v>
      </c>
      <c r="Y28" s="67"/>
    </row>
    <row r="29" spans="1:25" ht="62.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</row>
  </sheetData>
  <mergeCells count="12">
    <mergeCell ref="B1:K1"/>
    <mergeCell ref="L3:N5"/>
    <mergeCell ref="O3:Q5"/>
    <mergeCell ref="S3:U5"/>
    <mergeCell ref="V3:X5"/>
    <mergeCell ref="R3:R5"/>
    <mergeCell ref="B29:K29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view="pageBreakPreview" zoomScale="80" zoomScaleNormal="70" zoomScaleSheetLayoutView="80" workbookViewId="0">
      <selection activeCell="F16" sqref="F16:G17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206" t="s">
        <v>71</v>
      </c>
      <c r="B1" s="206"/>
      <c r="C1" s="206"/>
      <c r="D1" s="206"/>
      <c r="E1" s="206"/>
      <c r="F1" s="206"/>
      <c r="G1" s="206"/>
      <c r="H1" s="206"/>
      <c r="I1" s="206"/>
    </row>
    <row r="2" spans="1:11" ht="23.25" customHeight="1" x14ac:dyDescent="0.25">
      <c r="A2" s="206" t="s">
        <v>35</v>
      </c>
      <c r="B2" s="206"/>
      <c r="C2" s="206"/>
      <c r="D2" s="206"/>
      <c r="E2" s="206"/>
      <c r="F2" s="206"/>
      <c r="G2" s="206"/>
      <c r="H2" s="206"/>
      <c r="I2" s="206"/>
    </row>
    <row r="3" spans="1:11" ht="17.25" customHeight="1" x14ac:dyDescent="0.25">
      <c r="A3" s="234"/>
      <c r="B3" s="234"/>
      <c r="C3" s="234"/>
      <c r="D3" s="234"/>
      <c r="E3" s="234"/>
    </row>
    <row r="4" spans="1:11" s="4" customFormat="1" ht="25.5" customHeight="1" x14ac:dyDescent="0.3">
      <c r="A4" s="211" t="s">
        <v>0</v>
      </c>
      <c r="B4" s="246" t="s">
        <v>6</v>
      </c>
      <c r="C4" s="246"/>
      <c r="D4" s="246"/>
      <c r="E4" s="246"/>
      <c r="F4" s="246" t="s">
        <v>7</v>
      </c>
      <c r="G4" s="246"/>
      <c r="H4" s="246"/>
      <c r="I4" s="246"/>
    </row>
    <row r="5" spans="1:11" s="4" customFormat="1" ht="23.25" customHeight="1" x14ac:dyDescent="0.3">
      <c r="A5" s="245"/>
      <c r="B5" s="207" t="s">
        <v>81</v>
      </c>
      <c r="C5" s="207" t="s">
        <v>82</v>
      </c>
      <c r="D5" s="235" t="s">
        <v>1</v>
      </c>
      <c r="E5" s="236"/>
      <c r="F5" s="207" t="s">
        <v>81</v>
      </c>
      <c r="G5" s="207" t="s">
        <v>82</v>
      </c>
      <c r="H5" s="235" t="s">
        <v>1</v>
      </c>
      <c r="I5" s="236"/>
    </row>
    <row r="6" spans="1:11" s="4" customFormat="1" ht="27.6" x14ac:dyDescent="0.3">
      <c r="A6" s="212"/>
      <c r="B6" s="208"/>
      <c r="C6" s="208"/>
      <c r="D6" s="5" t="s">
        <v>2</v>
      </c>
      <c r="E6" s="6" t="s">
        <v>40</v>
      </c>
      <c r="F6" s="208"/>
      <c r="G6" s="208"/>
      <c r="H6" s="5" t="s">
        <v>2</v>
      </c>
      <c r="I6" s="6" t="s">
        <v>40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73</v>
      </c>
      <c r="B8" s="167" t="s">
        <v>72</v>
      </c>
      <c r="C8" s="167">
        <f>'12'!B9</f>
        <v>21980</v>
      </c>
      <c r="D8" s="11" t="s">
        <v>72</v>
      </c>
      <c r="E8" s="162" t="s">
        <v>72</v>
      </c>
      <c r="F8" s="161" t="s">
        <v>72</v>
      </c>
      <c r="G8" s="161">
        <f>'13'!B9</f>
        <v>16869</v>
      </c>
      <c r="H8" s="11" t="s">
        <v>72</v>
      </c>
      <c r="I8" s="162" t="s">
        <v>72</v>
      </c>
      <c r="J8" s="19"/>
      <c r="K8" s="17"/>
    </row>
    <row r="9" spans="1:11" s="4" customFormat="1" ht="28.5" customHeight="1" x14ac:dyDescent="0.3">
      <c r="A9" s="10" t="s">
        <v>36</v>
      </c>
      <c r="B9" s="161">
        <f>'12'!C9</f>
        <v>25216</v>
      </c>
      <c r="C9" s="161">
        <f>'12'!D9</f>
        <v>19660</v>
      </c>
      <c r="D9" s="11">
        <f t="shared" ref="D9:D13" si="0">C9/B9*100</f>
        <v>77.96637055837563</v>
      </c>
      <c r="E9" s="162">
        <f t="shared" ref="E9:E13" si="1">C9-B9</f>
        <v>-5556</v>
      </c>
      <c r="F9" s="161">
        <f>'13'!C9</f>
        <v>19025</v>
      </c>
      <c r="G9" s="161">
        <f>'13'!D9</f>
        <v>15126</v>
      </c>
      <c r="H9" s="11">
        <f t="shared" ref="H9:H13" si="2">G9/F9*100</f>
        <v>79.505913272010503</v>
      </c>
      <c r="I9" s="162">
        <f t="shared" ref="I9:I13" si="3">G9-F9</f>
        <v>-3899</v>
      </c>
      <c r="J9" s="17"/>
      <c r="K9" s="17"/>
    </row>
    <row r="10" spans="1:11" s="4" customFormat="1" ht="52.5" customHeight="1" x14ac:dyDescent="0.3">
      <c r="A10" s="13" t="s">
        <v>37</v>
      </c>
      <c r="B10" s="161">
        <f>'12'!F9</f>
        <v>7576</v>
      </c>
      <c r="C10" s="161">
        <f>'12'!G9</f>
        <v>2621</v>
      </c>
      <c r="D10" s="11">
        <f t="shared" si="0"/>
        <v>34.596092925026397</v>
      </c>
      <c r="E10" s="162">
        <f t="shared" si="1"/>
        <v>-4955</v>
      </c>
      <c r="F10" s="161">
        <f>'13'!F9</f>
        <v>8665</v>
      </c>
      <c r="G10" s="161">
        <f>'13'!G9</f>
        <v>3653</v>
      </c>
      <c r="H10" s="11">
        <f t="shared" si="2"/>
        <v>42.15810732833237</v>
      </c>
      <c r="I10" s="162">
        <f t="shared" si="3"/>
        <v>-5012</v>
      </c>
      <c r="J10" s="17"/>
      <c r="K10" s="17"/>
    </row>
    <row r="11" spans="1:11" s="4" customFormat="1" ht="31.5" customHeight="1" x14ac:dyDescent="0.3">
      <c r="A11" s="14" t="s">
        <v>38</v>
      </c>
      <c r="B11" s="161">
        <f>'12'!I9</f>
        <v>599</v>
      </c>
      <c r="C11" s="161">
        <f>'12'!J9</f>
        <v>169</v>
      </c>
      <c r="D11" s="11">
        <f t="shared" si="0"/>
        <v>28.213689482470784</v>
      </c>
      <c r="E11" s="162">
        <f t="shared" si="1"/>
        <v>-430</v>
      </c>
      <c r="F11" s="161">
        <f>'13'!I9</f>
        <v>410</v>
      </c>
      <c r="G11" s="161">
        <f>'13'!J9</f>
        <v>95</v>
      </c>
      <c r="H11" s="11">
        <f t="shared" si="2"/>
        <v>23.170731707317074</v>
      </c>
      <c r="I11" s="162">
        <f t="shared" si="3"/>
        <v>-315</v>
      </c>
      <c r="J11" s="17"/>
      <c r="K11" s="17"/>
    </row>
    <row r="12" spans="1:11" s="4" customFormat="1" ht="45.75" customHeight="1" x14ac:dyDescent="0.3">
      <c r="A12" s="14" t="s">
        <v>29</v>
      </c>
      <c r="B12" s="161">
        <f>'12'!L9</f>
        <v>853</v>
      </c>
      <c r="C12" s="161">
        <f>'12'!M9</f>
        <v>238</v>
      </c>
      <c r="D12" s="11">
        <f t="shared" si="0"/>
        <v>27.901524032825321</v>
      </c>
      <c r="E12" s="162">
        <f t="shared" si="1"/>
        <v>-615</v>
      </c>
      <c r="F12" s="161">
        <f>'13'!L9</f>
        <v>1244</v>
      </c>
      <c r="G12" s="161">
        <f>'13'!M9</f>
        <v>498</v>
      </c>
      <c r="H12" s="11">
        <f t="shared" si="2"/>
        <v>40.032154340836016</v>
      </c>
      <c r="I12" s="162">
        <f t="shared" si="3"/>
        <v>-746</v>
      </c>
      <c r="J12" s="17"/>
      <c r="K12" s="17"/>
    </row>
    <row r="13" spans="1:11" s="4" customFormat="1" ht="55.5" customHeight="1" x14ac:dyDescent="0.3">
      <c r="A13" s="14" t="s">
        <v>39</v>
      </c>
      <c r="B13" s="161">
        <f>'12'!O9</f>
        <v>24066</v>
      </c>
      <c r="C13" s="161">
        <f>'12'!P9</f>
        <v>16026</v>
      </c>
      <c r="D13" s="11">
        <f t="shared" si="0"/>
        <v>66.591872351034652</v>
      </c>
      <c r="E13" s="162">
        <f t="shared" si="1"/>
        <v>-8040</v>
      </c>
      <c r="F13" s="161">
        <f>'13'!O9</f>
        <v>18180</v>
      </c>
      <c r="G13" s="161">
        <f>'13'!P9</f>
        <v>12334</v>
      </c>
      <c r="H13" s="11">
        <f t="shared" si="2"/>
        <v>67.843784378437846</v>
      </c>
      <c r="I13" s="162">
        <f t="shared" si="3"/>
        <v>-5846</v>
      </c>
      <c r="J13" s="17"/>
      <c r="K13" s="17"/>
    </row>
    <row r="14" spans="1:11" s="4" customFormat="1" ht="12.75" customHeight="1" x14ac:dyDescent="0.3">
      <c r="A14" s="213" t="s">
        <v>5</v>
      </c>
      <c r="B14" s="214"/>
      <c r="C14" s="214"/>
      <c r="D14" s="214"/>
      <c r="E14" s="214"/>
      <c r="F14" s="214"/>
      <c r="G14" s="214"/>
      <c r="H14" s="214"/>
      <c r="I14" s="214"/>
      <c r="J14" s="17"/>
      <c r="K14" s="17"/>
    </row>
    <row r="15" spans="1:11" s="4" customFormat="1" ht="18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6"/>
      <c r="J15" s="17"/>
      <c r="K15" s="17"/>
    </row>
    <row r="16" spans="1:11" s="4" customFormat="1" ht="20.25" customHeight="1" x14ac:dyDescent="0.3">
      <c r="A16" s="211" t="s">
        <v>0</v>
      </c>
      <c r="B16" s="217" t="s">
        <v>83</v>
      </c>
      <c r="C16" s="217" t="s">
        <v>84</v>
      </c>
      <c r="D16" s="235" t="s">
        <v>1</v>
      </c>
      <c r="E16" s="236"/>
      <c r="F16" s="217" t="s">
        <v>83</v>
      </c>
      <c r="G16" s="217" t="s">
        <v>84</v>
      </c>
      <c r="H16" s="235" t="s">
        <v>1</v>
      </c>
      <c r="I16" s="236"/>
      <c r="J16" s="17"/>
      <c r="K16" s="17"/>
    </row>
    <row r="17" spans="1:11" ht="35.25" customHeight="1" x14ac:dyDescent="0.4">
      <c r="A17" s="212"/>
      <c r="B17" s="217"/>
      <c r="C17" s="217"/>
      <c r="D17" s="16" t="s">
        <v>2</v>
      </c>
      <c r="E17" s="6" t="s">
        <v>67</v>
      </c>
      <c r="F17" s="217"/>
      <c r="G17" s="217"/>
      <c r="H17" s="16" t="s">
        <v>2</v>
      </c>
      <c r="I17" s="6" t="s">
        <v>67</v>
      </c>
      <c r="J17" s="18"/>
      <c r="K17" s="18"/>
    </row>
    <row r="18" spans="1:11" ht="24" customHeight="1" x14ac:dyDescent="0.4">
      <c r="A18" s="10" t="s">
        <v>73</v>
      </c>
      <c r="B18" s="166" t="s">
        <v>72</v>
      </c>
      <c r="C18" s="166">
        <f>'12'!R9</f>
        <v>11435</v>
      </c>
      <c r="D18" s="11" t="s">
        <v>72</v>
      </c>
      <c r="E18" s="162" t="s">
        <v>72</v>
      </c>
      <c r="F18" s="165" t="s">
        <v>72</v>
      </c>
      <c r="G18" s="165">
        <f>'13'!R9</f>
        <v>8045</v>
      </c>
      <c r="H18" s="11" t="s">
        <v>72</v>
      </c>
      <c r="I18" s="162" t="s">
        <v>72</v>
      </c>
      <c r="J18" s="18"/>
      <c r="K18" s="18"/>
    </row>
    <row r="19" spans="1:11" ht="25.2" customHeight="1" x14ac:dyDescent="0.4">
      <c r="A19" s="1" t="s">
        <v>36</v>
      </c>
      <c r="B19" s="166">
        <f>'12'!S9</f>
        <v>7709</v>
      </c>
      <c r="C19" s="166">
        <f>'12'!T9</f>
        <v>10375</v>
      </c>
      <c r="D19" s="11">
        <f t="shared" ref="D19:D20" si="4">C19/B19*100</f>
        <v>134.58295498767674</v>
      </c>
      <c r="E19" s="162">
        <f t="shared" ref="E19:E20" si="5">C19-B19</f>
        <v>2666</v>
      </c>
      <c r="F19" s="165">
        <f>'13'!S9</f>
        <v>4463</v>
      </c>
      <c r="G19" s="165">
        <f>'13'!T9</f>
        <v>7386</v>
      </c>
      <c r="H19" s="11">
        <f t="shared" ref="H19:H20" si="6">G19/F19*100</f>
        <v>165.49406228993951</v>
      </c>
      <c r="I19" s="162">
        <f t="shared" ref="I19:I20" si="7">G19-F19</f>
        <v>2923</v>
      </c>
      <c r="J19" s="18"/>
      <c r="K19" s="18"/>
    </row>
    <row r="20" spans="1:11" ht="25.2" customHeight="1" x14ac:dyDescent="0.4">
      <c r="A20" s="1" t="s">
        <v>41</v>
      </c>
      <c r="B20" s="166">
        <f>'12'!V9</f>
        <v>6004</v>
      </c>
      <c r="C20" s="166">
        <f>'12'!W9</f>
        <v>8140</v>
      </c>
      <c r="D20" s="11">
        <f t="shared" si="4"/>
        <v>135.57628247834776</v>
      </c>
      <c r="E20" s="162">
        <f t="shared" si="5"/>
        <v>2136</v>
      </c>
      <c r="F20" s="165">
        <f>'13'!V9</f>
        <v>3774</v>
      </c>
      <c r="G20" s="165">
        <f>'13'!W9</f>
        <v>5788</v>
      </c>
      <c r="H20" s="11">
        <f t="shared" si="6"/>
        <v>153.36512983571805</v>
      </c>
      <c r="I20" s="162">
        <f t="shared" si="7"/>
        <v>2014</v>
      </c>
      <c r="J20" s="18"/>
      <c r="K20" s="18"/>
    </row>
    <row r="21" spans="1:11" ht="52.8" customHeight="1" x14ac:dyDescent="0.4">
      <c r="A21" s="244" t="s">
        <v>79</v>
      </c>
      <c r="B21" s="244"/>
      <c r="C21" s="244"/>
      <c r="D21" s="244"/>
      <c r="E21" s="244"/>
      <c r="F21" s="244"/>
      <c r="G21" s="244"/>
      <c r="H21" s="244"/>
      <c r="I21" s="244"/>
      <c r="J21" s="18"/>
      <c r="K21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view="pageBreakPreview" zoomScale="85" zoomScaleNormal="85" zoomScaleSheetLayoutView="85" workbookViewId="0">
      <selection activeCell="Q20" sqref="Q20"/>
    </sheetView>
  </sheetViews>
  <sheetFormatPr defaultRowHeight="15.6" x14ac:dyDescent="0.3"/>
  <cols>
    <col min="1" max="1" width="22.5546875" style="71" customWidth="1"/>
    <col min="2" max="2" width="16.2187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7.1093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9.1093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9.1093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9.1093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9.1093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9.1093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9.1093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9.1093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9.1093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9.1093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9.1093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9.1093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9.1093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9.1093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9.1093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9.1093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9.1093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9.1093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9.1093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9.1093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9.1093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9.1093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9.1093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9.1093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9.1093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9.1093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9.1093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9.1093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9.1093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9.1093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9.1093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9.1093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9.1093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9.1093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9.1093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9.1093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9.1093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9.1093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9.1093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9.1093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9.1093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9.1093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9.1093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9.1093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9.1093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9.1093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9.1093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9.1093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9.1093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9.1093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9.1093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9.1093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9.1093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9.1093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9.1093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9.1093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9.1093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9.1093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9.1093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9.1093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9.1093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9.1093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9.1093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9.1093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76" width="9.109375" style="68"/>
    <col min="16377" max="16384" width="9.109375" style="68" customWidth="1"/>
  </cols>
  <sheetData>
    <row r="1" spans="1:24" ht="6" customHeight="1" x14ac:dyDescent="0.3"/>
    <row r="2" spans="1:24" s="53" customFormat="1" ht="40.5" customHeight="1" x14ac:dyDescent="0.35">
      <c r="A2" s="129"/>
      <c r="B2" s="201" t="s">
        <v>90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9"/>
      <c r="B4" s="183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202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18.75" customHeight="1" x14ac:dyDescent="0.25">
      <c r="A5" s="180"/>
      <c r="B5" s="186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203"/>
      <c r="S5" s="195"/>
      <c r="T5" s="196"/>
      <c r="U5" s="197"/>
      <c r="V5" s="185"/>
      <c r="W5" s="186"/>
      <c r="X5" s="187"/>
    </row>
    <row r="6" spans="1:24" s="81" customFormat="1" ht="17.25" customHeight="1" x14ac:dyDescent="0.25">
      <c r="A6" s="180"/>
      <c r="B6" s="189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204"/>
      <c r="S6" s="198"/>
      <c r="T6" s="199"/>
      <c r="U6" s="200"/>
      <c r="V6" s="188"/>
      <c r="W6" s="189"/>
      <c r="X6" s="190"/>
    </row>
    <row r="7" spans="1:24" s="56" customFormat="1" ht="24.7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21980</v>
      </c>
      <c r="C9" s="33">
        <f>SUM(C10:C29)</f>
        <v>25216</v>
      </c>
      <c r="D9" s="33">
        <f>SUM(D10:D29)</f>
        <v>19660</v>
      </c>
      <c r="E9" s="34">
        <f>D9/C9*100</f>
        <v>77.96637055837563</v>
      </c>
      <c r="F9" s="33">
        <f>SUM(F10:F29)</f>
        <v>7576</v>
      </c>
      <c r="G9" s="33">
        <f>SUM(G10:G29)</f>
        <v>2621</v>
      </c>
      <c r="H9" s="34">
        <f>G9/F9*100</f>
        <v>34.596092925026397</v>
      </c>
      <c r="I9" s="33">
        <f>SUM(I10:I29)</f>
        <v>599</v>
      </c>
      <c r="J9" s="33">
        <f>SUM(J10:J29)</f>
        <v>169</v>
      </c>
      <c r="K9" s="34">
        <f>J9/I9*100</f>
        <v>28.213689482470784</v>
      </c>
      <c r="L9" s="33">
        <f>SUM(L10:L29)</f>
        <v>853</v>
      </c>
      <c r="M9" s="33">
        <f>SUM(M10:M29)</f>
        <v>238</v>
      </c>
      <c r="N9" s="34">
        <f>M9/L9*100</f>
        <v>27.901524032825321</v>
      </c>
      <c r="O9" s="33">
        <f>SUM(O10:O29)</f>
        <v>24066</v>
      </c>
      <c r="P9" s="33">
        <f>SUM(P10:P29)</f>
        <v>16026</v>
      </c>
      <c r="Q9" s="34">
        <f>P9/O9*100</f>
        <v>66.591872351034652</v>
      </c>
      <c r="R9" s="33">
        <f>SUM(R10:R29)</f>
        <v>11435</v>
      </c>
      <c r="S9" s="33">
        <f>SUM(S10:S29)</f>
        <v>7709</v>
      </c>
      <c r="T9" s="33">
        <f>SUM(T10:T29)</f>
        <v>10375</v>
      </c>
      <c r="U9" s="34">
        <f>T9/S9*100</f>
        <v>134.58295498767674</v>
      </c>
      <c r="V9" s="33">
        <f>SUM(V10:V29)</f>
        <v>6004</v>
      </c>
      <c r="W9" s="33">
        <f>SUM(W10:W29)</f>
        <v>8140</v>
      </c>
      <c r="X9" s="34">
        <f>W9/V9*100</f>
        <v>135.57628247834776</v>
      </c>
    </row>
    <row r="10" spans="1:24" ht="16.5" customHeight="1" x14ac:dyDescent="0.3">
      <c r="A10" s="141" t="s">
        <v>43</v>
      </c>
      <c r="B10" s="62">
        <v>8006</v>
      </c>
      <c r="C10" s="66">
        <v>6394</v>
      </c>
      <c r="D10" s="66">
        <v>7222</v>
      </c>
      <c r="E10" s="38">
        <f>D10/C10*100</f>
        <v>112.9496402877698</v>
      </c>
      <c r="F10" s="69">
        <v>1372</v>
      </c>
      <c r="G10" s="69">
        <v>815</v>
      </c>
      <c r="H10" s="38">
        <f>G10/F10*100</f>
        <v>59.402332361516031</v>
      </c>
      <c r="I10" s="66">
        <v>138</v>
      </c>
      <c r="J10" s="66">
        <v>41</v>
      </c>
      <c r="K10" s="38">
        <f>J10/I10*100</f>
        <v>29.710144927536231</v>
      </c>
      <c r="L10" s="69">
        <v>61</v>
      </c>
      <c r="M10" s="69">
        <v>15</v>
      </c>
      <c r="N10" s="38">
        <f>M10/L10*100</f>
        <v>24.590163934426229</v>
      </c>
      <c r="O10" s="69">
        <v>5895</v>
      </c>
      <c r="P10" s="69">
        <v>4559</v>
      </c>
      <c r="Q10" s="38">
        <f>P10/O10*100</f>
        <v>77.336726039016114</v>
      </c>
      <c r="R10" s="69">
        <v>4372</v>
      </c>
      <c r="S10" s="66">
        <v>1617</v>
      </c>
      <c r="T10" s="66">
        <v>4058</v>
      </c>
      <c r="U10" s="38">
        <f>T10/S10*100</f>
        <v>250.95856524427953</v>
      </c>
      <c r="V10" s="66">
        <v>1332</v>
      </c>
      <c r="W10" s="66">
        <v>3647</v>
      </c>
      <c r="X10" s="38">
        <f>W10/V10*100</f>
        <v>273.79879879879877</v>
      </c>
    </row>
    <row r="11" spans="1:24" ht="16.5" customHeight="1" x14ac:dyDescent="0.3">
      <c r="A11" s="141" t="s">
        <v>44</v>
      </c>
      <c r="B11" s="62">
        <v>1116</v>
      </c>
      <c r="C11" s="66">
        <v>2461</v>
      </c>
      <c r="D11" s="66">
        <v>971</v>
      </c>
      <c r="E11" s="38">
        <f t="shared" ref="E11:E29" si="0">D11/C11*100</f>
        <v>39.455505891913859</v>
      </c>
      <c r="F11" s="69">
        <v>884</v>
      </c>
      <c r="G11" s="69">
        <v>100</v>
      </c>
      <c r="H11" s="38">
        <f t="shared" ref="H11:H29" si="1">G11/F11*100</f>
        <v>11.312217194570136</v>
      </c>
      <c r="I11" s="66">
        <v>39</v>
      </c>
      <c r="J11" s="66">
        <v>9</v>
      </c>
      <c r="K11" s="38">
        <f t="shared" ref="K11:K29" si="2">J11/I11*100</f>
        <v>23.076923076923077</v>
      </c>
      <c r="L11" s="69">
        <v>61</v>
      </c>
      <c r="M11" s="69">
        <v>1</v>
      </c>
      <c r="N11" s="38">
        <f t="shared" ref="N11:N29" si="3">M11/L11*100</f>
        <v>1.639344262295082</v>
      </c>
      <c r="O11" s="69">
        <v>2364</v>
      </c>
      <c r="P11" s="69">
        <v>907</v>
      </c>
      <c r="Q11" s="38">
        <f t="shared" ref="Q11:Q29" si="4">P11/O11*100</f>
        <v>38.367174280879865</v>
      </c>
      <c r="R11" s="69">
        <v>600</v>
      </c>
      <c r="S11" s="66">
        <v>467</v>
      </c>
      <c r="T11" s="66">
        <v>495</v>
      </c>
      <c r="U11" s="38">
        <f t="shared" ref="U11:U29" si="5">T11/S11*100</f>
        <v>105.99571734475374</v>
      </c>
      <c r="V11" s="66">
        <v>384</v>
      </c>
      <c r="W11" s="66">
        <v>282</v>
      </c>
      <c r="X11" s="38">
        <f t="shared" ref="X11:X29" si="6">W11/V11*100</f>
        <v>73.4375</v>
      </c>
    </row>
    <row r="12" spans="1:24" ht="16.5" customHeight="1" x14ac:dyDescent="0.3">
      <c r="A12" s="141" t="s">
        <v>45</v>
      </c>
      <c r="B12" s="62">
        <v>998</v>
      </c>
      <c r="C12" s="66">
        <v>1933</v>
      </c>
      <c r="D12" s="66">
        <v>781</v>
      </c>
      <c r="E12" s="38">
        <f t="shared" si="0"/>
        <v>40.403517847904816</v>
      </c>
      <c r="F12" s="69">
        <v>499</v>
      </c>
      <c r="G12" s="69">
        <v>117</v>
      </c>
      <c r="H12" s="38">
        <f t="shared" si="1"/>
        <v>23.446893787575153</v>
      </c>
      <c r="I12" s="66">
        <v>42</v>
      </c>
      <c r="J12" s="66">
        <v>9</v>
      </c>
      <c r="K12" s="38">
        <f t="shared" si="2"/>
        <v>21.428571428571427</v>
      </c>
      <c r="L12" s="69">
        <v>54</v>
      </c>
      <c r="M12" s="69">
        <v>12</v>
      </c>
      <c r="N12" s="38">
        <f t="shared" si="3"/>
        <v>22.222222222222221</v>
      </c>
      <c r="O12" s="69">
        <v>1842</v>
      </c>
      <c r="P12" s="69">
        <v>749</v>
      </c>
      <c r="Q12" s="38">
        <f t="shared" si="4"/>
        <v>40.662323561346362</v>
      </c>
      <c r="R12" s="69">
        <v>273</v>
      </c>
      <c r="S12" s="66">
        <v>629</v>
      </c>
      <c r="T12" s="66">
        <v>264</v>
      </c>
      <c r="U12" s="38">
        <f t="shared" si="5"/>
        <v>41.971383147853736</v>
      </c>
      <c r="V12" s="66">
        <v>548</v>
      </c>
      <c r="W12" s="66">
        <v>188</v>
      </c>
      <c r="X12" s="38">
        <f t="shared" si="6"/>
        <v>34.306569343065696</v>
      </c>
    </row>
    <row r="13" spans="1:24" ht="16.5" customHeight="1" x14ac:dyDescent="0.3">
      <c r="A13" s="141" t="s">
        <v>46</v>
      </c>
      <c r="B13" s="62">
        <v>1014</v>
      </c>
      <c r="C13" s="66">
        <v>1674</v>
      </c>
      <c r="D13" s="66">
        <v>770</v>
      </c>
      <c r="E13" s="38">
        <f t="shared" si="0"/>
        <v>45.997610513739545</v>
      </c>
      <c r="F13" s="69">
        <v>351</v>
      </c>
      <c r="G13" s="69">
        <v>74</v>
      </c>
      <c r="H13" s="38">
        <f t="shared" si="1"/>
        <v>21.082621082621085</v>
      </c>
      <c r="I13" s="66">
        <v>43</v>
      </c>
      <c r="J13" s="66">
        <v>11</v>
      </c>
      <c r="K13" s="38">
        <f t="shared" si="2"/>
        <v>25.581395348837212</v>
      </c>
      <c r="L13" s="69">
        <v>72</v>
      </c>
      <c r="M13" s="69">
        <v>11</v>
      </c>
      <c r="N13" s="38">
        <f t="shared" si="3"/>
        <v>15.277777777777779</v>
      </c>
      <c r="O13" s="69">
        <v>1509</v>
      </c>
      <c r="P13" s="69">
        <v>740</v>
      </c>
      <c r="Q13" s="38">
        <f t="shared" si="4"/>
        <v>49.039098740888001</v>
      </c>
      <c r="R13" s="69">
        <v>550</v>
      </c>
      <c r="S13" s="66">
        <v>629</v>
      </c>
      <c r="T13" s="66">
        <v>394</v>
      </c>
      <c r="U13" s="38">
        <f t="shared" si="5"/>
        <v>62.639109697933229</v>
      </c>
      <c r="V13" s="66">
        <v>572</v>
      </c>
      <c r="W13" s="66">
        <v>190</v>
      </c>
      <c r="X13" s="38">
        <f t="shared" si="6"/>
        <v>33.21678321678322</v>
      </c>
    </row>
    <row r="14" spans="1:24" ht="16.5" customHeight="1" x14ac:dyDescent="0.3">
      <c r="A14" s="141" t="s">
        <v>47</v>
      </c>
      <c r="B14" s="62">
        <v>512</v>
      </c>
      <c r="C14" s="66">
        <v>708</v>
      </c>
      <c r="D14" s="66">
        <v>459</v>
      </c>
      <c r="E14" s="38">
        <f t="shared" si="0"/>
        <v>64.830508474576277</v>
      </c>
      <c r="F14" s="69">
        <v>354</v>
      </c>
      <c r="G14" s="69">
        <v>117</v>
      </c>
      <c r="H14" s="38">
        <f t="shared" si="1"/>
        <v>33.050847457627121</v>
      </c>
      <c r="I14" s="66">
        <v>23</v>
      </c>
      <c r="J14" s="66">
        <v>7</v>
      </c>
      <c r="K14" s="38">
        <f t="shared" si="2"/>
        <v>30.434782608695656</v>
      </c>
      <c r="L14" s="69">
        <v>8</v>
      </c>
      <c r="M14" s="69">
        <v>0</v>
      </c>
      <c r="N14" s="38">
        <f t="shared" si="3"/>
        <v>0</v>
      </c>
      <c r="O14" s="69">
        <v>694</v>
      </c>
      <c r="P14" s="69">
        <v>421</v>
      </c>
      <c r="Q14" s="38">
        <f t="shared" si="4"/>
        <v>60.662824207492797</v>
      </c>
      <c r="R14" s="69">
        <v>222</v>
      </c>
      <c r="S14" s="66">
        <v>191</v>
      </c>
      <c r="T14" s="66">
        <v>219</v>
      </c>
      <c r="U14" s="38">
        <f t="shared" si="5"/>
        <v>114.65968586387434</v>
      </c>
      <c r="V14" s="66">
        <v>165</v>
      </c>
      <c r="W14" s="66">
        <v>195</v>
      </c>
      <c r="X14" s="38">
        <f t="shared" si="6"/>
        <v>118.18181818181819</v>
      </c>
    </row>
    <row r="15" spans="1:24" ht="16.5" customHeight="1" x14ac:dyDescent="0.3">
      <c r="A15" s="141" t="s">
        <v>48</v>
      </c>
      <c r="B15" s="62">
        <v>587</v>
      </c>
      <c r="C15" s="66">
        <v>1384</v>
      </c>
      <c r="D15" s="66">
        <v>525</v>
      </c>
      <c r="E15" s="38">
        <f t="shared" si="0"/>
        <v>37.933526011560694</v>
      </c>
      <c r="F15" s="69">
        <v>580</v>
      </c>
      <c r="G15" s="69">
        <v>130</v>
      </c>
      <c r="H15" s="38">
        <f t="shared" si="1"/>
        <v>22.413793103448278</v>
      </c>
      <c r="I15" s="66">
        <v>46</v>
      </c>
      <c r="J15" s="66">
        <v>13</v>
      </c>
      <c r="K15" s="38">
        <f t="shared" si="2"/>
        <v>28.260869565217391</v>
      </c>
      <c r="L15" s="69">
        <v>66</v>
      </c>
      <c r="M15" s="69">
        <v>8</v>
      </c>
      <c r="N15" s="38">
        <f t="shared" si="3"/>
        <v>12.121212121212121</v>
      </c>
      <c r="O15" s="69">
        <v>1344</v>
      </c>
      <c r="P15" s="69">
        <v>437</v>
      </c>
      <c r="Q15" s="38">
        <f t="shared" si="4"/>
        <v>32.514880952380956</v>
      </c>
      <c r="R15" s="69">
        <v>261</v>
      </c>
      <c r="S15" s="66">
        <v>447</v>
      </c>
      <c r="T15" s="66">
        <v>227</v>
      </c>
      <c r="U15" s="38">
        <f t="shared" si="5"/>
        <v>50.782997762863538</v>
      </c>
      <c r="V15" s="66">
        <v>349</v>
      </c>
      <c r="W15" s="66">
        <v>130</v>
      </c>
      <c r="X15" s="38">
        <f t="shared" si="6"/>
        <v>37.249283667621775</v>
      </c>
    </row>
    <row r="16" spans="1:24" ht="16.5" customHeight="1" x14ac:dyDescent="0.3">
      <c r="A16" s="141" t="s">
        <v>49</v>
      </c>
      <c r="B16" s="62">
        <v>289</v>
      </c>
      <c r="C16" s="66">
        <v>406</v>
      </c>
      <c r="D16" s="66">
        <v>278</v>
      </c>
      <c r="E16" s="38">
        <f t="shared" si="0"/>
        <v>68.472906403940897</v>
      </c>
      <c r="F16" s="69">
        <v>147</v>
      </c>
      <c r="G16" s="69">
        <v>37</v>
      </c>
      <c r="H16" s="38">
        <f t="shared" si="1"/>
        <v>25.170068027210885</v>
      </c>
      <c r="I16" s="66">
        <v>7</v>
      </c>
      <c r="J16" s="66">
        <v>2</v>
      </c>
      <c r="K16" s="38">
        <f t="shared" si="2"/>
        <v>28.571428571428569</v>
      </c>
      <c r="L16" s="69">
        <v>16</v>
      </c>
      <c r="M16" s="69">
        <v>0</v>
      </c>
      <c r="N16" s="38">
        <f t="shared" si="3"/>
        <v>0</v>
      </c>
      <c r="O16" s="69">
        <v>406</v>
      </c>
      <c r="P16" s="69">
        <v>263</v>
      </c>
      <c r="Q16" s="38">
        <f t="shared" si="4"/>
        <v>64.778325123152712</v>
      </c>
      <c r="R16" s="69">
        <v>154</v>
      </c>
      <c r="S16" s="66">
        <v>130</v>
      </c>
      <c r="T16" s="66">
        <v>153</v>
      </c>
      <c r="U16" s="38">
        <f t="shared" si="5"/>
        <v>117.69230769230769</v>
      </c>
      <c r="V16" s="66">
        <v>118</v>
      </c>
      <c r="W16" s="66">
        <v>106</v>
      </c>
      <c r="X16" s="38">
        <f t="shared" si="6"/>
        <v>89.830508474576277</v>
      </c>
    </row>
    <row r="17" spans="1:24" ht="16.5" customHeight="1" x14ac:dyDescent="0.3">
      <c r="A17" s="141" t="s">
        <v>50</v>
      </c>
      <c r="B17" s="62">
        <v>941</v>
      </c>
      <c r="C17" s="66">
        <v>671</v>
      </c>
      <c r="D17" s="66">
        <v>911</v>
      </c>
      <c r="E17" s="38">
        <f t="shared" si="0"/>
        <v>135.76751117734725</v>
      </c>
      <c r="F17" s="69">
        <v>238</v>
      </c>
      <c r="G17" s="69">
        <v>148</v>
      </c>
      <c r="H17" s="38">
        <f t="shared" si="1"/>
        <v>62.184873949579831</v>
      </c>
      <c r="I17" s="66">
        <v>24</v>
      </c>
      <c r="J17" s="66">
        <v>18</v>
      </c>
      <c r="K17" s="38">
        <f t="shared" si="2"/>
        <v>75</v>
      </c>
      <c r="L17" s="69">
        <v>134</v>
      </c>
      <c r="M17" s="69">
        <v>147</v>
      </c>
      <c r="N17" s="38">
        <f t="shared" si="3"/>
        <v>109.70149253731343</v>
      </c>
      <c r="O17" s="69">
        <v>658</v>
      </c>
      <c r="P17" s="69">
        <v>892</v>
      </c>
      <c r="Q17" s="38">
        <f t="shared" si="4"/>
        <v>135.56231003039514</v>
      </c>
      <c r="R17" s="69">
        <v>534</v>
      </c>
      <c r="S17" s="66">
        <v>222</v>
      </c>
      <c r="T17" s="66">
        <v>532</v>
      </c>
      <c r="U17" s="38">
        <f t="shared" si="5"/>
        <v>239.63963963963963</v>
      </c>
      <c r="V17" s="66">
        <v>176</v>
      </c>
      <c r="W17" s="66">
        <v>462</v>
      </c>
      <c r="X17" s="38">
        <f t="shared" si="6"/>
        <v>262.5</v>
      </c>
    </row>
    <row r="18" spans="1:24" ht="16.5" customHeight="1" x14ac:dyDescent="0.3">
      <c r="A18" s="141" t="s">
        <v>51</v>
      </c>
      <c r="B18" s="62">
        <v>640</v>
      </c>
      <c r="C18" s="66">
        <v>891</v>
      </c>
      <c r="D18" s="66">
        <v>630</v>
      </c>
      <c r="E18" s="38">
        <f t="shared" si="0"/>
        <v>70.707070707070713</v>
      </c>
      <c r="F18" s="69">
        <v>201</v>
      </c>
      <c r="G18" s="69">
        <v>76</v>
      </c>
      <c r="H18" s="38">
        <f t="shared" si="1"/>
        <v>37.810945273631837</v>
      </c>
      <c r="I18" s="66">
        <v>20</v>
      </c>
      <c r="J18" s="66">
        <v>6</v>
      </c>
      <c r="K18" s="38">
        <f t="shared" si="2"/>
        <v>30</v>
      </c>
      <c r="L18" s="69">
        <v>93</v>
      </c>
      <c r="M18" s="69">
        <v>2</v>
      </c>
      <c r="N18" s="38">
        <f t="shared" si="3"/>
        <v>2.1505376344086025</v>
      </c>
      <c r="O18" s="69">
        <v>878</v>
      </c>
      <c r="P18" s="69">
        <v>564</v>
      </c>
      <c r="Q18" s="38">
        <f t="shared" si="4"/>
        <v>64.236902050113898</v>
      </c>
      <c r="R18" s="69">
        <v>262</v>
      </c>
      <c r="S18" s="66">
        <v>334</v>
      </c>
      <c r="T18" s="66">
        <v>262</v>
      </c>
      <c r="U18" s="38">
        <f t="shared" si="5"/>
        <v>78.443113772455092</v>
      </c>
      <c r="V18" s="66">
        <v>167</v>
      </c>
      <c r="W18" s="66">
        <v>171</v>
      </c>
      <c r="X18" s="38">
        <f t="shared" si="6"/>
        <v>102.39520958083833</v>
      </c>
    </row>
    <row r="19" spans="1:24" ht="16.5" customHeight="1" x14ac:dyDescent="0.3">
      <c r="A19" s="141" t="s">
        <v>52</v>
      </c>
      <c r="B19" s="62">
        <v>2861</v>
      </c>
      <c r="C19" s="66">
        <v>1525</v>
      </c>
      <c r="D19" s="66">
        <v>2484</v>
      </c>
      <c r="E19" s="38">
        <f t="shared" si="0"/>
        <v>162.88524590163937</v>
      </c>
      <c r="F19" s="69">
        <v>479</v>
      </c>
      <c r="G19" s="69">
        <v>333</v>
      </c>
      <c r="H19" s="38">
        <f t="shared" si="1"/>
        <v>69.519832985386216</v>
      </c>
      <c r="I19" s="66">
        <v>44</v>
      </c>
      <c r="J19" s="66">
        <v>14</v>
      </c>
      <c r="K19" s="38">
        <f t="shared" si="2"/>
        <v>31.818181818181817</v>
      </c>
      <c r="L19" s="69">
        <v>16</v>
      </c>
      <c r="M19" s="69">
        <v>1</v>
      </c>
      <c r="N19" s="38">
        <f t="shared" si="3"/>
        <v>6.25</v>
      </c>
      <c r="O19" s="69">
        <v>1486</v>
      </c>
      <c r="P19" s="69">
        <v>2219</v>
      </c>
      <c r="Q19" s="38">
        <f t="shared" si="4"/>
        <v>149.32705248990578</v>
      </c>
      <c r="R19" s="69">
        <v>1558</v>
      </c>
      <c r="S19" s="66">
        <v>538</v>
      </c>
      <c r="T19" s="66">
        <v>1328</v>
      </c>
      <c r="U19" s="38">
        <f t="shared" si="5"/>
        <v>246.84014869888475</v>
      </c>
      <c r="V19" s="66">
        <v>455</v>
      </c>
      <c r="W19" s="66">
        <v>1209</v>
      </c>
      <c r="X19" s="38">
        <f t="shared" si="6"/>
        <v>265.71428571428572</v>
      </c>
    </row>
    <row r="20" spans="1:24" ht="16.5" customHeight="1" x14ac:dyDescent="0.3">
      <c r="A20" s="141" t="s">
        <v>53</v>
      </c>
      <c r="B20" s="62">
        <v>517</v>
      </c>
      <c r="C20" s="66">
        <v>770</v>
      </c>
      <c r="D20" s="66">
        <v>496</v>
      </c>
      <c r="E20" s="38">
        <f t="shared" si="0"/>
        <v>64.415584415584419</v>
      </c>
      <c r="F20" s="69">
        <v>199</v>
      </c>
      <c r="G20" s="69">
        <v>67</v>
      </c>
      <c r="H20" s="38">
        <f t="shared" si="1"/>
        <v>33.668341708542712</v>
      </c>
      <c r="I20" s="66">
        <v>15</v>
      </c>
      <c r="J20" s="66">
        <v>4</v>
      </c>
      <c r="K20" s="38">
        <f t="shared" si="2"/>
        <v>26.666666666666668</v>
      </c>
      <c r="L20" s="69">
        <v>7</v>
      </c>
      <c r="M20" s="69">
        <v>3</v>
      </c>
      <c r="N20" s="38">
        <f t="shared" si="3"/>
        <v>42.857142857142854</v>
      </c>
      <c r="O20" s="69">
        <v>735</v>
      </c>
      <c r="P20" s="69">
        <v>389</v>
      </c>
      <c r="Q20" s="38">
        <f t="shared" si="4"/>
        <v>52.925170068027214</v>
      </c>
      <c r="R20" s="69">
        <v>292</v>
      </c>
      <c r="S20" s="66">
        <v>340</v>
      </c>
      <c r="T20" s="66">
        <v>292</v>
      </c>
      <c r="U20" s="38">
        <f t="shared" si="5"/>
        <v>85.882352941176464</v>
      </c>
      <c r="V20" s="66">
        <v>215</v>
      </c>
      <c r="W20" s="66">
        <v>144</v>
      </c>
      <c r="X20" s="38">
        <f t="shared" si="6"/>
        <v>66.976744186046517</v>
      </c>
    </row>
    <row r="21" spans="1:24" ht="16.5" customHeight="1" x14ac:dyDescent="0.3">
      <c r="A21" s="141" t="s">
        <v>54</v>
      </c>
      <c r="B21" s="62">
        <v>561</v>
      </c>
      <c r="C21" s="66">
        <v>961</v>
      </c>
      <c r="D21" s="66">
        <v>544</v>
      </c>
      <c r="E21" s="38">
        <f t="shared" si="0"/>
        <v>56.607700312174813</v>
      </c>
      <c r="F21" s="69">
        <v>303</v>
      </c>
      <c r="G21" s="69">
        <v>63</v>
      </c>
      <c r="H21" s="38">
        <f t="shared" si="1"/>
        <v>20.792079207920793</v>
      </c>
      <c r="I21" s="66">
        <v>20</v>
      </c>
      <c r="J21" s="66">
        <v>6</v>
      </c>
      <c r="K21" s="38">
        <f t="shared" si="2"/>
        <v>30</v>
      </c>
      <c r="L21" s="69">
        <v>93</v>
      </c>
      <c r="M21" s="69">
        <v>8</v>
      </c>
      <c r="N21" s="38">
        <f t="shared" si="3"/>
        <v>8.6021505376344098</v>
      </c>
      <c r="O21" s="69">
        <v>906</v>
      </c>
      <c r="P21" s="69">
        <v>475</v>
      </c>
      <c r="Q21" s="38">
        <f t="shared" si="4"/>
        <v>52.428256070640181</v>
      </c>
      <c r="R21" s="69">
        <v>255</v>
      </c>
      <c r="S21" s="66">
        <v>371</v>
      </c>
      <c r="T21" s="66">
        <v>248</v>
      </c>
      <c r="U21" s="38">
        <f t="shared" si="5"/>
        <v>66.846361185983824</v>
      </c>
      <c r="V21" s="66">
        <v>244</v>
      </c>
      <c r="W21" s="66">
        <v>122</v>
      </c>
      <c r="X21" s="38">
        <f t="shared" si="6"/>
        <v>50</v>
      </c>
    </row>
    <row r="22" spans="1:24" ht="16.5" customHeight="1" x14ac:dyDescent="0.3">
      <c r="A22" s="141" t="s">
        <v>55</v>
      </c>
      <c r="B22" s="62">
        <v>374</v>
      </c>
      <c r="C22" s="66">
        <v>605</v>
      </c>
      <c r="D22" s="66">
        <v>302</v>
      </c>
      <c r="E22" s="38">
        <f t="shared" si="0"/>
        <v>49.917355371900825</v>
      </c>
      <c r="F22" s="69">
        <v>126</v>
      </c>
      <c r="G22" s="69">
        <v>34</v>
      </c>
      <c r="H22" s="38">
        <f t="shared" si="1"/>
        <v>26.984126984126984</v>
      </c>
      <c r="I22" s="66">
        <v>14</v>
      </c>
      <c r="J22" s="66">
        <v>1</v>
      </c>
      <c r="K22" s="38">
        <f t="shared" si="2"/>
        <v>7.1428571428571423</v>
      </c>
      <c r="L22" s="69">
        <v>12</v>
      </c>
      <c r="M22" s="69">
        <v>0</v>
      </c>
      <c r="N22" s="38">
        <f t="shared" si="3"/>
        <v>0</v>
      </c>
      <c r="O22" s="69">
        <v>601</v>
      </c>
      <c r="P22" s="69">
        <v>295</v>
      </c>
      <c r="Q22" s="38">
        <f t="shared" si="4"/>
        <v>49.084858569051583</v>
      </c>
      <c r="R22" s="69">
        <v>187</v>
      </c>
      <c r="S22" s="66">
        <v>223</v>
      </c>
      <c r="T22" s="66">
        <v>140</v>
      </c>
      <c r="U22" s="38">
        <f t="shared" si="5"/>
        <v>62.780269058295971</v>
      </c>
      <c r="V22" s="66">
        <v>143</v>
      </c>
      <c r="W22" s="66">
        <v>86</v>
      </c>
      <c r="X22" s="38">
        <f t="shared" si="6"/>
        <v>60.139860139860133</v>
      </c>
    </row>
    <row r="23" spans="1:24" ht="16.5" customHeight="1" x14ac:dyDescent="0.3">
      <c r="A23" s="141" t="s">
        <v>56</v>
      </c>
      <c r="B23" s="62">
        <v>794</v>
      </c>
      <c r="C23" s="66">
        <v>564</v>
      </c>
      <c r="D23" s="66">
        <v>706</v>
      </c>
      <c r="E23" s="38">
        <f t="shared" si="0"/>
        <v>125.177304964539</v>
      </c>
      <c r="F23" s="69">
        <v>147</v>
      </c>
      <c r="G23" s="69">
        <v>94</v>
      </c>
      <c r="H23" s="38">
        <f t="shared" si="1"/>
        <v>63.945578231292522</v>
      </c>
      <c r="I23" s="66">
        <v>11</v>
      </c>
      <c r="J23" s="66">
        <v>10</v>
      </c>
      <c r="K23" s="38">
        <f t="shared" si="2"/>
        <v>90.909090909090907</v>
      </c>
      <c r="L23" s="69">
        <v>84</v>
      </c>
      <c r="M23" s="69">
        <v>7</v>
      </c>
      <c r="N23" s="38">
        <f t="shared" si="3"/>
        <v>8.3333333333333321</v>
      </c>
      <c r="O23" s="69">
        <v>558</v>
      </c>
      <c r="P23" s="69">
        <v>693</v>
      </c>
      <c r="Q23" s="38">
        <f t="shared" si="4"/>
        <v>124.19354838709677</v>
      </c>
      <c r="R23" s="69">
        <v>556</v>
      </c>
      <c r="S23" s="66">
        <v>211</v>
      </c>
      <c r="T23" s="66">
        <v>500</v>
      </c>
      <c r="U23" s="38">
        <f t="shared" si="5"/>
        <v>236.96682464454977</v>
      </c>
      <c r="V23" s="66">
        <v>103</v>
      </c>
      <c r="W23" s="66">
        <v>421</v>
      </c>
      <c r="X23" s="38">
        <f t="shared" si="6"/>
        <v>408.73786407766994</v>
      </c>
    </row>
    <row r="24" spans="1:24" ht="16.5" customHeight="1" x14ac:dyDescent="0.3">
      <c r="A24" s="141" t="s">
        <v>57</v>
      </c>
      <c r="B24" s="62">
        <v>597</v>
      </c>
      <c r="C24" s="66">
        <v>666</v>
      </c>
      <c r="D24" s="66">
        <v>461</v>
      </c>
      <c r="E24" s="38">
        <f t="shared" si="0"/>
        <v>69.219219219219212</v>
      </c>
      <c r="F24" s="69">
        <v>327</v>
      </c>
      <c r="G24" s="69">
        <v>106</v>
      </c>
      <c r="H24" s="38">
        <f t="shared" si="1"/>
        <v>32.415902140672785</v>
      </c>
      <c r="I24" s="66">
        <v>12</v>
      </c>
      <c r="J24" s="66">
        <v>4</v>
      </c>
      <c r="K24" s="38">
        <f t="shared" si="2"/>
        <v>33.333333333333329</v>
      </c>
      <c r="L24" s="69">
        <v>12</v>
      </c>
      <c r="M24" s="69">
        <v>1</v>
      </c>
      <c r="N24" s="38">
        <f t="shared" si="3"/>
        <v>8.3333333333333321</v>
      </c>
      <c r="O24" s="69">
        <v>643</v>
      </c>
      <c r="P24" s="69">
        <v>423</v>
      </c>
      <c r="Q24" s="38">
        <f t="shared" si="4"/>
        <v>65.785381026438571</v>
      </c>
      <c r="R24" s="69">
        <v>284</v>
      </c>
      <c r="S24" s="66">
        <v>234</v>
      </c>
      <c r="T24" s="66">
        <v>196</v>
      </c>
      <c r="U24" s="38">
        <f t="shared" si="5"/>
        <v>83.760683760683762</v>
      </c>
      <c r="V24" s="66">
        <v>194</v>
      </c>
      <c r="W24" s="66">
        <v>146</v>
      </c>
      <c r="X24" s="38">
        <f t="shared" si="6"/>
        <v>75.257731958762889</v>
      </c>
    </row>
    <row r="25" spans="1:24" ht="16.5" customHeight="1" x14ac:dyDescent="0.3">
      <c r="A25" s="141" t="s">
        <v>58</v>
      </c>
      <c r="B25" s="62">
        <v>425</v>
      </c>
      <c r="C25" s="66">
        <v>986</v>
      </c>
      <c r="D25" s="66">
        <v>419</v>
      </c>
      <c r="E25" s="38">
        <f t="shared" si="0"/>
        <v>42.494929006085194</v>
      </c>
      <c r="F25" s="69">
        <v>281</v>
      </c>
      <c r="G25" s="69">
        <v>58</v>
      </c>
      <c r="H25" s="38">
        <f t="shared" si="1"/>
        <v>20.640569395017792</v>
      </c>
      <c r="I25" s="66">
        <v>28</v>
      </c>
      <c r="J25" s="66">
        <v>6</v>
      </c>
      <c r="K25" s="38">
        <f t="shared" si="2"/>
        <v>21.428571428571427</v>
      </c>
      <c r="L25" s="69">
        <v>4</v>
      </c>
      <c r="M25" s="69">
        <v>1</v>
      </c>
      <c r="N25" s="38">
        <f t="shared" si="3"/>
        <v>25</v>
      </c>
      <c r="O25" s="69">
        <v>959</v>
      </c>
      <c r="P25" s="69">
        <v>354</v>
      </c>
      <c r="Q25" s="38">
        <f t="shared" si="4"/>
        <v>36.91345151199166</v>
      </c>
      <c r="R25" s="69">
        <v>196</v>
      </c>
      <c r="S25" s="66">
        <v>351</v>
      </c>
      <c r="T25" s="66">
        <v>196</v>
      </c>
      <c r="U25" s="38">
        <f t="shared" si="5"/>
        <v>55.840455840455839</v>
      </c>
      <c r="V25" s="66">
        <v>206</v>
      </c>
      <c r="W25" s="66">
        <v>80</v>
      </c>
      <c r="X25" s="38">
        <f t="shared" si="6"/>
        <v>38.834951456310677</v>
      </c>
    </row>
    <row r="26" spans="1:24" ht="16.5" customHeight="1" x14ac:dyDescent="0.3">
      <c r="A26" s="141" t="s">
        <v>59</v>
      </c>
      <c r="B26" s="62">
        <v>351</v>
      </c>
      <c r="C26" s="66">
        <v>451</v>
      </c>
      <c r="D26" s="66">
        <v>344</v>
      </c>
      <c r="E26" s="38">
        <f t="shared" si="0"/>
        <v>76.274944567627486</v>
      </c>
      <c r="F26" s="69">
        <v>247</v>
      </c>
      <c r="G26" s="69">
        <v>97</v>
      </c>
      <c r="H26" s="38">
        <f t="shared" si="1"/>
        <v>39.271255060728741</v>
      </c>
      <c r="I26" s="66">
        <v>13</v>
      </c>
      <c r="J26" s="66">
        <v>3</v>
      </c>
      <c r="K26" s="38">
        <f t="shared" si="2"/>
        <v>23.076923076923077</v>
      </c>
      <c r="L26" s="69">
        <v>34</v>
      </c>
      <c r="M26" s="69">
        <v>9</v>
      </c>
      <c r="N26" s="38">
        <f t="shared" si="3"/>
        <v>26.47058823529412</v>
      </c>
      <c r="O26" s="69">
        <v>447</v>
      </c>
      <c r="P26" s="69">
        <v>311</v>
      </c>
      <c r="Q26" s="38">
        <f t="shared" si="4"/>
        <v>69.574944071588362</v>
      </c>
      <c r="R26" s="69">
        <v>195</v>
      </c>
      <c r="S26" s="66">
        <v>114</v>
      </c>
      <c r="T26" s="66">
        <v>195</v>
      </c>
      <c r="U26" s="38">
        <f t="shared" si="5"/>
        <v>171.05263157894737</v>
      </c>
      <c r="V26" s="66">
        <v>98</v>
      </c>
      <c r="W26" s="66">
        <v>139</v>
      </c>
      <c r="X26" s="38">
        <f t="shared" si="6"/>
        <v>141.83673469387753</v>
      </c>
    </row>
    <row r="27" spans="1:24" ht="16.5" customHeight="1" x14ac:dyDescent="0.3">
      <c r="A27" s="141" t="s">
        <v>60</v>
      </c>
      <c r="B27" s="62">
        <v>680</v>
      </c>
      <c r="C27" s="66">
        <v>1069</v>
      </c>
      <c r="D27" s="66">
        <v>663</v>
      </c>
      <c r="E27" s="38">
        <f t="shared" si="0"/>
        <v>62.020579981290922</v>
      </c>
      <c r="F27" s="69">
        <v>434</v>
      </c>
      <c r="G27" s="69">
        <v>61</v>
      </c>
      <c r="H27" s="38">
        <f t="shared" si="1"/>
        <v>14.055299539170507</v>
      </c>
      <c r="I27" s="66">
        <v>27</v>
      </c>
      <c r="J27" s="66">
        <v>2</v>
      </c>
      <c r="K27" s="38">
        <f t="shared" si="2"/>
        <v>7.4074074074074066</v>
      </c>
      <c r="L27" s="69">
        <v>7</v>
      </c>
      <c r="M27" s="69">
        <v>11</v>
      </c>
      <c r="N27" s="38">
        <f t="shared" si="3"/>
        <v>157.14285714285714</v>
      </c>
      <c r="O27" s="69">
        <v>1056</v>
      </c>
      <c r="P27" s="69">
        <v>652</v>
      </c>
      <c r="Q27" s="38">
        <f t="shared" si="4"/>
        <v>61.742424242424242</v>
      </c>
      <c r="R27" s="69">
        <v>357</v>
      </c>
      <c r="S27" s="66">
        <v>290</v>
      </c>
      <c r="T27" s="66">
        <v>350</v>
      </c>
      <c r="U27" s="38">
        <f t="shared" si="5"/>
        <v>120.68965517241379</v>
      </c>
      <c r="V27" s="66">
        <v>235</v>
      </c>
      <c r="W27" s="66">
        <v>226</v>
      </c>
      <c r="X27" s="38">
        <f t="shared" si="6"/>
        <v>96.170212765957444</v>
      </c>
    </row>
    <row r="28" spans="1:24" ht="16.5" customHeight="1" x14ac:dyDescent="0.3">
      <c r="A28" s="141" t="s">
        <v>61</v>
      </c>
      <c r="B28" s="62">
        <v>218</v>
      </c>
      <c r="C28" s="66">
        <v>322</v>
      </c>
      <c r="D28" s="66">
        <v>201</v>
      </c>
      <c r="E28" s="38">
        <f t="shared" si="0"/>
        <v>62.422360248447205</v>
      </c>
      <c r="F28" s="69">
        <v>115</v>
      </c>
      <c r="G28" s="69">
        <v>46</v>
      </c>
      <c r="H28" s="38">
        <f t="shared" si="1"/>
        <v>40</v>
      </c>
      <c r="I28" s="66">
        <v>13</v>
      </c>
      <c r="J28" s="66">
        <v>1</v>
      </c>
      <c r="K28" s="38">
        <f t="shared" si="2"/>
        <v>7.6923076923076925</v>
      </c>
      <c r="L28" s="69">
        <v>12</v>
      </c>
      <c r="M28" s="69">
        <v>0</v>
      </c>
      <c r="N28" s="38">
        <f t="shared" si="3"/>
        <v>0</v>
      </c>
      <c r="O28" s="69">
        <v>321</v>
      </c>
      <c r="P28" s="69">
        <v>201</v>
      </c>
      <c r="Q28" s="38">
        <f t="shared" si="4"/>
        <v>62.616822429906534</v>
      </c>
      <c r="R28" s="69">
        <v>109</v>
      </c>
      <c r="S28" s="66">
        <v>109</v>
      </c>
      <c r="T28" s="66">
        <v>109</v>
      </c>
      <c r="U28" s="38">
        <f t="shared" si="5"/>
        <v>100</v>
      </c>
      <c r="V28" s="66">
        <v>98</v>
      </c>
      <c r="W28" s="66">
        <v>63</v>
      </c>
      <c r="X28" s="38">
        <f t="shared" si="6"/>
        <v>64.285714285714292</v>
      </c>
    </row>
    <row r="29" spans="1:24" ht="16.5" customHeight="1" x14ac:dyDescent="0.3">
      <c r="A29" s="141" t="s">
        <v>62</v>
      </c>
      <c r="B29" s="62">
        <v>499</v>
      </c>
      <c r="C29" s="66">
        <v>775</v>
      </c>
      <c r="D29" s="66">
        <v>493</v>
      </c>
      <c r="E29" s="38">
        <f t="shared" si="0"/>
        <v>63.612903225806448</v>
      </c>
      <c r="F29" s="69">
        <v>292</v>
      </c>
      <c r="G29" s="69">
        <v>48</v>
      </c>
      <c r="H29" s="38">
        <f t="shared" si="1"/>
        <v>16.43835616438356</v>
      </c>
      <c r="I29" s="66">
        <v>20</v>
      </c>
      <c r="J29" s="66">
        <v>2</v>
      </c>
      <c r="K29" s="38">
        <f t="shared" si="2"/>
        <v>10</v>
      </c>
      <c r="L29" s="69">
        <v>7</v>
      </c>
      <c r="M29" s="69">
        <v>1</v>
      </c>
      <c r="N29" s="38">
        <f t="shared" si="3"/>
        <v>14.285714285714285</v>
      </c>
      <c r="O29" s="69">
        <v>764</v>
      </c>
      <c r="P29" s="69">
        <v>482</v>
      </c>
      <c r="Q29" s="38">
        <f t="shared" si="4"/>
        <v>63.089005235602095</v>
      </c>
      <c r="R29" s="69">
        <v>218</v>
      </c>
      <c r="S29" s="66">
        <v>262</v>
      </c>
      <c r="T29" s="66">
        <v>217</v>
      </c>
      <c r="U29" s="38">
        <f t="shared" si="5"/>
        <v>82.824427480916029</v>
      </c>
      <c r="V29" s="66">
        <v>202</v>
      </c>
      <c r="W29" s="66">
        <v>133</v>
      </c>
      <c r="X29" s="38">
        <f t="shared" si="6"/>
        <v>65.841584158415841</v>
      </c>
    </row>
    <row r="30" spans="1:24" ht="57" customHeight="1" x14ac:dyDescent="0.3">
      <c r="B30" s="178" t="s">
        <v>79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3"/>
      <c r="Q30" s="84"/>
      <c r="R30" s="84"/>
    </row>
  </sheetData>
  <mergeCells count="12">
    <mergeCell ref="S4:U6"/>
    <mergeCell ref="V4:X6"/>
    <mergeCell ref="B30:N30"/>
    <mergeCell ref="B4:B6"/>
    <mergeCell ref="B2:N2"/>
    <mergeCell ref="R4:R6"/>
    <mergeCell ref="O4:Q6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view="pageBreakPreview" zoomScale="85" zoomScaleNormal="85" zoomScaleSheetLayoutView="85" workbookViewId="0">
      <selection activeCell="B3" sqref="B3"/>
    </sheetView>
  </sheetViews>
  <sheetFormatPr defaultRowHeight="15.6" x14ac:dyDescent="0.3"/>
  <cols>
    <col min="1" max="1" width="19.33203125" style="71" customWidth="1"/>
    <col min="2" max="2" width="15.21875" style="71" customWidth="1"/>
    <col min="3" max="4" width="9.44140625" style="68" customWidth="1"/>
    <col min="5" max="5" width="7.6640625" style="68" customWidth="1"/>
    <col min="6" max="6" width="8.88671875" style="68" customWidth="1"/>
    <col min="7" max="7" width="8.6640625" style="68" customWidth="1"/>
    <col min="8" max="8" width="7.6640625" style="68" customWidth="1"/>
    <col min="9" max="10" width="7.44140625" style="68" customWidth="1"/>
    <col min="11" max="11" width="6.33203125" style="68" customWidth="1"/>
    <col min="12" max="12" width="7.6640625" style="68" customWidth="1"/>
    <col min="13" max="13" width="7.33203125" style="68" customWidth="1"/>
    <col min="14" max="14" width="7.5546875" style="68" customWidth="1"/>
    <col min="15" max="15" width="8.33203125" style="68" customWidth="1"/>
    <col min="16" max="16" width="9.33203125" style="68" customWidth="1"/>
    <col min="17" max="17" width="7.33203125" style="68" customWidth="1"/>
    <col min="18" max="18" width="15.33203125" style="68" customWidth="1"/>
    <col min="19" max="20" width="9.109375" style="68" customWidth="1"/>
    <col min="21" max="21" width="8" style="68" customWidth="1"/>
    <col min="22" max="22" width="9" style="68" customWidth="1"/>
    <col min="23" max="23" width="9.33203125" style="68" customWidth="1"/>
    <col min="24" max="24" width="6.88671875" style="68" customWidth="1"/>
    <col min="25" max="249" width="9.1093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9.332031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9.1093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9.332031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9.1093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9.332031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9.1093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9.332031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9.1093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9.332031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9.1093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9.332031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9.1093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9.332031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9.1093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9.332031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9.1093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9.332031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9.1093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9.332031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9.1093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9.332031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9.1093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9.332031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9.1093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9.332031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9.1093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9.332031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9.1093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9.332031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9.1093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9.332031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9.1093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9.332031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9.1093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9.332031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9.1093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9.332031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9.1093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9.332031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9.1093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9.332031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9.1093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9.332031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9.1093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9.332031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9.1093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9.332031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9.1093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9.332031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9.1093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9.332031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9.1093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9.332031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9.1093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9.332031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9.1093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9.332031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9.1093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9.332031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9.1093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9.332031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9.1093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9.332031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9.1093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9.332031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9.1093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9.332031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9.1093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9.332031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9.1093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9.332031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9.1093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9.332031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9.1093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9.332031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9.1093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9.332031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9.1093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9.332031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9.1093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9.332031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9.1093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9.332031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9.1093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9.332031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9.1093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9.332031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9.1093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9.332031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9.1093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9.332031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9.1093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9.332031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9.1093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9.332031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9.1093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9.332031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9.1093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9.332031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9.1093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9.332031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9.1093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9.332031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9.1093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9.332031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9.1093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9.332031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9.1093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9.332031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9.1093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9.332031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9.1093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9.332031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9.1093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9.332031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9.1093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9.332031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9.1093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9.332031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9.1093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9.332031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9.1093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9.332031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9.1093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9.332031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0" width="9.109375" style="68"/>
    <col min="16381" max="16384" width="9.109375" style="68" customWidth="1"/>
  </cols>
  <sheetData>
    <row r="1" spans="1:24" ht="6" customHeight="1" x14ac:dyDescent="0.3"/>
    <row r="2" spans="1:24" s="53" customFormat="1" ht="35.25" customHeight="1" x14ac:dyDescent="0.35">
      <c r="A2" s="129"/>
      <c r="B2" s="201" t="s">
        <v>91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49"/>
      <c r="Q2" s="49"/>
      <c r="R2" s="49"/>
      <c r="S2" s="50"/>
      <c r="T2" s="50"/>
      <c r="U2" s="50"/>
      <c r="X2" s="155" t="s">
        <v>22</v>
      </c>
    </row>
    <row r="3" spans="1:24" s="53" customFormat="1" ht="11.4" customHeight="1" x14ac:dyDescent="0.3">
      <c r="C3" s="78"/>
      <c r="D3" s="78"/>
      <c r="E3" s="78"/>
      <c r="F3" s="78"/>
      <c r="G3" s="78"/>
      <c r="H3" s="78"/>
      <c r="I3" s="78"/>
      <c r="K3" s="156"/>
      <c r="L3" s="78"/>
      <c r="M3" s="78"/>
      <c r="N3" s="55" t="s">
        <v>8</v>
      </c>
      <c r="O3" s="78"/>
      <c r="P3" s="78"/>
      <c r="Q3" s="78"/>
      <c r="R3" s="78"/>
      <c r="S3" s="78"/>
      <c r="T3" s="157"/>
      <c r="U3" s="112"/>
      <c r="X3" s="55" t="s">
        <v>8</v>
      </c>
    </row>
    <row r="4" spans="1:24" s="80" customFormat="1" ht="21.75" customHeight="1" x14ac:dyDescent="0.25">
      <c r="A4" s="179"/>
      <c r="B4" s="183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183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25.5" customHeight="1" x14ac:dyDescent="0.25">
      <c r="A5" s="180"/>
      <c r="B5" s="186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186"/>
      <c r="S5" s="195"/>
      <c r="T5" s="196"/>
      <c r="U5" s="197"/>
      <c r="V5" s="185"/>
      <c r="W5" s="186"/>
      <c r="X5" s="187"/>
    </row>
    <row r="6" spans="1:24" s="81" customFormat="1" ht="9" customHeight="1" x14ac:dyDescent="0.25">
      <c r="A6" s="180"/>
      <c r="B6" s="189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189"/>
      <c r="S6" s="198"/>
      <c r="T6" s="199"/>
      <c r="U6" s="200"/>
      <c r="V6" s="188"/>
      <c r="W6" s="189"/>
      <c r="X6" s="190"/>
    </row>
    <row r="7" spans="1:24" s="56" customFormat="1" ht="26.2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" customHeight="1" x14ac:dyDescent="0.3">
      <c r="A9" s="32" t="s">
        <v>42</v>
      </c>
      <c r="B9" s="33">
        <f>SUM(B10:B29)</f>
        <v>16869</v>
      </c>
      <c r="C9" s="33">
        <f>SUM(C10:C29)</f>
        <v>19025</v>
      </c>
      <c r="D9" s="33">
        <f>SUM(D10:D29)</f>
        <v>15126</v>
      </c>
      <c r="E9" s="34">
        <f>D9/C9*100</f>
        <v>79.505913272010503</v>
      </c>
      <c r="F9" s="33">
        <f>SUM(F10:F29)</f>
        <v>8665</v>
      </c>
      <c r="G9" s="33">
        <f>SUM(G10:G29)</f>
        <v>3653</v>
      </c>
      <c r="H9" s="34">
        <f>G9/F9*100</f>
        <v>42.15810732833237</v>
      </c>
      <c r="I9" s="33">
        <f>SUM(I10:I29)</f>
        <v>410</v>
      </c>
      <c r="J9" s="33">
        <f>SUM(J10:J29)</f>
        <v>95</v>
      </c>
      <c r="K9" s="34">
        <f>J9/I9*100</f>
        <v>23.170731707317074</v>
      </c>
      <c r="L9" s="33">
        <f>SUM(L10:L29)</f>
        <v>1244</v>
      </c>
      <c r="M9" s="33">
        <f>SUM(M10:M29)</f>
        <v>498</v>
      </c>
      <c r="N9" s="34">
        <f>M9/L9*100</f>
        <v>40.032154340836016</v>
      </c>
      <c r="O9" s="33">
        <f>SUM(O10:O29)</f>
        <v>18180</v>
      </c>
      <c r="P9" s="33">
        <f>SUM(P10:P29)</f>
        <v>12334</v>
      </c>
      <c r="Q9" s="34">
        <f>P9/O9*100</f>
        <v>67.843784378437846</v>
      </c>
      <c r="R9" s="33">
        <f>SUM(R10:R29)</f>
        <v>8045</v>
      </c>
      <c r="S9" s="33">
        <f>SUM(S10:S29)</f>
        <v>4463</v>
      </c>
      <c r="T9" s="33">
        <f>SUM(T10:T29)</f>
        <v>7386</v>
      </c>
      <c r="U9" s="34">
        <f>T9/S9*100</f>
        <v>165.49406228993951</v>
      </c>
      <c r="V9" s="33">
        <f>SUM(V10:V29)</f>
        <v>3774</v>
      </c>
      <c r="W9" s="33">
        <f>SUM(W10:W29)</f>
        <v>5788</v>
      </c>
      <c r="X9" s="34">
        <f>W9/V9*100</f>
        <v>153.36512983571805</v>
      </c>
    </row>
    <row r="10" spans="1:24" ht="18" customHeight="1" x14ac:dyDescent="0.3">
      <c r="A10" s="141" t="s">
        <v>43</v>
      </c>
      <c r="B10" s="62">
        <f>'Послуги всього'!B10-'12'!B10</f>
        <v>6110</v>
      </c>
      <c r="C10" s="62">
        <f>'Послуги всього'!C10-'12'!C10</f>
        <v>4117</v>
      </c>
      <c r="D10" s="62">
        <f>'Послуги всього'!D10-'12'!D10</f>
        <v>5288</v>
      </c>
      <c r="E10" s="38">
        <f>D10/C10*100</f>
        <v>128.44304104930774</v>
      </c>
      <c r="F10" s="62">
        <f>'Послуги всього'!F10-'12'!F10</f>
        <v>1051</v>
      </c>
      <c r="G10" s="62">
        <f>'Послуги всього'!G10-'12'!G10</f>
        <v>947</v>
      </c>
      <c r="H10" s="38">
        <f>G10/F10*100</f>
        <v>90.104662226450998</v>
      </c>
      <c r="I10" s="62">
        <f>'Послуги всього'!I10-'12'!I10</f>
        <v>45</v>
      </c>
      <c r="J10" s="62">
        <f>'Послуги всього'!J10-'12'!J10</f>
        <v>19</v>
      </c>
      <c r="K10" s="38">
        <f>J10/I10*100</f>
        <v>42.222222222222221</v>
      </c>
      <c r="L10" s="62">
        <f>'Послуги всього'!L10-'12'!L10</f>
        <v>41</v>
      </c>
      <c r="M10" s="62">
        <f>'Послуги всього'!M10-'12'!M10</f>
        <v>6</v>
      </c>
      <c r="N10" s="38">
        <f>M10/L10*100</f>
        <v>14.634146341463413</v>
      </c>
      <c r="O10" s="62">
        <f>'Послуги всього'!O10-'12'!O10</f>
        <v>3748</v>
      </c>
      <c r="P10" s="62">
        <f>'Послуги всього'!P10-'12'!P10</f>
        <v>3188</v>
      </c>
      <c r="Q10" s="38">
        <f>P10/O10*100</f>
        <v>85.058697972251863</v>
      </c>
      <c r="R10" s="62">
        <f>'Послуги всього'!R10-'12'!R10</f>
        <v>3188</v>
      </c>
      <c r="S10" s="62">
        <f>'Послуги всього'!S10-'12'!S10</f>
        <v>936</v>
      </c>
      <c r="T10" s="62">
        <f>'Послуги всього'!T10-'12'!T10</f>
        <v>2888</v>
      </c>
      <c r="U10" s="38">
        <f>T10/S10*100</f>
        <v>308.54700854700855</v>
      </c>
      <c r="V10" s="62">
        <f>'Послуги всього'!V10-'12'!V10</f>
        <v>780</v>
      </c>
      <c r="W10" s="62">
        <f>'Послуги всього'!W10-'12'!W10</f>
        <v>2595</v>
      </c>
      <c r="X10" s="38">
        <f>W10/V10*100</f>
        <v>332.69230769230774</v>
      </c>
    </row>
    <row r="11" spans="1:24" ht="18" customHeight="1" x14ac:dyDescent="0.3">
      <c r="A11" s="141" t="s">
        <v>44</v>
      </c>
      <c r="B11" s="62">
        <f>'Послуги всього'!B11-'12'!B11</f>
        <v>690</v>
      </c>
      <c r="C11" s="62">
        <f>'Послуги всього'!C11-'12'!C11</f>
        <v>1559</v>
      </c>
      <c r="D11" s="62">
        <f>'Послуги всього'!D11-'12'!D11</f>
        <v>637</v>
      </c>
      <c r="E11" s="38">
        <f t="shared" ref="E11:E29" si="0">D11/C11*100</f>
        <v>40.859525336754331</v>
      </c>
      <c r="F11" s="62">
        <f>'Послуги всього'!F11-'12'!F11</f>
        <v>550</v>
      </c>
      <c r="G11" s="62">
        <f>'Послуги всього'!G11-'12'!G11</f>
        <v>175</v>
      </c>
      <c r="H11" s="38">
        <f t="shared" ref="H11:H29" si="1">G11/F11*100</f>
        <v>31.818181818181817</v>
      </c>
      <c r="I11" s="62">
        <f>'Послуги всього'!I11-'12'!I11</f>
        <v>16</v>
      </c>
      <c r="J11" s="62">
        <f>'Послуги всього'!J11-'12'!J11</f>
        <v>9</v>
      </c>
      <c r="K11" s="38">
        <f t="shared" ref="K11:K29" si="2">J11/I11*100</f>
        <v>56.25</v>
      </c>
      <c r="L11" s="62">
        <f>'Послуги всього'!L11-'12'!L11</f>
        <v>64</v>
      </c>
      <c r="M11" s="62">
        <f>'Послуги всього'!M11-'12'!M11</f>
        <v>9</v>
      </c>
      <c r="N11" s="38">
        <f t="shared" ref="N11:N29" si="3">M11/L11*100</f>
        <v>14.0625</v>
      </c>
      <c r="O11" s="62">
        <f>'Послуги всього'!O11-'12'!O11</f>
        <v>1513</v>
      </c>
      <c r="P11" s="62">
        <f>'Послуги всього'!P11-'12'!P11</f>
        <v>607</v>
      </c>
      <c r="Q11" s="38">
        <f t="shared" ref="Q11:Q29" si="4">P11/O11*100</f>
        <v>40.118968935888958</v>
      </c>
      <c r="R11" s="62">
        <f>'Послуги всього'!R11-'12'!R11</f>
        <v>284</v>
      </c>
      <c r="S11" s="62">
        <f>'Послуги всього'!S11-'12'!S11</f>
        <v>390</v>
      </c>
      <c r="T11" s="62">
        <f>'Послуги всього'!T11-'12'!T11</f>
        <v>258</v>
      </c>
      <c r="U11" s="38">
        <f t="shared" ref="U11:U29" si="5">T11/S11*100</f>
        <v>66.153846153846146</v>
      </c>
      <c r="V11" s="62">
        <f>'Послуги всього'!V11-'12'!V11</f>
        <v>344</v>
      </c>
      <c r="W11" s="62">
        <f>'Послуги всього'!W11-'12'!W11</f>
        <v>156</v>
      </c>
      <c r="X11" s="38">
        <f t="shared" ref="X11:X29" si="6">W11/V11*100</f>
        <v>45.348837209302324</v>
      </c>
    </row>
    <row r="12" spans="1:24" ht="18" customHeight="1" x14ac:dyDescent="0.3">
      <c r="A12" s="141" t="s">
        <v>45</v>
      </c>
      <c r="B12" s="62">
        <f>'Послуги всього'!B12-'12'!B12</f>
        <v>595</v>
      </c>
      <c r="C12" s="62">
        <f>'Послуги всього'!C12-'12'!C12</f>
        <v>1190</v>
      </c>
      <c r="D12" s="62">
        <f>'Послуги всього'!D12-'12'!D12</f>
        <v>511</v>
      </c>
      <c r="E12" s="38">
        <f t="shared" si="0"/>
        <v>42.941176470588232</v>
      </c>
      <c r="F12" s="62">
        <f>'Послуги всього'!F12-'12'!F12</f>
        <v>478</v>
      </c>
      <c r="G12" s="62">
        <f>'Послуги всього'!G12-'12'!G12</f>
        <v>129</v>
      </c>
      <c r="H12" s="38">
        <f t="shared" si="1"/>
        <v>26.98744769874477</v>
      </c>
      <c r="I12" s="62">
        <f>'Послуги всього'!I12-'12'!I12</f>
        <v>31</v>
      </c>
      <c r="J12" s="62">
        <f>'Послуги всього'!J12-'12'!J12</f>
        <v>7</v>
      </c>
      <c r="K12" s="38">
        <f t="shared" si="2"/>
        <v>22.58064516129032</v>
      </c>
      <c r="L12" s="62">
        <f>'Послуги всього'!L12-'12'!L12</f>
        <v>40</v>
      </c>
      <c r="M12" s="62">
        <f>'Послуги всього'!M12-'12'!M12</f>
        <v>9</v>
      </c>
      <c r="N12" s="38">
        <f t="shared" si="3"/>
        <v>22.5</v>
      </c>
      <c r="O12" s="62">
        <f>'Послуги всього'!O12-'12'!O12</f>
        <v>1118</v>
      </c>
      <c r="P12" s="62">
        <f>'Послуги всього'!P12-'12'!P12</f>
        <v>489</v>
      </c>
      <c r="Q12" s="38">
        <f t="shared" si="4"/>
        <v>43.738819320214667</v>
      </c>
      <c r="R12" s="62">
        <f>'Послуги всього'!R12-'12'!R12</f>
        <v>181</v>
      </c>
      <c r="S12" s="62">
        <f>'Послуги всього'!S12-'12'!S12</f>
        <v>310</v>
      </c>
      <c r="T12" s="62">
        <f>'Послуги всього'!T12-'12'!T12</f>
        <v>180</v>
      </c>
      <c r="U12" s="38">
        <f t="shared" si="5"/>
        <v>58.064516129032263</v>
      </c>
      <c r="V12" s="62">
        <f>'Послуги всього'!V12-'12'!V12</f>
        <v>279</v>
      </c>
      <c r="W12" s="62">
        <f>'Послуги всього'!W12-'12'!W12</f>
        <v>126</v>
      </c>
      <c r="X12" s="38">
        <f t="shared" si="6"/>
        <v>45.161290322580641</v>
      </c>
    </row>
    <row r="13" spans="1:24" ht="18" customHeight="1" x14ac:dyDescent="0.3">
      <c r="A13" s="141" t="s">
        <v>46</v>
      </c>
      <c r="B13" s="62">
        <f>'Послуги всього'!B13-'12'!B13</f>
        <v>621</v>
      </c>
      <c r="C13" s="62">
        <f>'Послуги всього'!C13-'12'!C13</f>
        <v>1206</v>
      </c>
      <c r="D13" s="62">
        <f>'Послуги всього'!D13-'12'!D13</f>
        <v>554</v>
      </c>
      <c r="E13" s="38">
        <f t="shared" si="0"/>
        <v>45.936981757877284</v>
      </c>
      <c r="F13" s="62">
        <f>'Послуги всього'!F13-'12'!F13</f>
        <v>376</v>
      </c>
      <c r="G13" s="62">
        <f>'Послуги всього'!G13-'12'!G13</f>
        <v>91</v>
      </c>
      <c r="H13" s="38">
        <f t="shared" si="1"/>
        <v>24.202127659574469</v>
      </c>
      <c r="I13" s="62">
        <f>'Послуги всього'!I13-'12'!I13</f>
        <v>6</v>
      </c>
      <c r="J13" s="62">
        <f>'Послуги всього'!J13-'12'!J13</f>
        <v>2</v>
      </c>
      <c r="K13" s="38">
        <f t="shared" si="2"/>
        <v>33.333333333333329</v>
      </c>
      <c r="L13" s="62">
        <f>'Послуги всього'!L13-'12'!L13</f>
        <v>60</v>
      </c>
      <c r="M13" s="62">
        <f>'Послуги всього'!M13-'12'!M13</f>
        <v>9</v>
      </c>
      <c r="N13" s="38">
        <f t="shared" si="3"/>
        <v>15</v>
      </c>
      <c r="O13" s="62">
        <f>'Послуги всього'!O13-'12'!O13</f>
        <v>1064</v>
      </c>
      <c r="P13" s="62">
        <f>'Послуги всього'!P13-'12'!P13</f>
        <v>535</v>
      </c>
      <c r="Q13" s="38">
        <f t="shared" si="4"/>
        <v>50.281954887218049</v>
      </c>
      <c r="R13" s="62">
        <f>'Послуги всього'!R13-'12'!R13</f>
        <v>315</v>
      </c>
      <c r="S13" s="62">
        <f>'Послуги всього'!S13-'12'!S13</f>
        <v>369</v>
      </c>
      <c r="T13" s="62">
        <f>'Послуги всього'!T13-'12'!T13</f>
        <v>284</v>
      </c>
      <c r="U13" s="38">
        <f t="shared" si="5"/>
        <v>76.964769647696471</v>
      </c>
      <c r="V13" s="62">
        <f>'Послуги всього'!V13-'12'!V13</f>
        <v>345</v>
      </c>
      <c r="W13" s="62">
        <f>'Послуги всього'!W13-'12'!W13</f>
        <v>132</v>
      </c>
      <c r="X13" s="38">
        <f t="shared" si="6"/>
        <v>38.260869565217391</v>
      </c>
    </row>
    <row r="14" spans="1:24" ht="18" customHeight="1" x14ac:dyDescent="0.3">
      <c r="A14" s="141" t="s">
        <v>47</v>
      </c>
      <c r="B14" s="62">
        <f>'Послуги всього'!B14-'12'!B14</f>
        <v>371</v>
      </c>
      <c r="C14" s="62">
        <f>'Послуги всього'!C14-'12'!C14</f>
        <v>616</v>
      </c>
      <c r="D14" s="62">
        <f>'Послуги всього'!D14-'12'!D14</f>
        <v>300</v>
      </c>
      <c r="E14" s="38">
        <f t="shared" si="0"/>
        <v>48.701298701298704</v>
      </c>
      <c r="F14" s="62">
        <f>'Послуги всього'!F14-'12'!F14</f>
        <v>396</v>
      </c>
      <c r="G14" s="62">
        <f>'Послуги всього'!G14-'12'!G14</f>
        <v>150</v>
      </c>
      <c r="H14" s="38">
        <f t="shared" si="1"/>
        <v>37.878787878787875</v>
      </c>
      <c r="I14" s="62">
        <f>'Послуги всього'!I14-'12'!I14</f>
        <v>8</v>
      </c>
      <c r="J14" s="62">
        <f>'Послуги всього'!J14-'12'!J14</f>
        <v>1</v>
      </c>
      <c r="K14" s="38">
        <f t="shared" si="2"/>
        <v>12.5</v>
      </c>
      <c r="L14" s="62">
        <f>'Послуги всього'!L14-'12'!L14</f>
        <v>0</v>
      </c>
      <c r="M14" s="62">
        <f>'Послуги всього'!M14-'12'!M14</f>
        <v>0</v>
      </c>
      <c r="N14" s="164" t="e">
        <f t="shared" si="3"/>
        <v>#DIV/0!</v>
      </c>
      <c r="O14" s="62">
        <f>'Послуги всього'!O14-'12'!O14</f>
        <v>603</v>
      </c>
      <c r="P14" s="62">
        <f>'Послуги всього'!P14-'12'!P14</f>
        <v>266</v>
      </c>
      <c r="Q14" s="38">
        <f t="shared" si="4"/>
        <v>44.112769485903812</v>
      </c>
      <c r="R14" s="62">
        <f>'Послуги всього'!R14-'12'!R14</f>
        <v>98</v>
      </c>
      <c r="S14" s="62">
        <f>'Послуги всього'!S14-'12'!S14</f>
        <v>124</v>
      </c>
      <c r="T14" s="62">
        <f>'Послуги всього'!T14-'12'!T14</f>
        <v>97</v>
      </c>
      <c r="U14" s="38">
        <f t="shared" si="5"/>
        <v>78.225806451612897</v>
      </c>
      <c r="V14" s="62">
        <f>'Послуги всього'!V14-'12'!V14</f>
        <v>102</v>
      </c>
      <c r="W14" s="62">
        <f>'Послуги всього'!W14-'12'!W14</f>
        <v>81</v>
      </c>
      <c r="X14" s="38">
        <f t="shared" si="6"/>
        <v>79.411764705882348</v>
      </c>
    </row>
    <row r="15" spans="1:24" ht="18" customHeight="1" x14ac:dyDescent="0.3">
      <c r="A15" s="141" t="s">
        <v>48</v>
      </c>
      <c r="B15" s="62">
        <f>'Послуги всього'!B15-'12'!B15</f>
        <v>379</v>
      </c>
      <c r="C15" s="62">
        <f>'Послуги всього'!C15-'12'!C15</f>
        <v>715</v>
      </c>
      <c r="D15" s="62">
        <f>'Послуги всього'!D15-'12'!D15</f>
        <v>337</v>
      </c>
      <c r="E15" s="38">
        <f t="shared" si="0"/>
        <v>47.132867132867133</v>
      </c>
      <c r="F15" s="62">
        <f>'Послуги всього'!F15-'12'!F15</f>
        <v>380</v>
      </c>
      <c r="G15" s="62">
        <f>'Послуги всього'!G15-'12'!G15</f>
        <v>88</v>
      </c>
      <c r="H15" s="38">
        <f t="shared" si="1"/>
        <v>23.157894736842106</v>
      </c>
      <c r="I15" s="62">
        <f>'Послуги всього'!I15-'12'!I15</f>
        <v>21</v>
      </c>
      <c r="J15" s="62">
        <f>'Послуги всього'!J15-'12'!J15</f>
        <v>2</v>
      </c>
      <c r="K15" s="38">
        <f t="shared" si="2"/>
        <v>9.5238095238095237</v>
      </c>
      <c r="L15" s="62">
        <f>'Послуги всього'!L15-'12'!L15</f>
        <v>73</v>
      </c>
      <c r="M15" s="62">
        <f>'Послуги всього'!M15-'12'!M15</f>
        <v>14</v>
      </c>
      <c r="N15" s="38">
        <f t="shared" si="3"/>
        <v>19.17808219178082</v>
      </c>
      <c r="O15" s="62">
        <f>'Послуги всього'!O15-'12'!O15</f>
        <v>690</v>
      </c>
      <c r="P15" s="62">
        <f>'Послуги всього'!P15-'12'!P15</f>
        <v>289</v>
      </c>
      <c r="Q15" s="38">
        <f t="shared" si="4"/>
        <v>41.884057971014492</v>
      </c>
      <c r="R15" s="62">
        <f>'Послуги всього'!R15-'12'!R15</f>
        <v>176</v>
      </c>
      <c r="S15" s="62">
        <f>'Послуги всього'!S15-'12'!S15</f>
        <v>151</v>
      </c>
      <c r="T15" s="62">
        <f>'Послуги всього'!T15-'12'!T15</f>
        <v>160</v>
      </c>
      <c r="U15" s="38">
        <f t="shared" si="5"/>
        <v>105.96026490066225</v>
      </c>
      <c r="V15" s="62">
        <f>'Послуги всього'!V15-'12'!V15</f>
        <v>129</v>
      </c>
      <c r="W15" s="62">
        <f>'Послуги всього'!W15-'12'!W15</f>
        <v>94</v>
      </c>
      <c r="X15" s="38">
        <f t="shared" si="6"/>
        <v>72.868217054263567</v>
      </c>
    </row>
    <row r="16" spans="1:24" ht="18" customHeight="1" x14ac:dyDescent="0.3">
      <c r="A16" s="141" t="s">
        <v>49</v>
      </c>
      <c r="B16" s="62">
        <f>'Послуги всього'!B16-'12'!B16</f>
        <v>208</v>
      </c>
      <c r="C16" s="62">
        <f>'Послуги всього'!C16-'12'!C16</f>
        <v>355</v>
      </c>
      <c r="D16" s="62">
        <f>'Послуги всього'!D16-'12'!D16</f>
        <v>204</v>
      </c>
      <c r="E16" s="38">
        <f t="shared" si="0"/>
        <v>57.464788732394368</v>
      </c>
      <c r="F16" s="62">
        <f>'Послуги всього'!F16-'12'!F16</f>
        <v>267</v>
      </c>
      <c r="G16" s="62">
        <f>'Послуги всього'!G16-'12'!G16</f>
        <v>80</v>
      </c>
      <c r="H16" s="38">
        <f t="shared" si="1"/>
        <v>29.962546816479403</v>
      </c>
      <c r="I16" s="62">
        <f>'Послуги всього'!I16-'12'!I16</f>
        <v>57</v>
      </c>
      <c r="J16" s="62">
        <f>'Послуги всього'!J16-'12'!J16</f>
        <v>0</v>
      </c>
      <c r="K16" s="38">
        <f t="shared" si="2"/>
        <v>0</v>
      </c>
      <c r="L16" s="62">
        <f>'Послуги всього'!L16-'12'!L16</f>
        <v>18</v>
      </c>
      <c r="M16" s="62">
        <f>'Послуги всього'!M16-'12'!M16</f>
        <v>7</v>
      </c>
      <c r="N16" s="38">
        <f t="shared" si="3"/>
        <v>38.888888888888893</v>
      </c>
      <c r="O16" s="62">
        <f>'Послуги всього'!O16-'12'!O16</f>
        <v>354</v>
      </c>
      <c r="P16" s="62">
        <f>'Послуги всього'!P16-'12'!P16</f>
        <v>192</v>
      </c>
      <c r="Q16" s="38">
        <f t="shared" si="4"/>
        <v>54.237288135593218</v>
      </c>
      <c r="R16" s="62">
        <f>'Послуги всього'!R16-'12'!R16</f>
        <v>103</v>
      </c>
      <c r="S16" s="62">
        <f>'Послуги всього'!S16-'12'!S16</f>
        <v>43</v>
      </c>
      <c r="T16" s="62">
        <f>'Послуги всього'!T16-'12'!T16</f>
        <v>103</v>
      </c>
      <c r="U16" s="38">
        <f t="shared" si="5"/>
        <v>239.53488372093022</v>
      </c>
      <c r="V16" s="62">
        <f>'Послуги всього'!V16-'12'!V16</f>
        <v>39</v>
      </c>
      <c r="W16" s="62">
        <f>'Послуги всього'!W16-'12'!W16</f>
        <v>79</v>
      </c>
      <c r="X16" s="38">
        <f t="shared" si="6"/>
        <v>202.56410256410254</v>
      </c>
    </row>
    <row r="17" spans="1:24" ht="18" customHeight="1" x14ac:dyDescent="0.3">
      <c r="A17" s="141" t="s">
        <v>50</v>
      </c>
      <c r="B17" s="62">
        <f>'Послуги всього'!B17-'12'!B17</f>
        <v>592</v>
      </c>
      <c r="C17" s="62">
        <f>'Послуги всього'!C17-'12'!C17</f>
        <v>552</v>
      </c>
      <c r="D17" s="62">
        <f>'Послуги всього'!D17-'12'!D17</f>
        <v>569</v>
      </c>
      <c r="E17" s="38">
        <f t="shared" si="0"/>
        <v>103.07971014492753</v>
      </c>
      <c r="F17" s="62">
        <f>'Послуги всього'!F17-'12'!F17</f>
        <v>298</v>
      </c>
      <c r="G17" s="62">
        <f>'Послуги всього'!G17-'12'!G17</f>
        <v>141</v>
      </c>
      <c r="H17" s="38">
        <f t="shared" si="1"/>
        <v>47.315436241610733</v>
      </c>
      <c r="I17" s="62">
        <f>'Послуги всього'!I17-'12'!I17</f>
        <v>12</v>
      </c>
      <c r="J17" s="62">
        <f>'Послуги всього'!J17-'12'!J17</f>
        <v>14</v>
      </c>
      <c r="K17" s="38">
        <f t="shared" si="2"/>
        <v>116.66666666666667</v>
      </c>
      <c r="L17" s="62">
        <f>'Послуги всього'!L17-'12'!L17</f>
        <v>12</v>
      </c>
      <c r="M17" s="62">
        <f>'Послуги всього'!M17-'12'!M17</f>
        <v>10</v>
      </c>
      <c r="N17" s="38">
        <f t="shared" si="3"/>
        <v>83.333333333333343</v>
      </c>
      <c r="O17" s="62">
        <f>'Послуги всього'!O17-'12'!O17</f>
        <v>540</v>
      </c>
      <c r="P17" s="62">
        <f>'Послуги всього'!P17-'12'!P17</f>
        <v>547</v>
      </c>
      <c r="Q17" s="38">
        <f t="shared" si="4"/>
        <v>101.2962962962963</v>
      </c>
      <c r="R17" s="62">
        <f>'Послуги всього'!R17-'12'!R17</f>
        <v>296</v>
      </c>
      <c r="S17" s="62">
        <f>'Послуги всього'!S17-'12'!S17</f>
        <v>104</v>
      </c>
      <c r="T17" s="62">
        <f>'Послуги всього'!T17-'12'!T17</f>
        <v>293</v>
      </c>
      <c r="U17" s="38">
        <f t="shared" si="5"/>
        <v>281.73076923076923</v>
      </c>
      <c r="V17" s="62">
        <f>'Послуги всього'!V17-'12'!V17</f>
        <v>86</v>
      </c>
      <c r="W17" s="62">
        <f>'Послуги всього'!W17-'12'!W17</f>
        <v>274</v>
      </c>
      <c r="X17" s="38">
        <f t="shared" si="6"/>
        <v>318.60465116279067</v>
      </c>
    </row>
    <row r="18" spans="1:24" ht="18" customHeight="1" x14ac:dyDescent="0.3">
      <c r="A18" s="141" t="s">
        <v>51</v>
      </c>
      <c r="B18" s="62">
        <f>'Послуги всього'!B18-'12'!B18</f>
        <v>526</v>
      </c>
      <c r="C18" s="62">
        <f>'Послуги всього'!C18-'12'!C18</f>
        <v>750</v>
      </c>
      <c r="D18" s="62">
        <f>'Послуги всього'!D18-'12'!D18</f>
        <v>515</v>
      </c>
      <c r="E18" s="38">
        <f t="shared" si="0"/>
        <v>68.666666666666671</v>
      </c>
      <c r="F18" s="62">
        <f>'Послуги всього'!F18-'12'!F18</f>
        <v>395</v>
      </c>
      <c r="G18" s="62">
        <f>'Послуги всього'!G18-'12'!G18</f>
        <v>102</v>
      </c>
      <c r="H18" s="38">
        <f t="shared" si="1"/>
        <v>25.822784810126581</v>
      </c>
      <c r="I18" s="62">
        <f>'Послуги всього'!I18-'12'!I18</f>
        <v>9</v>
      </c>
      <c r="J18" s="62">
        <f>'Послуги всього'!J18-'12'!J18</f>
        <v>1</v>
      </c>
      <c r="K18" s="38">
        <f t="shared" si="2"/>
        <v>11.111111111111111</v>
      </c>
      <c r="L18" s="62">
        <f>'Послуги всього'!L18-'12'!L18</f>
        <v>119</v>
      </c>
      <c r="M18" s="62">
        <f>'Послуги всього'!M18-'12'!M18</f>
        <v>30</v>
      </c>
      <c r="N18" s="38">
        <f t="shared" si="3"/>
        <v>25.210084033613445</v>
      </c>
      <c r="O18" s="62">
        <f>'Послуги всього'!O18-'12'!O18</f>
        <v>723</v>
      </c>
      <c r="P18" s="62">
        <f>'Послуги всього'!P18-'12'!P18</f>
        <v>451</v>
      </c>
      <c r="Q18" s="38">
        <f t="shared" si="4"/>
        <v>62.378976486860303</v>
      </c>
      <c r="R18" s="62">
        <f>'Послуги всього'!R18-'12'!R18</f>
        <v>238</v>
      </c>
      <c r="S18" s="62">
        <f>'Послуги всього'!S18-'12'!S18</f>
        <v>154</v>
      </c>
      <c r="T18" s="62">
        <f>'Послуги всього'!T18-'12'!T18</f>
        <v>238</v>
      </c>
      <c r="U18" s="38">
        <f t="shared" si="5"/>
        <v>154.54545454545453</v>
      </c>
      <c r="V18" s="62">
        <f>'Послуги всього'!V18-'12'!V18</f>
        <v>117</v>
      </c>
      <c r="W18" s="62">
        <f>'Послуги всього'!W18-'12'!W18</f>
        <v>173</v>
      </c>
      <c r="X18" s="38">
        <f t="shared" si="6"/>
        <v>147.86324786324786</v>
      </c>
    </row>
    <row r="19" spans="1:24" ht="18" customHeight="1" x14ac:dyDescent="0.3">
      <c r="A19" s="141" t="s">
        <v>52</v>
      </c>
      <c r="B19" s="62">
        <f>'Послуги всього'!B19-'12'!B19</f>
        <v>2163</v>
      </c>
      <c r="C19" s="62">
        <f>'Послуги всього'!C19-'12'!C19</f>
        <v>1080</v>
      </c>
      <c r="D19" s="62">
        <f>'Послуги всього'!D19-'12'!D19</f>
        <v>1793</v>
      </c>
      <c r="E19" s="38">
        <f t="shared" si="0"/>
        <v>166.01851851851853</v>
      </c>
      <c r="F19" s="62">
        <f>'Послуги всього'!F19-'12'!F19</f>
        <v>416</v>
      </c>
      <c r="G19" s="62">
        <f>'Послуги всього'!G19-'12'!G19</f>
        <v>259</v>
      </c>
      <c r="H19" s="38">
        <f t="shared" si="1"/>
        <v>62.259615384615387</v>
      </c>
      <c r="I19" s="62">
        <f>'Послуги всього'!I19-'12'!I19</f>
        <v>60</v>
      </c>
      <c r="J19" s="62">
        <f>'Послуги всього'!J19-'12'!J19</f>
        <v>9</v>
      </c>
      <c r="K19" s="38">
        <f t="shared" si="2"/>
        <v>15</v>
      </c>
      <c r="L19" s="62">
        <f>'Послуги всього'!L19-'12'!L19</f>
        <v>49</v>
      </c>
      <c r="M19" s="62">
        <f>'Послуги всього'!M19-'12'!M19</f>
        <v>19</v>
      </c>
      <c r="N19" s="38">
        <f t="shared" si="3"/>
        <v>38.775510204081634</v>
      </c>
      <c r="O19" s="62">
        <f>'Послуги всього'!O19-'12'!O19</f>
        <v>1047</v>
      </c>
      <c r="P19" s="62">
        <f>'Послуги всього'!P19-'12'!P19</f>
        <v>1598</v>
      </c>
      <c r="Q19" s="38">
        <f t="shared" si="4"/>
        <v>152.62655205348614</v>
      </c>
      <c r="R19" s="62">
        <f>'Послуги всього'!R19-'12'!R19</f>
        <v>1215</v>
      </c>
      <c r="S19" s="62">
        <f>'Послуги всього'!S19-'12'!S19</f>
        <v>318</v>
      </c>
      <c r="T19" s="62">
        <f>'Послуги всього'!T19-'12'!T19</f>
        <v>982</v>
      </c>
      <c r="U19" s="38">
        <f t="shared" si="5"/>
        <v>308.80503144654085</v>
      </c>
      <c r="V19" s="62">
        <f>'Послуги всього'!V19-'12'!V19</f>
        <v>265</v>
      </c>
      <c r="W19" s="62">
        <f>'Послуги всього'!W19-'12'!W19</f>
        <v>881</v>
      </c>
      <c r="X19" s="38">
        <f t="shared" si="6"/>
        <v>332.45283018867923</v>
      </c>
    </row>
    <row r="20" spans="1:24" ht="18" customHeight="1" x14ac:dyDescent="0.3">
      <c r="A20" s="141" t="s">
        <v>53</v>
      </c>
      <c r="B20" s="62">
        <f>'Послуги всього'!B20-'12'!B20</f>
        <v>445</v>
      </c>
      <c r="C20" s="62">
        <f>'Послуги всього'!C20-'12'!C20</f>
        <v>659</v>
      </c>
      <c r="D20" s="62">
        <f>'Послуги всього'!D20-'12'!D20</f>
        <v>407</v>
      </c>
      <c r="E20" s="38">
        <f t="shared" si="0"/>
        <v>61.760242792109253</v>
      </c>
      <c r="F20" s="62">
        <f>'Послуги всього'!F20-'12'!F20</f>
        <v>272</v>
      </c>
      <c r="G20" s="62">
        <f>'Послуги всього'!G20-'12'!G20</f>
        <v>113</v>
      </c>
      <c r="H20" s="38">
        <f t="shared" si="1"/>
        <v>41.544117647058826</v>
      </c>
      <c r="I20" s="62">
        <f>'Послуги всього'!I20-'12'!I20</f>
        <v>13</v>
      </c>
      <c r="J20" s="62">
        <f>'Послуги всього'!J20-'12'!J20</f>
        <v>4</v>
      </c>
      <c r="K20" s="38">
        <f t="shared" si="2"/>
        <v>30.76923076923077</v>
      </c>
      <c r="L20" s="62">
        <f>'Послуги всього'!L20-'12'!L20</f>
        <v>32</v>
      </c>
      <c r="M20" s="62">
        <f>'Послуги всього'!M20-'12'!M20</f>
        <v>31</v>
      </c>
      <c r="N20" s="38">
        <f t="shared" si="3"/>
        <v>96.875</v>
      </c>
      <c r="O20" s="62">
        <f>'Послуги всього'!O20-'12'!O20</f>
        <v>635</v>
      </c>
      <c r="P20" s="62">
        <f>'Послуги всього'!P20-'12'!P20</f>
        <v>341</v>
      </c>
      <c r="Q20" s="38">
        <f t="shared" si="4"/>
        <v>53.7007874015748</v>
      </c>
      <c r="R20" s="62">
        <f>'Послуги всього'!R20-'12'!R20</f>
        <v>207</v>
      </c>
      <c r="S20" s="62">
        <f>'Послуги всього'!S20-'12'!S20</f>
        <v>238</v>
      </c>
      <c r="T20" s="62">
        <f>'Послуги всього'!T20-'12'!T20</f>
        <v>207</v>
      </c>
      <c r="U20" s="38">
        <f t="shared" si="5"/>
        <v>86.974789915966383</v>
      </c>
      <c r="V20" s="62">
        <f>'Послуги всього'!V20-'12'!V20</f>
        <v>194</v>
      </c>
      <c r="W20" s="62">
        <f>'Послуги всього'!W20-'12'!W20</f>
        <v>128</v>
      </c>
      <c r="X20" s="38">
        <f t="shared" si="6"/>
        <v>65.979381443298962</v>
      </c>
    </row>
    <row r="21" spans="1:24" ht="18" customHeight="1" x14ac:dyDescent="0.3">
      <c r="A21" s="141" t="s">
        <v>54</v>
      </c>
      <c r="B21" s="62">
        <f>'Послуги всього'!B21-'12'!B21</f>
        <v>661</v>
      </c>
      <c r="C21" s="62">
        <f>'Послуги всього'!C21-'12'!C21</f>
        <v>1070</v>
      </c>
      <c r="D21" s="62">
        <f>'Послуги всього'!D21-'12'!D21</f>
        <v>645</v>
      </c>
      <c r="E21" s="38">
        <f t="shared" si="0"/>
        <v>60.280373831775705</v>
      </c>
      <c r="F21" s="62">
        <f>'Послуги всього'!F21-'12'!F21</f>
        <v>630</v>
      </c>
      <c r="G21" s="62">
        <f>'Послуги всього'!G21-'12'!G21</f>
        <v>138</v>
      </c>
      <c r="H21" s="38">
        <f t="shared" si="1"/>
        <v>21.904761904761905</v>
      </c>
      <c r="I21" s="62">
        <f>'Послуги всього'!I21-'12'!I21</f>
        <v>16</v>
      </c>
      <c r="J21" s="62">
        <f>'Послуги всього'!J21-'12'!J21</f>
        <v>0</v>
      </c>
      <c r="K21" s="38">
        <f t="shared" si="2"/>
        <v>0</v>
      </c>
      <c r="L21" s="62">
        <f>'Послуги всього'!L21-'12'!L21</f>
        <v>132</v>
      </c>
      <c r="M21" s="62">
        <f>'Послуги всього'!M21-'12'!M21</f>
        <v>34</v>
      </c>
      <c r="N21" s="38">
        <f t="shared" si="3"/>
        <v>25.757575757575758</v>
      </c>
      <c r="O21" s="62">
        <f>'Послуги всього'!O21-'12'!O21</f>
        <v>1045</v>
      </c>
      <c r="P21" s="62">
        <f>'Послуги всього'!P21-'12'!P21</f>
        <v>580</v>
      </c>
      <c r="Q21" s="38">
        <f t="shared" si="4"/>
        <v>55.502392344497608</v>
      </c>
      <c r="R21" s="62">
        <f>'Послуги всього'!R21-'12'!R21</f>
        <v>304</v>
      </c>
      <c r="S21" s="62">
        <f>'Послуги всього'!S21-'12'!S21</f>
        <v>244</v>
      </c>
      <c r="T21" s="62">
        <f>'Послуги всього'!T21-'12'!T21</f>
        <v>303</v>
      </c>
      <c r="U21" s="38">
        <f t="shared" si="5"/>
        <v>124.18032786885247</v>
      </c>
      <c r="V21" s="62">
        <f>'Послуги всього'!V21-'12'!V21</f>
        <v>207</v>
      </c>
      <c r="W21" s="62">
        <f>'Послуги всього'!W21-'12'!W21</f>
        <v>146</v>
      </c>
      <c r="X21" s="38">
        <f t="shared" si="6"/>
        <v>70.531400966183583</v>
      </c>
    </row>
    <row r="22" spans="1:24" ht="18" customHeight="1" x14ac:dyDescent="0.3">
      <c r="A22" s="141" t="s">
        <v>55</v>
      </c>
      <c r="B22" s="62">
        <f>'Послуги всього'!B22-'12'!B22</f>
        <v>308</v>
      </c>
      <c r="C22" s="62">
        <f>'Послуги всього'!C22-'12'!C22</f>
        <v>467</v>
      </c>
      <c r="D22" s="62">
        <f>'Послуги всього'!D22-'12'!D22</f>
        <v>297</v>
      </c>
      <c r="E22" s="38">
        <f t="shared" si="0"/>
        <v>63.597430406852254</v>
      </c>
      <c r="F22" s="62">
        <f>'Послуги всього'!F22-'12'!F22</f>
        <v>263</v>
      </c>
      <c r="G22" s="62">
        <f>'Послуги всього'!G22-'12'!G22</f>
        <v>73</v>
      </c>
      <c r="H22" s="38">
        <f t="shared" si="1"/>
        <v>27.756653992395435</v>
      </c>
      <c r="I22" s="62">
        <f>'Послуги всього'!I22-'12'!I22</f>
        <v>14</v>
      </c>
      <c r="J22" s="62">
        <f>'Послуги всього'!J22-'12'!J22</f>
        <v>1</v>
      </c>
      <c r="K22" s="38">
        <f t="shared" si="2"/>
        <v>7.1428571428571423</v>
      </c>
      <c r="L22" s="62">
        <f>'Послуги всього'!L22-'12'!L22</f>
        <v>121</v>
      </c>
      <c r="M22" s="62">
        <f>'Послуги всього'!M22-'12'!M22</f>
        <v>34</v>
      </c>
      <c r="N22" s="38">
        <f t="shared" si="3"/>
        <v>28.099173553719009</v>
      </c>
      <c r="O22" s="62">
        <f>'Послуги всього'!O22-'12'!O22</f>
        <v>464</v>
      </c>
      <c r="P22" s="62">
        <f>'Послуги всього'!P22-'12'!P22</f>
        <v>293</v>
      </c>
      <c r="Q22" s="38">
        <f t="shared" si="4"/>
        <v>63.146551724137936</v>
      </c>
      <c r="R22" s="62">
        <f>'Послуги всього'!R22-'12'!R22</f>
        <v>102</v>
      </c>
      <c r="S22" s="62">
        <f>'Послуги всього'!S22-'12'!S22</f>
        <v>112</v>
      </c>
      <c r="T22" s="62">
        <f>'Послуги всього'!T22-'12'!T22</f>
        <v>96</v>
      </c>
      <c r="U22" s="38">
        <f t="shared" si="5"/>
        <v>85.714285714285708</v>
      </c>
      <c r="V22" s="62">
        <f>'Послуги всього'!V22-'12'!V22</f>
        <v>95</v>
      </c>
      <c r="W22" s="62">
        <f>'Послуги всього'!W22-'12'!W22</f>
        <v>69</v>
      </c>
      <c r="X22" s="38">
        <f t="shared" si="6"/>
        <v>72.631578947368425</v>
      </c>
    </row>
    <row r="23" spans="1:24" ht="18" customHeight="1" x14ac:dyDescent="0.3">
      <c r="A23" s="141" t="s">
        <v>56</v>
      </c>
      <c r="B23" s="62">
        <f>'Послуги всього'!B23-'12'!B23</f>
        <v>610</v>
      </c>
      <c r="C23" s="62">
        <f>'Послуги всього'!C23-'12'!C23</f>
        <v>575</v>
      </c>
      <c r="D23" s="62">
        <f>'Послуги всього'!D23-'12'!D23</f>
        <v>575</v>
      </c>
      <c r="E23" s="38">
        <f t="shared" si="0"/>
        <v>100</v>
      </c>
      <c r="F23" s="62">
        <f>'Послуги всього'!F23-'12'!F23</f>
        <v>302</v>
      </c>
      <c r="G23" s="62">
        <f>'Послуги всього'!G23-'12'!G23</f>
        <v>205</v>
      </c>
      <c r="H23" s="38">
        <f t="shared" si="1"/>
        <v>67.880794701986758</v>
      </c>
      <c r="I23" s="62">
        <f>'Послуги всього'!I23-'12'!I23</f>
        <v>10</v>
      </c>
      <c r="J23" s="62">
        <f>'Послуги всього'!J23-'12'!J23</f>
        <v>4</v>
      </c>
      <c r="K23" s="38">
        <f t="shared" si="2"/>
        <v>40</v>
      </c>
      <c r="L23" s="62">
        <f>'Послуги всього'!L23-'12'!L23</f>
        <v>52</v>
      </c>
      <c r="M23" s="62">
        <f>'Послуги всього'!M23-'12'!M23</f>
        <v>26</v>
      </c>
      <c r="N23" s="38">
        <f t="shared" si="3"/>
        <v>50</v>
      </c>
      <c r="O23" s="62">
        <f>'Послуги всього'!O23-'12'!O23</f>
        <v>573</v>
      </c>
      <c r="P23" s="62">
        <f>'Послуги всього'!P23-'12'!P23</f>
        <v>566</v>
      </c>
      <c r="Q23" s="38">
        <f t="shared" si="4"/>
        <v>98.778359511343808</v>
      </c>
      <c r="R23" s="62">
        <f>'Послуги всього'!R23-'12'!R23</f>
        <v>310</v>
      </c>
      <c r="S23" s="62">
        <f>'Послуги всього'!S23-'12'!S23</f>
        <v>131</v>
      </c>
      <c r="T23" s="62">
        <f>'Послуги всього'!T23-'12'!T23</f>
        <v>293</v>
      </c>
      <c r="U23" s="38">
        <f t="shared" si="5"/>
        <v>223.66412213740458</v>
      </c>
      <c r="V23" s="62">
        <f>'Послуги всього'!V23-'12'!V23</f>
        <v>75</v>
      </c>
      <c r="W23" s="62">
        <f>'Послуги всього'!W23-'12'!W23</f>
        <v>264</v>
      </c>
      <c r="X23" s="38">
        <f t="shared" si="6"/>
        <v>352</v>
      </c>
    </row>
    <row r="24" spans="1:24" ht="18" customHeight="1" x14ac:dyDescent="0.3">
      <c r="A24" s="141" t="s">
        <v>57</v>
      </c>
      <c r="B24" s="62">
        <f>'Послуги всього'!B24-'12'!B24</f>
        <v>469</v>
      </c>
      <c r="C24" s="62">
        <f>'Послуги всього'!C24-'12'!C24</f>
        <v>730</v>
      </c>
      <c r="D24" s="62">
        <f>'Послуги всього'!D24-'12'!D24</f>
        <v>433</v>
      </c>
      <c r="E24" s="38">
        <f t="shared" si="0"/>
        <v>59.315068493150683</v>
      </c>
      <c r="F24" s="62">
        <f>'Послуги всього'!F24-'12'!F24</f>
        <v>460</v>
      </c>
      <c r="G24" s="62">
        <f>'Послуги всього'!G24-'12'!G24</f>
        <v>181</v>
      </c>
      <c r="H24" s="38">
        <f t="shared" si="1"/>
        <v>39.347826086956523</v>
      </c>
      <c r="I24" s="62">
        <f>'Послуги всього'!I24-'12'!I24</f>
        <v>29</v>
      </c>
      <c r="J24" s="62">
        <f>'Послуги всього'!J24-'12'!J24</f>
        <v>9</v>
      </c>
      <c r="K24" s="38">
        <f t="shared" si="2"/>
        <v>31.03448275862069</v>
      </c>
      <c r="L24" s="62">
        <f>'Послуги всього'!L24-'12'!L24</f>
        <v>33</v>
      </c>
      <c r="M24" s="62">
        <f>'Послуги всього'!M24-'12'!M24</f>
        <v>10</v>
      </c>
      <c r="N24" s="38">
        <f t="shared" si="3"/>
        <v>30.303030303030305</v>
      </c>
      <c r="O24" s="62">
        <f>'Послуги всього'!O24-'12'!O24</f>
        <v>714</v>
      </c>
      <c r="P24" s="62">
        <f>'Послуги всього'!P24-'12'!P24</f>
        <v>408</v>
      </c>
      <c r="Q24" s="38">
        <f t="shared" si="4"/>
        <v>57.142857142857139</v>
      </c>
      <c r="R24" s="62">
        <f>'Послуги всього'!R24-'12'!R24</f>
        <v>180</v>
      </c>
      <c r="S24" s="62">
        <f>'Послуги всього'!S24-'12'!S24</f>
        <v>171</v>
      </c>
      <c r="T24" s="62">
        <f>'Послуги всього'!T24-'12'!T24</f>
        <v>162</v>
      </c>
      <c r="U24" s="38">
        <f t="shared" si="5"/>
        <v>94.73684210526315</v>
      </c>
      <c r="V24" s="62">
        <f>'Послуги всього'!V24-'12'!V24</f>
        <v>147</v>
      </c>
      <c r="W24" s="62">
        <f>'Послуги всього'!W24-'12'!W24</f>
        <v>110</v>
      </c>
      <c r="X24" s="38">
        <f t="shared" si="6"/>
        <v>74.829931972789126</v>
      </c>
    </row>
    <row r="25" spans="1:24" ht="18" customHeight="1" x14ac:dyDescent="0.3">
      <c r="A25" s="141" t="s">
        <v>58</v>
      </c>
      <c r="B25" s="62">
        <f>'Послуги всього'!B25-'12'!B25</f>
        <v>398</v>
      </c>
      <c r="C25" s="62">
        <f>'Послуги всього'!C25-'12'!C25</f>
        <v>768</v>
      </c>
      <c r="D25" s="62">
        <f>'Послуги всього'!D25-'12'!D25</f>
        <v>384</v>
      </c>
      <c r="E25" s="38">
        <f t="shared" si="0"/>
        <v>50</v>
      </c>
      <c r="F25" s="62">
        <f>'Послуги всього'!F25-'12'!F25</f>
        <v>477</v>
      </c>
      <c r="G25" s="62">
        <f>'Послуги всього'!G25-'12'!G25</f>
        <v>101</v>
      </c>
      <c r="H25" s="38">
        <f t="shared" si="1"/>
        <v>21.174004192872118</v>
      </c>
      <c r="I25" s="62">
        <f>'Послуги всього'!I25-'12'!I25</f>
        <v>10</v>
      </c>
      <c r="J25" s="62">
        <f>'Послуги всього'!J25-'12'!J25</f>
        <v>4</v>
      </c>
      <c r="K25" s="38">
        <f t="shared" si="2"/>
        <v>40</v>
      </c>
      <c r="L25" s="62">
        <f>'Послуги всього'!L25-'12'!L25</f>
        <v>66</v>
      </c>
      <c r="M25" s="62">
        <f>'Послуги всього'!M25-'12'!M25</f>
        <v>42</v>
      </c>
      <c r="N25" s="38">
        <f t="shared" si="3"/>
        <v>63.636363636363633</v>
      </c>
      <c r="O25" s="62">
        <f>'Послуги всього'!O25-'12'!O25</f>
        <v>757</v>
      </c>
      <c r="P25" s="62">
        <f>'Послуги всього'!P25-'12'!P25</f>
        <v>351</v>
      </c>
      <c r="Q25" s="38">
        <f t="shared" si="4"/>
        <v>46.367239101717303</v>
      </c>
      <c r="R25" s="62">
        <f>'Послуги всього'!R25-'12'!R25</f>
        <v>175</v>
      </c>
      <c r="S25" s="62">
        <f>'Послуги всього'!S25-'12'!S25</f>
        <v>180</v>
      </c>
      <c r="T25" s="62">
        <f>'Послуги всього'!T25-'12'!T25</f>
        <v>175</v>
      </c>
      <c r="U25" s="38">
        <f t="shared" si="5"/>
        <v>97.222222222222214</v>
      </c>
      <c r="V25" s="62">
        <f>'Послуги всього'!V25-'12'!V25</f>
        <v>144</v>
      </c>
      <c r="W25" s="62">
        <f>'Послуги всього'!W25-'12'!W25</f>
        <v>76</v>
      </c>
      <c r="X25" s="38">
        <f t="shared" si="6"/>
        <v>52.777777777777779</v>
      </c>
    </row>
    <row r="26" spans="1:24" ht="18" customHeight="1" x14ac:dyDescent="0.3">
      <c r="A26" s="141" t="s">
        <v>59</v>
      </c>
      <c r="B26" s="62">
        <f>'Послуги всього'!B26-'12'!B26</f>
        <v>526</v>
      </c>
      <c r="C26" s="62">
        <f>'Послуги всього'!C26-'12'!C26</f>
        <v>647</v>
      </c>
      <c r="D26" s="62">
        <f>'Послуги всього'!D26-'12'!D26</f>
        <v>518</v>
      </c>
      <c r="E26" s="38">
        <f t="shared" si="0"/>
        <v>80.061823802163829</v>
      </c>
      <c r="F26" s="62">
        <f>'Послуги всього'!F26-'12'!F26</f>
        <v>506</v>
      </c>
      <c r="G26" s="62">
        <f>'Послуги всього'!G26-'12'!G26</f>
        <v>302</v>
      </c>
      <c r="H26" s="38">
        <f t="shared" si="1"/>
        <v>59.683794466403164</v>
      </c>
      <c r="I26" s="62">
        <f>'Послуги всього'!I26-'12'!I26</f>
        <v>19</v>
      </c>
      <c r="J26" s="62">
        <f>'Послуги всього'!J26-'12'!J26</f>
        <v>0</v>
      </c>
      <c r="K26" s="38">
        <f t="shared" si="2"/>
        <v>0</v>
      </c>
      <c r="L26" s="62">
        <f>'Послуги всього'!L26-'12'!L26</f>
        <v>85</v>
      </c>
      <c r="M26" s="62">
        <f>'Послуги всього'!M26-'12'!M26</f>
        <v>67</v>
      </c>
      <c r="N26" s="38">
        <f t="shared" si="3"/>
        <v>78.82352941176471</v>
      </c>
      <c r="O26" s="62">
        <f>'Послуги всього'!O26-'12'!O26</f>
        <v>642</v>
      </c>
      <c r="P26" s="62">
        <f>'Послуги всього'!P26-'12'!P26</f>
        <v>495</v>
      </c>
      <c r="Q26" s="38">
        <f t="shared" si="4"/>
        <v>77.10280373831776</v>
      </c>
      <c r="R26" s="62">
        <f>'Послуги всього'!R26-'12'!R26</f>
        <v>174</v>
      </c>
      <c r="S26" s="62">
        <f>'Послуги всього'!S26-'12'!S26</f>
        <v>68</v>
      </c>
      <c r="T26" s="62">
        <f>'Послуги всього'!T26-'12'!T26</f>
        <v>173</v>
      </c>
      <c r="U26" s="38">
        <f t="shared" si="5"/>
        <v>254.41176470588235</v>
      </c>
      <c r="V26" s="62">
        <f>'Послуги всього'!V26-'12'!V26</f>
        <v>57</v>
      </c>
      <c r="W26" s="62">
        <f>'Послуги всього'!W26-'12'!W26</f>
        <v>101</v>
      </c>
      <c r="X26" s="38">
        <f t="shared" si="6"/>
        <v>177.19298245614036</v>
      </c>
    </row>
    <row r="27" spans="1:24" ht="18" customHeight="1" x14ac:dyDescent="0.3">
      <c r="A27" s="141" t="s">
        <v>60</v>
      </c>
      <c r="B27" s="62">
        <f>'Послуги всього'!B27-'12'!B27</f>
        <v>478</v>
      </c>
      <c r="C27" s="62">
        <f>'Послуги всього'!C27-'12'!C27</f>
        <v>809</v>
      </c>
      <c r="D27" s="62">
        <f>'Послуги всього'!D27-'12'!D27</f>
        <v>458</v>
      </c>
      <c r="E27" s="38">
        <f t="shared" si="0"/>
        <v>56.61310259579728</v>
      </c>
      <c r="F27" s="62">
        <f>'Послуги всього'!F27-'12'!F27</f>
        <v>399</v>
      </c>
      <c r="G27" s="62">
        <f>'Послуги всього'!G27-'12'!G27</f>
        <v>123</v>
      </c>
      <c r="H27" s="38">
        <f t="shared" si="1"/>
        <v>30.82706766917293</v>
      </c>
      <c r="I27" s="62">
        <f>'Послуги всього'!I27-'12'!I27</f>
        <v>7</v>
      </c>
      <c r="J27" s="62">
        <f>'Послуги всього'!J27-'12'!J27</f>
        <v>2</v>
      </c>
      <c r="K27" s="38">
        <f t="shared" si="2"/>
        <v>28.571428571428569</v>
      </c>
      <c r="L27" s="62">
        <f>'Послуги всього'!L27-'12'!L27</f>
        <v>136</v>
      </c>
      <c r="M27" s="62">
        <f>'Послуги всього'!M27-'12'!M27</f>
        <v>93</v>
      </c>
      <c r="N27" s="38">
        <f t="shared" si="3"/>
        <v>68.382352941176478</v>
      </c>
      <c r="O27" s="62">
        <f>'Послуги всього'!O27-'12'!O27</f>
        <v>797</v>
      </c>
      <c r="P27" s="62">
        <f>'Послуги всього'!P27-'12'!P27</f>
        <v>448</v>
      </c>
      <c r="Q27" s="38">
        <f t="shared" si="4"/>
        <v>56.210790464240901</v>
      </c>
      <c r="R27" s="62">
        <f>'Послуги всього'!R27-'12'!R27</f>
        <v>215</v>
      </c>
      <c r="S27" s="62">
        <f>'Послуги всього'!S27-'12'!S27</f>
        <v>180</v>
      </c>
      <c r="T27" s="62">
        <f>'Послуги всього'!T27-'12'!T27</f>
        <v>212</v>
      </c>
      <c r="U27" s="38">
        <f t="shared" si="5"/>
        <v>117.77777777777779</v>
      </c>
      <c r="V27" s="62">
        <f>'Послуги всього'!V27-'12'!V27</f>
        <v>153</v>
      </c>
      <c r="W27" s="62">
        <f>'Послуги всього'!W27-'12'!W27</f>
        <v>143</v>
      </c>
      <c r="X27" s="38">
        <f t="shared" si="6"/>
        <v>93.464052287581694</v>
      </c>
    </row>
    <row r="28" spans="1:24" ht="18" customHeight="1" x14ac:dyDescent="0.3">
      <c r="A28" s="141" t="s">
        <v>61</v>
      </c>
      <c r="B28" s="62">
        <f>'Послуги всього'!B28-'12'!B28</f>
        <v>315</v>
      </c>
      <c r="C28" s="62">
        <f>'Послуги всього'!C28-'12'!C28</f>
        <v>407</v>
      </c>
      <c r="D28" s="62">
        <f>'Послуги всього'!D28-'12'!D28</f>
        <v>302</v>
      </c>
      <c r="E28" s="38">
        <f t="shared" si="0"/>
        <v>74.201474201474198</v>
      </c>
      <c r="F28" s="62">
        <f>'Послуги всього'!F28-'12'!F28</f>
        <v>297</v>
      </c>
      <c r="G28" s="62">
        <f>'Послуги всього'!G28-'12'!G28</f>
        <v>119</v>
      </c>
      <c r="H28" s="38">
        <f t="shared" si="1"/>
        <v>40.067340067340069</v>
      </c>
      <c r="I28" s="62">
        <f>'Послуги всього'!I28-'12'!I28</f>
        <v>17</v>
      </c>
      <c r="J28" s="62">
        <f>'Послуги всього'!J28-'12'!J28</f>
        <v>2</v>
      </c>
      <c r="K28" s="38">
        <f t="shared" si="2"/>
        <v>11.76470588235294</v>
      </c>
      <c r="L28" s="62">
        <f>'Послуги всього'!L28-'12'!L28</f>
        <v>54</v>
      </c>
      <c r="M28" s="62">
        <f>'Послуги всього'!M28-'12'!M28</f>
        <v>31</v>
      </c>
      <c r="N28" s="38">
        <f t="shared" si="3"/>
        <v>57.407407407407405</v>
      </c>
      <c r="O28" s="62">
        <f>'Послуги всього'!O28-'12'!O28</f>
        <v>406</v>
      </c>
      <c r="P28" s="62">
        <f>'Послуги всього'!P28-'12'!P28</f>
        <v>302</v>
      </c>
      <c r="Q28" s="38">
        <f t="shared" si="4"/>
        <v>74.384236453201964</v>
      </c>
      <c r="R28" s="62">
        <f>'Послуги всього'!R28-'12'!R28</f>
        <v>151</v>
      </c>
      <c r="S28" s="62">
        <f>'Послуги всього'!S28-'12'!S28</f>
        <v>61</v>
      </c>
      <c r="T28" s="62">
        <f>'Послуги всього'!T28-'12'!T28</f>
        <v>150</v>
      </c>
      <c r="U28" s="38">
        <f t="shared" si="5"/>
        <v>245.90163934426229</v>
      </c>
      <c r="V28" s="62">
        <f>'Послуги всього'!V28-'12'!V28</f>
        <v>58</v>
      </c>
      <c r="W28" s="62">
        <f>'Послуги всього'!W28-'12'!W28</f>
        <v>75</v>
      </c>
      <c r="X28" s="38">
        <f t="shared" si="6"/>
        <v>129.31034482758622</v>
      </c>
    </row>
    <row r="29" spans="1:24" ht="18" customHeight="1" x14ac:dyDescent="0.3">
      <c r="A29" s="141" t="s">
        <v>62</v>
      </c>
      <c r="B29" s="62">
        <f>'Послуги всього'!B29-'12'!B29</f>
        <v>404</v>
      </c>
      <c r="C29" s="62">
        <f>'Послуги всього'!C29-'12'!C29</f>
        <v>753</v>
      </c>
      <c r="D29" s="62">
        <f>'Послуги всього'!D29-'12'!D29</f>
        <v>399</v>
      </c>
      <c r="E29" s="38">
        <f t="shared" si="0"/>
        <v>52.988047808764939</v>
      </c>
      <c r="F29" s="62">
        <f>'Послуги всього'!F29-'12'!F29</f>
        <v>452</v>
      </c>
      <c r="G29" s="62">
        <f>'Послуги всього'!G29-'12'!G29</f>
        <v>136</v>
      </c>
      <c r="H29" s="38">
        <f t="shared" si="1"/>
        <v>30.088495575221241</v>
      </c>
      <c r="I29" s="62">
        <f>'Послуги всього'!I29-'12'!I29</f>
        <v>10</v>
      </c>
      <c r="J29" s="62">
        <f>'Послуги всього'!J29-'12'!J29</f>
        <v>5</v>
      </c>
      <c r="K29" s="38">
        <f t="shared" si="2"/>
        <v>50</v>
      </c>
      <c r="L29" s="62">
        <f>'Послуги всього'!L29-'12'!L29</f>
        <v>57</v>
      </c>
      <c r="M29" s="62">
        <f>'Послуги всього'!M29-'12'!M29</f>
        <v>17</v>
      </c>
      <c r="N29" s="38">
        <f t="shared" si="3"/>
        <v>29.82456140350877</v>
      </c>
      <c r="O29" s="62">
        <f>'Послуги всього'!O29-'12'!O29</f>
        <v>747</v>
      </c>
      <c r="P29" s="62">
        <f>'Послуги всього'!P29-'12'!P29</f>
        <v>388</v>
      </c>
      <c r="Q29" s="38">
        <f t="shared" si="4"/>
        <v>51.941097724230254</v>
      </c>
      <c r="R29" s="62">
        <f>'Послуги всього'!R29-'12'!R29</f>
        <v>133</v>
      </c>
      <c r="S29" s="62">
        <f>'Послуги всього'!S29-'12'!S29</f>
        <v>179</v>
      </c>
      <c r="T29" s="62">
        <f>'Послуги всього'!T29-'12'!T29</f>
        <v>132</v>
      </c>
      <c r="U29" s="38">
        <f t="shared" si="5"/>
        <v>73.743016759776538</v>
      </c>
      <c r="V29" s="62">
        <f>'Послуги всього'!V29-'12'!V29</f>
        <v>158</v>
      </c>
      <c r="W29" s="62">
        <f>'Послуги всього'!W29-'12'!W29</f>
        <v>85</v>
      </c>
      <c r="X29" s="38">
        <f t="shared" si="6"/>
        <v>53.797468354430379</v>
      </c>
    </row>
    <row r="30" spans="1:24" ht="60" customHeight="1" x14ac:dyDescent="0.3">
      <c r="B30" s="178" t="s">
        <v>79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2"/>
      <c r="Q30" s="84"/>
      <c r="R30" s="84"/>
    </row>
  </sheetData>
  <mergeCells count="12">
    <mergeCell ref="S4:U6"/>
    <mergeCell ref="V4:X6"/>
    <mergeCell ref="L4:N6"/>
    <mergeCell ref="B2:N2"/>
    <mergeCell ref="R4:R6"/>
    <mergeCell ref="O4:Q6"/>
    <mergeCell ref="B30:N30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topLeftCell="A7" zoomScale="80" zoomScaleNormal="70" zoomScaleSheetLayoutView="80" workbookViewId="0">
      <selection activeCell="D20" sqref="D20"/>
    </sheetView>
  </sheetViews>
  <sheetFormatPr defaultColWidth="8" defaultRowHeight="13.2" x14ac:dyDescent="0.25"/>
  <cols>
    <col min="1" max="1" width="57.44140625" style="130" customWidth="1"/>
    <col min="2" max="3" width="13.6640625" style="15" customWidth="1"/>
    <col min="4" max="4" width="8.6640625" style="130" customWidth="1"/>
    <col min="5" max="5" width="9.6640625" style="130" customWidth="1"/>
    <col min="6" max="7" width="13.6640625" style="130" customWidth="1"/>
    <col min="8" max="8" width="8.88671875" style="130" customWidth="1"/>
    <col min="9" max="10" width="10.88671875" style="130" customWidth="1"/>
    <col min="11" max="11" width="11.33203125" style="130" customWidth="1"/>
    <col min="12" max="12" width="11.6640625" style="130" customWidth="1"/>
    <col min="13" max="16384" width="8" style="130"/>
  </cols>
  <sheetData>
    <row r="1" spans="1:19" ht="27" customHeight="1" x14ac:dyDescent="0.25">
      <c r="A1" s="247" t="s">
        <v>71</v>
      </c>
      <c r="B1" s="247"/>
      <c r="C1" s="247"/>
      <c r="D1" s="247"/>
      <c r="E1" s="247"/>
      <c r="F1" s="247"/>
      <c r="G1" s="247"/>
      <c r="H1" s="247"/>
      <c r="I1" s="247"/>
      <c r="J1" s="142"/>
    </row>
    <row r="2" spans="1:19" ht="23.25" customHeight="1" x14ac:dyDescent="0.25">
      <c r="A2" s="248" t="s">
        <v>26</v>
      </c>
      <c r="B2" s="247"/>
      <c r="C2" s="247"/>
      <c r="D2" s="247"/>
      <c r="E2" s="247"/>
      <c r="F2" s="247"/>
      <c r="G2" s="247"/>
      <c r="H2" s="247"/>
      <c r="I2" s="247"/>
      <c r="J2" s="142"/>
    </row>
    <row r="3" spans="1:19" ht="13.5" customHeight="1" x14ac:dyDescent="0.25">
      <c r="A3" s="249"/>
      <c r="B3" s="249"/>
      <c r="C3" s="249"/>
      <c r="D3" s="249"/>
      <c r="E3" s="249"/>
    </row>
    <row r="4" spans="1:19" s="110" customFormat="1" ht="30.75" customHeight="1" x14ac:dyDescent="0.3">
      <c r="A4" s="211" t="s">
        <v>0</v>
      </c>
      <c r="B4" s="250" t="s">
        <v>27</v>
      </c>
      <c r="C4" s="251"/>
      <c r="D4" s="251"/>
      <c r="E4" s="252"/>
      <c r="F4" s="250" t="s">
        <v>28</v>
      </c>
      <c r="G4" s="251"/>
      <c r="H4" s="251"/>
      <c r="I4" s="252"/>
      <c r="J4" s="143"/>
    </row>
    <row r="5" spans="1:19" s="110" customFormat="1" ht="23.25" customHeight="1" x14ac:dyDescent="0.3">
      <c r="A5" s="245"/>
      <c r="B5" s="207" t="s">
        <v>81</v>
      </c>
      <c r="C5" s="207" t="s">
        <v>82</v>
      </c>
      <c r="D5" s="209" t="s">
        <v>1</v>
      </c>
      <c r="E5" s="210"/>
      <c r="F5" s="207" t="s">
        <v>81</v>
      </c>
      <c r="G5" s="207" t="s">
        <v>82</v>
      </c>
      <c r="H5" s="209" t="s">
        <v>1</v>
      </c>
      <c r="I5" s="210"/>
      <c r="J5" s="144"/>
    </row>
    <row r="6" spans="1:19" s="110" customFormat="1" ht="36.75" customHeight="1" x14ac:dyDescent="0.3">
      <c r="A6" s="212"/>
      <c r="B6" s="208"/>
      <c r="C6" s="208"/>
      <c r="D6" s="5" t="s">
        <v>2</v>
      </c>
      <c r="E6" s="6" t="s">
        <v>40</v>
      </c>
      <c r="F6" s="208"/>
      <c r="G6" s="208"/>
      <c r="H6" s="5" t="s">
        <v>2</v>
      </c>
      <c r="I6" s="6" t="s">
        <v>40</v>
      </c>
      <c r="J6" s="145"/>
    </row>
    <row r="7" spans="1:19" s="131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6"/>
    </row>
    <row r="8" spans="1:19" s="131" customFormat="1" ht="37.950000000000003" customHeight="1" x14ac:dyDescent="0.3">
      <c r="A8" s="132" t="s">
        <v>73</v>
      </c>
      <c r="B8" s="161" t="s">
        <v>72</v>
      </c>
      <c r="C8" s="161">
        <f>'15'!B8</f>
        <v>25126</v>
      </c>
      <c r="D8" s="11" t="s">
        <v>72</v>
      </c>
      <c r="E8" s="162" t="s">
        <v>72</v>
      </c>
      <c r="F8" s="161" t="s">
        <v>72</v>
      </c>
      <c r="G8" s="161">
        <f>'16'!B8</f>
        <v>13723</v>
      </c>
      <c r="H8" s="11" t="s">
        <v>72</v>
      </c>
      <c r="I8" s="162" t="s">
        <v>72</v>
      </c>
      <c r="J8" s="147"/>
      <c r="K8" s="19"/>
      <c r="L8" s="19"/>
      <c r="M8" s="133"/>
      <c r="R8" s="148"/>
      <c r="S8" s="148"/>
    </row>
    <row r="9" spans="1:19" s="110" customFormat="1" ht="37.950000000000003" customHeight="1" x14ac:dyDescent="0.3">
      <c r="A9" s="132" t="s">
        <v>36</v>
      </c>
      <c r="B9" s="161">
        <f>'15'!C8</f>
        <v>27192</v>
      </c>
      <c r="C9" s="161">
        <f>'15'!D8</f>
        <v>22242</v>
      </c>
      <c r="D9" s="11">
        <f t="shared" ref="D9:D13" si="0">C9/B9*100</f>
        <v>81.796116504854368</v>
      </c>
      <c r="E9" s="162">
        <f t="shared" ref="E9:E13" si="1">C9-B9</f>
        <v>-4950</v>
      </c>
      <c r="F9" s="161">
        <f>'16'!C8</f>
        <v>17049</v>
      </c>
      <c r="G9" s="161">
        <f>'16'!D8</f>
        <v>12544</v>
      </c>
      <c r="H9" s="11">
        <f t="shared" ref="H9:H13" si="2">G9/F9*100</f>
        <v>73.576162824799113</v>
      </c>
      <c r="I9" s="162">
        <f t="shared" ref="I9:I13" si="3">G9-F9</f>
        <v>-4505</v>
      </c>
      <c r="J9" s="147"/>
      <c r="K9" s="19"/>
      <c r="L9" s="19"/>
      <c r="M9" s="134"/>
      <c r="R9" s="148"/>
      <c r="S9" s="148"/>
    </row>
    <row r="10" spans="1:19" s="110" customFormat="1" ht="45" customHeight="1" x14ac:dyDescent="0.3">
      <c r="A10" s="135" t="s">
        <v>37</v>
      </c>
      <c r="B10" s="161">
        <f>'15'!F8</f>
        <v>8566</v>
      </c>
      <c r="C10" s="161">
        <f>'15'!G8</f>
        <v>3740</v>
      </c>
      <c r="D10" s="11">
        <f t="shared" si="0"/>
        <v>43.660985290684103</v>
      </c>
      <c r="E10" s="162">
        <f t="shared" si="1"/>
        <v>-4826</v>
      </c>
      <c r="F10" s="161">
        <f>'16'!F8</f>
        <v>7675</v>
      </c>
      <c r="G10" s="161">
        <f>'16'!G8</f>
        <v>2534</v>
      </c>
      <c r="H10" s="11">
        <f t="shared" si="2"/>
        <v>33.016286644951144</v>
      </c>
      <c r="I10" s="162">
        <f t="shared" si="3"/>
        <v>-5141</v>
      </c>
      <c r="J10" s="147"/>
      <c r="K10" s="19"/>
      <c r="L10" s="19"/>
      <c r="M10" s="134"/>
      <c r="R10" s="148"/>
      <c r="S10" s="148"/>
    </row>
    <row r="11" spans="1:19" s="110" customFormat="1" ht="37.950000000000003" customHeight="1" x14ac:dyDescent="0.3">
      <c r="A11" s="132" t="s">
        <v>38</v>
      </c>
      <c r="B11" s="161">
        <f>'15'!I8</f>
        <v>570</v>
      </c>
      <c r="C11" s="161">
        <f>'15'!J8</f>
        <v>178</v>
      </c>
      <c r="D11" s="11">
        <f t="shared" si="0"/>
        <v>31.228070175438599</v>
      </c>
      <c r="E11" s="162">
        <f t="shared" si="1"/>
        <v>-392</v>
      </c>
      <c r="F11" s="161">
        <f>'16'!I8</f>
        <v>439</v>
      </c>
      <c r="G11" s="161">
        <f>'16'!J8</f>
        <v>86</v>
      </c>
      <c r="H11" s="11">
        <f t="shared" si="2"/>
        <v>19.589977220956719</v>
      </c>
      <c r="I11" s="162">
        <f t="shared" si="3"/>
        <v>-353</v>
      </c>
      <c r="J11" s="147"/>
      <c r="K11" s="19"/>
      <c r="L11" s="19"/>
      <c r="M11" s="134"/>
      <c r="R11" s="148"/>
      <c r="S11" s="148"/>
    </row>
    <row r="12" spans="1:19" s="110" customFormat="1" ht="45.75" customHeight="1" x14ac:dyDescent="0.3">
      <c r="A12" s="132" t="s">
        <v>29</v>
      </c>
      <c r="B12" s="161">
        <f>'15'!L8</f>
        <v>456</v>
      </c>
      <c r="C12" s="161">
        <f>'15'!M8</f>
        <v>118</v>
      </c>
      <c r="D12" s="11">
        <f t="shared" si="0"/>
        <v>25.877192982456144</v>
      </c>
      <c r="E12" s="162">
        <f t="shared" si="1"/>
        <v>-338</v>
      </c>
      <c r="F12" s="161">
        <f>'16'!L8</f>
        <v>1641</v>
      </c>
      <c r="G12" s="161">
        <f>'16'!M8</f>
        <v>618</v>
      </c>
      <c r="H12" s="11">
        <f t="shared" si="2"/>
        <v>37.659963436928699</v>
      </c>
      <c r="I12" s="162">
        <f t="shared" si="3"/>
        <v>-1023</v>
      </c>
      <c r="J12" s="147"/>
      <c r="K12" s="19"/>
      <c r="L12" s="19"/>
      <c r="M12" s="134"/>
      <c r="R12" s="148"/>
      <c r="S12" s="148"/>
    </row>
    <row r="13" spans="1:19" s="110" customFormat="1" ht="49.5" customHeight="1" x14ac:dyDescent="0.3">
      <c r="A13" s="132" t="s">
        <v>39</v>
      </c>
      <c r="B13" s="161">
        <f>'15'!O8</f>
        <v>25651</v>
      </c>
      <c r="C13" s="161">
        <f>'15'!P8</f>
        <v>17267</v>
      </c>
      <c r="D13" s="11">
        <f t="shared" si="0"/>
        <v>67.315114420490431</v>
      </c>
      <c r="E13" s="162">
        <f t="shared" si="1"/>
        <v>-8384</v>
      </c>
      <c r="F13" s="161">
        <f>'16'!O8</f>
        <v>16595</v>
      </c>
      <c r="G13" s="161">
        <f>'16'!P8</f>
        <v>11093</v>
      </c>
      <c r="H13" s="11">
        <f t="shared" si="2"/>
        <v>66.845435372100027</v>
      </c>
      <c r="I13" s="162">
        <f t="shared" si="3"/>
        <v>-5502</v>
      </c>
      <c r="J13" s="147"/>
      <c r="K13" s="19"/>
      <c r="L13" s="19"/>
      <c r="M13" s="134"/>
      <c r="R13" s="148"/>
      <c r="S13" s="148"/>
    </row>
    <row r="14" spans="1:19" s="110" customFormat="1" ht="12.75" customHeight="1" x14ac:dyDescent="0.3">
      <c r="A14" s="213" t="s">
        <v>5</v>
      </c>
      <c r="B14" s="214"/>
      <c r="C14" s="214"/>
      <c r="D14" s="214"/>
      <c r="E14" s="214"/>
      <c r="F14" s="214"/>
      <c r="G14" s="214"/>
      <c r="H14" s="214"/>
      <c r="I14" s="214"/>
      <c r="J14" s="149"/>
      <c r="K14" s="19"/>
      <c r="L14" s="19"/>
      <c r="M14" s="134"/>
    </row>
    <row r="15" spans="1:19" s="110" customFormat="1" ht="18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6"/>
      <c r="J15" s="149"/>
      <c r="K15" s="19"/>
      <c r="L15" s="19"/>
      <c r="M15" s="134"/>
    </row>
    <row r="16" spans="1:19" s="110" customFormat="1" ht="20.25" customHeight="1" x14ac:dyDescent="0.3">
      <c r="A16" s="211" t="s">
        <v>0</v>
      </c>
      <c r="B16" s="217" t="s">
        <v>83</v>
      </c>
      <c r="C16" s="217" t="s">
        <v>84</v>
      </c>
      <c r="D16" s="209" t="s">
        <v>1</v>
      </c>
      <c r="E16" s="210"/>
      <c r="F16" s="217" t="s">
        <v>83</v>
      </c>
      <c r="G16" s="217" t="s">
        <v>84</v>
      </c>
      <c r="H16" s="209" t="s">
        <v>1</v>
      </c>
      <c r="I16" s="210"/>
      <c r="J16" s="144"/>
      <c r="K16" s="19"/>
      <c r="L16" s="19"/>
      <c r="M16" s="134"/>
    </row>
    <row r="17" spans="1:13" ht="27" customHeight="1" x14ac:dyDescent="0.4">
      <c r="A17" s="212"/>
      <c r="B17" s="217"/>
      <c r="C17" s="217"/>
      <c r="D17" s="16" t="s">
        <v>2</v>
      </c>
      <c r="E17" s="6" t="s">
        <v>67</v>
      </c>
      <c r="F17" s="217"/>
      <c r="G17" s="217"/>
      <c r="H17" s="16" t="s">
        <v>2</v>
      </c>
      <c r="I17" s="6" t="s">
        <v>67</v>
      </c>
      <c r="J17" s="145"/>
      <c r="K17" s="150"/>
      <c r="L17" s="150"/>
      <c r="M17" s="136"/>
    </row>
    <row r="18" spans="1:13" ht="28.95" customHeight="1" x14ac:dyDescent="0.4">
      <c r="A18" s="132" t="s">
        <v>73</v>
      </c>
      <c r="B18" s="163" t="s">
        <v>72</v>
      </c>
      <c r="C18" s="163">
        <f>'15'!R8</f>
        <v>12800</v>
      </c>
      <c r="D18" s="11" t="s">
        <v>72</v>
      </c>
      <c r="E18" s="162" t="s">
        <v>72</v>
      </c>
      <c r="F18" s="169" t="s">
        <v>72</v>
      </c>
      <c r="G18" s="169">
        <f>'16'!R8</f>
        <v>6680</v>
      </c>
      <c r="H18" s="11" t="s">
        <v>72</v>
      </c>
      <c r="I18" s="162" t="s">
        <v>72</v>
      </c>
      <c r="J18" s="151"/>
      <c r="K18" s="150"/>
      <c r="L18" s="150"/>
      <c r="M18" s="136"/>
    </row>
    <row r="19" spans="1:13" ht="31.5" customHeight="1" x14ac:dyDescent="0.4">
      <c r="A19" s="2" t="s">
        <v>36</v>
      </c>
      <c r="B19" s="163">
        <f>'15'!S8</f>
        <v>7600</v>
      </c>
      <c r="C19" s="163">
        <f>'15'!T8</f>
        <v>11579</v>
      </c>
      <c r="D19" s="11">
        <f t="shared" ref="D19:D20" si="4">C19/B19*100</f>
        <v>152.35526315789474</v>
      </c>
      <c r="E19" s="162">
        <f t="shared" ref="E19:E20" si="5">C19-B19</f>
        <v>3979</v>
      </c>
      <c r="F19" s="169">
        <f>'16'!S8</f>
        <v>4572</v>
      </c>
      <c r="G19" s="169">
        <f>'16'!T8</f>
        <v>6182</v>
      </c>
      <c r="H19" s="11">
        <f t="shared" ref="H19:H20" si="6">G19/F19*100</f>
        <v>135.2143482064742</v>
      </c>
      <c r="I19" s="162">
        <f t="shared" ref="I19:I20" si="7">G19-F19</f>
        <v>1610</v>
      </c>
      <c r="J19" s="151"/>
      <c r="K19" s="150"/>
      <c r="L19" s="150"/>
      <c r="M19" s="136"/>
    </row>
    <row r="20" spans="1:13" ht="38.25" customHeight="1" x14ac:dyDescent="0.4">
      <c r="A20" s="2" t="s">
        <v>41</v>
      </c>
      <c r="B20" s="163">
        <f>'15'!V8</f>
        <v>6229</v>
      </c>
      <c r="C20" s="163">
        <f>'15'!W8</f>
        <v>9509</v>
      </c>
      <c r="D20" s="11">
        <f t="shared" si="4"/>
        <v>152.65692727564618</v>
      </c>
      <c r="E20" s="162">
        <f t="shared" si="5"/>
        <v>3280</v>
      </c>
      <c r="F20" s="169">
        <f>'16'!V8</f>
        <v>3549</v>
      </c>
      <c r="G20" s="169">
        <f>'16'!W8</f>
        <v>4419</v>
      </c>
      <c r="H20" s="11">
        <f t="shared" si="6"/>
        <v>124.51394759087067</v>
      </c>
      <c r="I20" s="162">
        <f t="shared" si="7"/>
        <v>870</v>
      </c>
      <c r="J20" s="152"/>
      <c r="K20" s="150"/>
      <c r="L20" s="150"/>
      <c r="M20" s="136"/>
    </row>
    <row r="21" spans="1:13" ht="49.8" customHeight="1" x14ac:dyDescent="0.4">
      <c r="A21" s="244" t="s">
        <v>79</v>
      </c>
      <c r="B21" s="244"/>
      <c r="C21" s="244"/>
      <c r="D21" s="244"/>
      <c r="E21" s="244"/>
      <c r="F21" s="244"/>
      <c r="G21" s="244"/>
      <c r="H21" s="244"/>
      <c r="I21" s="244"/>
      <c r="K21" s="150"/>
      <c r="L21" s="150"/>
      <c r="M21" s="136"/>
    </row>
    <row r="22" spans="1:13" x14ac:dyDescent="0.25">
      <c r="K22" s="15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view="pageBreakPreview" zoomScale="90" zoomScaleNormal="80" zoomScaleSheetLayoutView="90" workbookViewId="0">
      <selection activeCell="B3" sqref="B3"/>
    </sheetView>
  </sheetViews>
  <sheetFormatPr defaultColWidth="9.109375" defaultRowHeight="15.6" x14ac:dyDescent="0.3"/>
  <cols>
    <col min="1" max="1" width="18.33203125" style="109" customWidth="1"/>
    <col min="2" max="2" width="19.33203125" style="107" customWidth="1"/>
    <col min="3" max="3" width="10.109375" style="107" customWidth="1"/>
    <col min="4" max="4" width="10" style="107" customWidth="1"/>
    <col min="5" max="5" width="7.44140625" style="107" customWidth="1"/>
    <col min="6" max="7" width="9.33203125" style="107" customWidth="1"/>
    <col min="8" max="8" width="7" style="107" customWidth="1"/>
    <col min="9" max="10" width="9.33203125" style="107" customWidth="1"/>
    <col min="11" max="11" width="7.441406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7.10937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8" s="88" customFormat="1" ht="20.399999999999999" customHeight="1" x14ac:dyDescent="0.3">
      <c r="A1" s="85"/>
      <c r="B1" s="253" t="s">
        <v>70</v>
      </c>
      <c r="C1" s="253"/>
      <c r="D1" s="253"/>
      <c r="E1" s="253"/>
      <c r="F1" s="253"/>
      <c r="G1" s="253"/>
      <c r="H1" s="253"/>
      <c r="I1" s="253"/>
      <c r="J1" s="253"/>
      <c r="K1" s="253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8" s="88" customFormat="1" ht="20.399999999999999" customHeight="1" x14ac:dyDescent="0.25">
      <c r="B2" s="253" t="s">
        <v>92</v>
      </c>
      <c r="C2" s="253"/>
      <c r="D2" s="253"/>
      <c r="E2" s="253"/>
      <c r="F2" s="253"/>
      <c r="G2" s="253"/>
      <c r="H2" s="253"/>
      <c r="I2" s="253"/>
      <c r="J2" s="253"/>
      <c r="K2" s="253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8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8" s="97" customFormat="1" ht="21.6" customHeight="1" x14ac:dyDescent="0.25">
      <c r="A4" s="114"/>
      <c r="B4" s="264" t="s">
        <v>78</v>
      </c>
      <c r="C4" s="263" t="s">
        <v>23</v>
      </c>
      <c r="D4" s="264"/>
      <c r="E4" s="265"/>
      <c r="F4" s="269" t="s">
        <v>24</v>
      </c>
      <c r="G4" s="269"/>
      <c r="H4" s="269"/>
      <c r="I4" s="263" t="s">
        <v>15</v>
      </c>
      <c r="J4" s="264"/>
      <c r="K4" s="265"/>
      <c r="L4" s="263" t="s">
        <v>21</v>
      </c>
      <c r="M4" s="264"/>
      <c r="N4" s="264"/>
      <c r="O4" s="263" t="s">
        <v>11</v>
      </c>
      <c r="P4" s="264"/>
      <c r="Q4" s="265"/>
      <c r="R4" s="254" t="s">
        <v>77</v>
      </c>
      <c r="S4" s="263" t="s">
        <v>17</v>
      </c>
      <c r="T4" s="264"/>
      <c r="U4" s="264"/>
      <c r="V4" s="256" t="s">
        <v>16</v>
      </c>
      <c r="W4" s="257"/>
      <c r="X4" s="258"/>
      <c r="Y4" s="95"/>
      <c r="Z4" s="96"/>
      <c r="AA4" s="96"/>
      <c r="AB4" s="96"/>
    </row>
    <row r="5" spans="1:28" s="98" customFormat="1" ht="35.4" customHeight="1" x14ac:dyDescent="0.25">
      <c r="A5" s="115"/>
      <c r="B5" s="267"/>
      <c r="C5" s="266"/>
      <c r="D5" s="267"/>
      <c r="E5" s="268"/>
      <c r="F5" s="269"/>
      <c r="G5" s="269"/>
      <c r="H5" s="269"/>
      <c r="I5" s="266"/>
      <c r="J5" s="267"/>
      <c r="K5" s="268"/>
      <c r="L5" s="266"/>
      <c r="M5" s="267"/>
      <c r="N5" s="267"/>
      <c r="O5" s="266"/>
      <c r="P5" s="267"/>
      <c r="Q5" s="268"/>
      <c r="R5" s="255"/>
      <c r="S5" s="266"/>
      <c r="T5" s="267"/>
      <c r="U5" s="267"/>
      <c r="V5" s="259"/>
      <c r="W5" s="260"/>
      <c r="X5" s="261"/>
      <c r="Y5" s="95"/>
      <c r="Z5" s="96"/>
      <c r="AA5" s="96"/>
      <c r="AB5" s="96"/>
    </row>
    <row r="6" spans="1:28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  <c r="Z6" s="118"/>
      <c r="AA6" s="118"/>
      <c r="AB6" s="118"/>
    </row>
    <row r="7" spans="1:28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  <c r="Z7" s="103"/>
      <c r="AA7" s="103"/>
      <c r="AB7" s="103"/>
    </row>
    <row r="8" spans="1:28" s="121" customFormat="1" ht="22.5" customHeight="1" x14ac:dyDescent="0.3">
      <c r="A8" s="32" t="s">
        <v>42</v>
      </c>
      <c r="B8" s="33">
        <f>SUM(B9:B28)</f>
        <v>25126</v>
      </c>
      <c r="C8" s="33">
        <f>SUM(C9:C28)</f>
        <v>27192</v>
      </c>
      <c r="D8" s="33">
        <f>SUM(D9:D28)</f>
        <v>22242</v>
      </c>
      <c r="E8" s="34">
        <f>D8/C8*100</f>
        <v>81.796116504854368</v>
      </c>
      <c r="F8" s="33">
        <f>SUM(F9:F28)</f>
        <v>8566</v>
      </c>
      <c r="G8" s="33">
        <f>SUM(G9:G28)</f>
        <v>3740</v>
      </c>
      <c r="H8" s="34">
        <f>G8/F8*100</f>
        <v>43.660985290684103</v>
      </c>
      <c r="I8" s="33">
        <f>SUM(I9:I28)</f>
        <v>570</v>
      </c>
      <c r="J8" s="33">
        <f>SUM(J9:J28)</f>
        <v>178</v>
      </c>
      <c r="K8" s="34">
        <f>J8/I8*100</f>
        <v>31.228070175438599</v>
      </c>
      <c r="L8" s="33">
        <f>SUM(L9:L28)</f>
        <v>456</v>
      </c>
      <c r="M8" s="33">
        <f>SUM(M9:M28)</f>
        <v>118</v>
      </c>
      <c r="N8" s="34">
        <f>M8/L8*100</f>
        <v>25.877192982456144</v>
      </c>
      <c r="O8" s="33">
        <f>SUM(O9:O28)</f>
        <v>25651</v>
      </c>
      <c r="P8" s="33">
        <f>SUM(P9:P28)</f>
        <v>17267</v>
      </c>
      <c r="Q8" s="34">
        <f>P8/O8*100</f>
        <v>67.315114420490431</v>
      </c>
      <c r="R8" s="33">
        <f>SUM(R9:R28)</f>
        <v>12800</v>
      </c>
      <c r="S8" s="33">
        <f>SUM(S9:S28)</f>
        <v>7600</v>
      </c>
      <c r="T8" s="33">
        <f>SUM(T9:T28)</f>
        <v>11579</v>
      </c>
      <c r="U8" s="34">
        <f>T8/S8*100</f>
        <v>152.35526315789474</v>
      </c>
      <c r="V8" s="33">
        <f>SUM(V9:V28)</f>
        <v>6229</v>
      </c>
      <c r="W8" s="33">
        <f>SUM(W9:W28)</f>
        <v>9509</v>
      </c>
      <c r="X8" s="34">
        <f>W8/V8*100</f>
        <v>152.65692727564618</v>
      </c>
      <c r="Y8" s="119"/>
      <c r="Z8" s="120"/>
      <c r="AA8" s="120"/>
      <c r="AB8" s="120"/>
    </row>
    <row r="9" spans="1:28" s="107" customFormat="1" ht="16.2" customHeight="1" x14ac:dyDescent="0.3">
      <c r="A9" s="141" t="s">
        <v>43</v>
      </c>
      <c r="B9" s="159">
        <f>'Послуги всього'!B10-'16'!B9</f>
        <v>12133</v>
      </c>
      <c r="C9" s="159">
        <f>'Послуги всього'!C10-'16'!C9</f>
        <v>9713</v>
      </c>
      <c r="D9" s="159">
        <f>'Послуги всього'!D10-'16'!D9</f>
        <v>10810</v>
      </c>
      <c r="E9" s="38">
        <f>D9/C9*100</f>
        <v>111.29414187171831</v>
      </c>
      <c r="F9" s="159">
        <f>'Послуги всього'!F10-'16'!F9</f>
        <v>2214</v>
      </c>
      <c r="G9" s="159">
        <f>'Послуги всього'!G10-'16'!G9</f>
        <v>1525</v>
      </c>
      <c r="H9" s="38">
        <f>G9/F9*100</f>
        <v>68.879855465221311</v>
      </c>
      <c r="I9" s="159">
        <f>'Послуги всього'!I10-'16'!I9</f>
        <v>155</v>
      </c>
      <c r="J9" s="159">
        <f>'Послуги всього'!J10-'16'!J9</f>
        <v>54</v>
      </c>
      <c r="K9" s="38">
        <f>J9/I9*100</f>
        <v>34.838709677419352</v>
      </c>
      <c r="L9" s="159">
        <f>'Послуги всього'!L10-'16'!L9</f>
        <v>92</v>
      </c>
      <c r="M9" s="159">
        <f>'Послуги всього'!M10-'16'!M9</f>
        <v>20</v>
      </c>
      <c r="N9" s="38">
        <f>M9/L9*100</f>
        <v>21.739130434782609</v>
      </c>
      <c r="O9" s="159">
        <f>'Послуги всього'!O10-'16'!O9</f>
        <v>8900</v>
      </c>
      <c r="P9" s="159">
        <f>'Послуги всього'!P10-'16'!P9</f>
        <v>6784</v>
      </c>
      <c r="Q9" s="38">
        <f>P9/O9*100</f>
        <v>76.224719101123597</v>
      </c>
      <c r="R9" s="159">
        <f>'Послуги всього'!R10-'16'!R9</f>
        <v>6426</v>
      </c>
      <c r="S9" s="159">
        <f>'Послуги всього'!S10-'16'!S9</f>
        <v>2377</v>
      </c>
      <c r="T9" s="159">
        <f>'Послуги всього'!T10-'16'!T9</f>
        <v>5917</v>
      </c>
      <c r="U9" s="38">
        <f>T9/S9*100</f>
        <v>248.92721918384518</v>
      </c>
      <c r="V9" s="159">
        <f>'Послуги всього'!V10-'16'!V9</f>
        <v>1964</v>
      </c>
      <c r="W9" s="159">
        <f>'Послуги всього'!W10-'16'!W9</f>
        <v>5283</v>
      </c>
      <c r="X9" s="38">
        <f>W9/V9*100</f>
        <v>268.99185336048879</v>
      </c>
      <c r="Y9" s="105"/>
      <c r="Z9" s="106"/>
      <c r="AA9" s="106"/>
      <c r="AB9" s="106"/>
    </row>
    <row r="10" spans="1:28" s="107" customFormat="1" ht="16.2" customHeight="1" x14ac:dyDescent="0.3">
      <c r="A10" s="141" t="s">
        <v>44</v>
      </c>
      <c r="B10" s="159">
        <f>'Послуги всього'!B11-'16'!B10</f>
        <v>1312</v>
      </c>
      <c r="C10" s="159">
        <f>'Послуги всього'!C11-'16'!C10</f>
        <v>3109</v>
      </c>
      <c r="D10" s="159">
        <f>'Послуги всього'!D11-'16'!D10</f>
        <v>1169</v>
      </c>
      <c r="E10" s="38">
        <f t="shared" ref="E10:E28" si="0">D10/C10*100</f>
        <v>37.600514634930846</v>
      </c>
      <c r="F10" s="159">
        <f>'Послуги всього'!F11-'16'!F10</f>
        <v>1059</v>
      </c>
      <c r="G10" s="159">
        <f>'Послуги всього'!G11-'16'!G10</f>
        <v>161</v>
      </c>
      <c r="H10" s="38">
        <f t="shared" ref="H10:H28" si="1">G10/F10*100</f>
        <v>15.203021718602455</v>
      </c>
      <c r="I10" s="159">
        <f>'Послуги всього'!I11-'16'!I10</f>
        <v>46</v>
      </c>
      <c r="J10" s="159">
        <f>'Послуги всього'!J11-'16'!J10</f>
        <v>14</v>
      </c>
      <c r="K10" s="38">
        <f t="shared" ref="K10:K28" si="2">J10/I10*100</f>
        <v>30.434782608695656</v>
      </c>
      <c r="L10" s="159">
        <f>'Послуги всього'!L11-'16'!L10</f>
        <v>5</v>
      </c>
      <c r="M10" s="159">
        <f>'Послуги всього'!M11-'16'!M10</f>
        <v>0</v>
      </c>
      <c r="N10" s="38">
        <f t="shared" ref="N10:N13" si="3">M10/L10*100</f>
        <v>0</v>
      </c>
      <c r="O10" s="159">
        <f>'Послуги всього'!O11-'16'!O10</f>
        <v>3004</v>
      </c>
      <c r="P10" s="159">
        <f>'Послуги всього'!P11-'16'!P10</f>
        <v>1104</v>
      </c>
      <c r="Q10" s="38">
        <f t="shared" ref="Q10:Q28" si="4">P10/O10*100</f>
        <v>36.750998668442072</v>
      </c>
      <c r="R10" s="159">
        <f>'Послуги всього'!R11-'16'!R10</f>
        <v>692</v>
      </c>
      <c r="S10" s="159">
        <f>'Послуги всього'!S11-'16'!S10</f>
        <v>679</v>
      </c>
      <c r="T10" s="159">
        <f>'Послуги всього'!T11-'16'!T10</f>
        <v>600</v>
      </c>
      <c r="U10" s="38">
        <f t="shared" ref="U10:U28" si="5">T10/S10*100</f>
        <v>88.365243004418261</v>
      </c>
      <c r="V10" s="159">
        <f>'Послуги всього'!V11-'16'!V10</f>
        <v>596</v>
      </c>
      <c r="W10" s="159">
        <f>'Послуги всього'!W11-'16'!W10</f>
        <v>342</v>
      </c>
      <c r="X10" s="38">
        <f t="shared" ref="X10:X28" si="6">W10/V10*100</f>
        <v>57.382550335570471</v>
      </c>
      <c r="Y10" s="105"/>
      <c r="Z10" s="106"/>
      <c r="AA10" s="106"/>
      <c r="AB10" s="106"/>
    </row>
    <row r="11" spans="1:28" s="107" customFormat="1" ht="16.2" customHeight="1" x14ac:dyDescent="0.3">
      <c r="A11" s="141" t="s">
        <v>45</v>
      </c>
      <c r="B11" s="159">
        <f>'Послуги всього'!B12-'16'!B11</f>
        <v>1036</v>
      </c>
      <c r="C11" s="159">
        <f>'Послуги всього'!C12-'16'!C11</f>
        <v>2090</v>
      </c>
      <c r="D11" s="159">
        <f>'Послуги всього'!D12-'16'!D11</f>
        <v>839</v>
      </c>
      <c r="E11" s="38">
        <f t="shared" si="0"/>
        <v>40.143540669856456</v>
      </c>
      <c r="F11" s="159">
        <f>'Послуги всього'!F12-'16'!F11</f>
        <v>570</v>
      </c>
      <c r="G11" s="159">
        <f>'Послуги всього'!G12-'16'!G11</f>
        <v>185</v>
      </c>
      <c r="H11" s="38">
        <f t="shared" si="1"/>
        <v>32.456140350877192</v>
      </c>
      <c r="I11" s="159">
        <f>'Послуги всього'!I12-'16'!I11</f>
        <v>51</v>
      </c>
      <c r="J11" s="159">
        <f>'Послуги всього'!J12-'16'!J11</f>
        <v>15</v>
      </c>
      <c r="K11" s="38">
        <f t="shared" si="2"/>
        <v>29.411764705882355</v>
      </c>
      <c r="L11" s="159">
        <f>'Послуги всього'!L12-'16'!L11</f>
        <v>44</v>
      </c>
      <c r="M11" s="159">
        <f>'Послуги всього'!M12-'16'!M11</f>
        <v>15</v>
      </c>
      <c r="N11" s="38">
        <f t="shared" si="3"/>
        <v>34.090909090909086</v>
      </c>
      <c r="O11" s="159">
        <f>'Послуги всього'!O12-'16'!O11</f>
        <v>1970</v>
      </c>
      <c r="P11" s="159">
        <f>'Послуги всього'!P12-'16'!P11</f>
        <v>801</v>
      </c>
      <c r="Q11" s="38">
        <f t="shared" si="4"/>
        <v>40.659898477157356</v>
      </c>
      <c r="R11" s="159">
        <f>'Послуги всього'!R12-'16'!R11</f>
        <v>280</v>
      </c>
      <c r="S11" s="159">
        <f>'Послуги всього'!S12-'16'!S11</f>
        <v>638</v>
      </c>
      <c r="T11" s="159">
        <f>'Послуги всього'!T12-'16'!T11</f>
        <v>273</v>
      </c>
      <c r="U11" s="38">
        <f t="shared" si="5"/>
        <v>42.789968652037622</v>
      </c>
      <c r="V11" s="159">
        <f>'Послуги всього'!V12-'16'!V11</f>
        <v>556</v>
      </c>
      <c r="W11" s="159">
        <f>'Послуги всього'!W12-'16'!W11</f>
        <v>191</v>
      </c>
      <c r="X11" s="38">
        <f t="shared" si="6"/>
        <v>34.352517985611506</v>
      </c>
      <c r="Y11" s="105"/>
      <c r="Z11" s="106"/>
      <c r="AA11" s="106"/>
      <c r="AB11" s="106"/>
    </row>
    <row r="12" spans="1:28" s="107" customFormat="1" ht="16.2" customHeight="1" x14ac:dyDescent="0.3">
      <c r="A12" s="141" t="s">
        <v>46</v>
      </c>
      <c r="B12" s="159">
        <f>'Послуги всього'!B13-'16'!B12</f>
        <v>1147</v>
      </c>
      <c r="C12" s="159">
        <f>'Послуги всього'!C13-'16'!C12</f>
        <v>2129</v>
      </c>
      <c r="D12" s="159">
        <f>'Послуги всього'!D13-'16'!D12</f>
        <v>917</v>
      </c>
      <c r="E12" s="38">
        <f t="shared" si="0"/>
        <v>43.071864725223108</v>
      </c>
      <c r="F12" s="159">
        <f>'Послуги всього'!F13-'16'!F12</f>
        <v>501</v>
      </c>
      <c r="G12" s="159">
        <f>'Послуги всього'!G13-'16'!G12</f>
        <v>110</v>
      </c>
      <c r="H12" s="38">
        <f t="shared" si="1"/>
        <v>21.956087824351297</v>
      </c>
      <c r="I12" s="159">
        <f>'Послуги всього'!I13-'16'!I12</f>
        <v>47</v>
      </c>
      <c r="J12" s="159">
        <f>'Послуги всього'!J13-'16'!J12</f>
        <v>11</v>
      </c>
      <c r="K12" s="38">
        <f t="shared" si="2"/>
        <v>23.404255319148938</v>
      </c>
      <c r="L12" s="159">
        <f>'Послуги всього'!L13-'16'!L12</f>
        <v>96</v>
      </c>
      <c r="M12" s="159">
        <f>'Послуги всього'!M13-'16'!M12</f>
        <v>16</v>
      </c>
      <c r="N12" s="38">
        <f t="shared" si="3"/>
        <v>16.666666666666664</v>
      </c>
      <c r="O12" s="159">
        <f>'Послуги всього'!O13-'16'!O12</f>
        <v>1878</v>
      </c>
      <c r="P12" s="159">
        <f>'Послуги всього'!P13-'16'!P12</f>
        <v>875</v>
      </c>
      <c r="Q12" s="38">
        <f t="shared" si="4"/>
        <v>46.592119275825347</v>
      </c>
      <c r="R12" s="159">
        <f>'Послуги всього'!R13-'16'!R12</f>
        <v>630</v>
      </c>
      <c r="S12" s="159">
        <f>'Послуги всього'!S13-'16'!S12</f>
        <v>732</v>
      </c>
      <c r="T12" s="159">
        <f>'Послуги всього'!T13-'16'!T12</f>
        <v>489</v>
      </c>
      <c r="U12" s="38">
        <f t="shared" si="5"/>
        <v>66.803278688524586</v>
      </c>
      <c r="V12" s="159">
        <f>'Послуги всього'!V13-'16'!V12</f>
        <v>669</v>
      </c>
      <c r="W12" s="159">
        <f>'Послуги всього'!W13-'16'!W12</f>
        <v>236</v>
      </c>
      <c r="X12" s="38">
        <f t="shared" si="6"/>
        <v>35.276532137518686</v>
      </c>
      <c r="Y12" s="105"/>
      <c r="Z12" s="106"/>
      <c r="AA12" s="106"/>
      <c r="AB12" s="106"/>
    </row>
    <row r="13" spans="1:28" s="107" customFormat="1" ht="16.2" customHeight="1" x14ac:dyDescent="0.3">
      <c r="A13" s="141" t="s">
        <v>47</v>
      </c>
      <c r="B13" s="159">
        <f>'Послуги всього'!B14-'16'!B13</f>
        <v>747</v>
      </c>
      <c r="C13" s="159">
        <f>'Послуги всього'!C14-'16'!C13</f>
        <v>1120</v>
      </c>
      <c r="D13" s="159">
        <f>'Послуги всього'!D14-'16'!D13</f>
        <v>644</v>
      </c>
      <c r="E13" s="38">
        <f t="shared" si="0"/>
        <v>57.499999999999993</v>
      </c>
      <c r="F13" s="159">
        <f>'Послуги всього'!F14-'16'!F13</f>
        <v>630</v>
      </c>
      <c r="G13" s="159">
        <f>'Послуги всього'!G14-'16'!G13</f>
        <v>220</v>
      </c>
      <c r="H13" s="38">
        <f t="shared" si="1"/>
        <v>34.920634920634917</v>
      </c>
      <c r="I13" s="159">
        <f>'Послуги всього'!I14-'16'!I13</f>
        <v>27</v>
      </c>
      <c r="J13" s="159">
        <f>'Послуги всього'!J14-'16'!J13</f>
        <v>8</v>
      </c>
      <c r="K13" s="38">
        <f t="shared" si="2"/>
        <v>29.629629629629626</v>
      </c>
      <c r="L13" s="159">
        <f>'Послуги всього'!L14-'16'!L13</f>
        <v>8</v>
      </c>
      <c r="M13" s="159">
        <f>'Послуги всього'!M14-'16'!M13</f>
        <v>0</v>
      </c>
      <c r="N13" s="38">
        <f t="shared" si="3"/>
        <v>0</v>
      </c>
      <c r="O13" s="159">
        <f>'Послуги всього'!O14-'16'!O13</f>
        <v>1093</v>
      </c>
      <c r="P13" s="159">
        <f>'Послуги всього'!P14-'16'!P13</f>
        <v>584</v>
      </c>
      <c r="Q13" s="38">
        <f t="shared" si="4"/>
        <v>53.430924062214089</v>
      </c>
      <c r="R13" s="159">
        <f>'Послуги всього'!R14-'16'!R13</f>
        <v>276</v>
      </c>
      <c r="S13" s="159">
        <f>'Послуги всього'!S14-'16'!S13</f>
        <v>272</v>
      </c>
      <c r="T13" s="159">
        <f>'Послуги всього'!T14-'16'!T13</f>
        <v>272</v>
      </c>
      <c r="U13" s="38">
        <f t="shared" si="5"/>
        <v>100</v>
      </c>
      <c r="V13" s="159">
        <f>'Послуги всього'!V14-'16'!V13</f>
        <v>231</v>
      </c>
      <c r="W13" s="159">
        <f>'Послуги всього'!W14-'16'!W13</f>
        <v>243</v>
      </c>
      <c r="X13" s="38">
        <f t="shared" si="6"/>
        <v>105.1948051948052</v>
      </c>
      <c r="Y13" s="105"/>
      <c r="Z13" s="106"/>
      <c r="AA13" s="106"/>
      <c r="AB13" s="106"/>
    </row>
    <row r="14" spans="1:28" s="107" customFormat="1" ht="16.2" customHeight="1" x14ac:dyDescent="0.3">
      <c r="A14" s="141" t="s">
        <v>48</v>
      </c>
      <c r="B14" s="159">
        <f>'Послуги всього'!B15-'16'!B14</f>
        <v>515</v>
      </c>
      <c r="C14" s="159">
        <f>'Послуги всього'!C15-'16'!C14</f>
        <v>1141</v>
      </c>
      <c r="D14" s="159">
        <f>'Послуги всього'!D15-'16'!D14</f>
        <v>455</v>
      </c>
      <c r="E14" s="38">
        <f t="shared" si="0"/>
        <v>39.877300613496928</v>
      </c>
      <c r="F14" s="159">
        <f>'Послуги всього'!F15-'16'!F14</f>
        <v>516</v>
      </c>
      <c r="G14" s="159">
        <f>'Послуги всього'!G15-'16'!G14</f>
        <v>133</v>
      </c>
      <c r="H14" s="38">
        <f t="shared" si="1"/>
        <v>25.775193798449614</v>
      </c>
      <c r="I14" s="159">
        <f>'Послуги всього'!I15-'16'!I14</f>
        <v>36</v>
      </c>
      <c r="J14" s="159">
        <f>'Послуги всього'!J15-'16'!J14</f>
        <v>8</v>
      </c>
      <c r="K14" s="38">
        <f t="shared" si="2"/>
        <v>22.222222222222221</v>
      </c>
      <c r="L14" s="159">
        <f>'Послуги всього'!L15-'16'!L14</f>
        <v>7</v>
      </c>
      <c r="M14" s="159">
        <f>'Послуги всього'!M15-'16'!M14</f>
        <v>0</v>
      </c>
      <c r="N14" s="38">
        <f t="shared" ref="N14:N28" si="7">M14/L14*100</f>
        <v>0</v>
      </c>
      <c r="O14" s="159">
        <f>'Послуги всього'!O15-'16'!O14</f>
        <v>1108</v>
      </c>
      <c r="P14" s="159">
        <f>'Послуги всього'!P15-'16'!P14</f>
        <v>368</v>
      </c>
      <c r="Q14" s="38">
        <f t="shared" si="4"/>
        <v>33.2129963898917</v>
      </c>
      <c r="R14" s="159">
        <f>'Послуги всього'!R15-'16'!R14</f>
        <v>234</v>
      </c>
      <c r="S14" s="159">
        <f>'Послуги всього'!S15-'16'!S14</f>
        <v>337</v>
      </c>
      <c r="T14" s="159">
        <f>'Послуги всього'!T15-'16'!T14</f>
        <v>206</v>
      </c>
      <c r="U14" s="38">
        <f t="shared" si="5"/>
        <v>61.127596439169139</v>
      </c>
      <c r="V14" s="159">
        <f>'Послуги всього'!V15-'16'!V14</f>
        <v>267</v>
      </c>
      <c r="W14" s="159">
        <f>'Послуги всього'!W15-'16'!W14</f>
        <v>123</v>
      </c>
      <c r="X14" s="38">
        <f t="shared" si="6"/>
        <v>46.067415730337082</v>
      </c>
      <c r="Y14" s="105"/>
      <c r="Z14" s="106"/>
      <c r="AA14" s="106"/>
      <c r="AB14" s="106"/>
    </row>
    <row r="15" spans="1:28" s="107" customFormat="1" ht="16.2" customHeight="1" x14ac:dyDescent="0.3">
      <c r="A15" s="141" t="s">
        <v>49</v>
      </c>
      <c r="B15" s="159">
        <f>'Послуги всього'!B16-'16'!B15</f>
        <v>20</v>
      </c>
      <c r="C15" s="159">
        <f>'Послуги всього'!C16-'16'!C15</f>
        <v>22</v>
      </c>
      <c r="D15" s="159">
        <f>'Послуги всього'!D16-'16'!D15</f>
        <v>20</v>
      </c>
      <c r="E15" s="38">
        <f t="shared" si="0"/>
        <v>90.909090909090907</v>
      </c>
      <c r="F15" s="159">
        <f>'Послуги всього'!F16-'16'!F15</f>
        <v>31</v>
      </c>
      <c r="G15" s="159">
        <f>'Послуги всього'!G16-'16'!G15</f>
        <v>15</v>
      </c>
      <c r="H15" s="38">
        <f t="shared" si="1"/>
        <v>48.387096774193552</v>
      </c>
      <c r="I15" s="159">
        <f>'Послуги всього'!I16-'16'!I15</f>
        <v>3</v>
      </c>
      <c r="J15" s="159">
        <f>'Послуги всього'!J16-'16'!J15</f>
        <v>0</v>
      </c>
      <c r="K15" s="38">
        <f t="shared" si="2"/>
        <v>0</v>
      </c>
      <c r="L15" s="159">
        <f>'Послуги всього'!L16-'16'!L15</f>
        <v>0</v>
      </c>
      <c r="M15" s="159">
        <f>'Послуги всього'!M16-'16'!M15</f>
        <v>1</v>
      </c>
      <c r="N15" s="164" t="e">
        <f t="shared" si="7"/>
        <v>#DIV/0!</v>
      </c>
      <c r="O15" s="159">
        <f>'Послуги всього'!O16-'16'!O15</f>
        <v>22</v>
      </c>
      <c r="P15" s="159">
        <f>'Послуги всього'!P16-'16'!P15</f>
        <v>20</v>
      </c>
      <c r="Q15" s="38">
        <f t="shared" si="4"/>
        <v>90.909090909090907</v>
      </c>
      <c r="R15" s="159">
        <f>'Послуги всього'!R16-'16'!R15</f>
        <v>10</v>
      </c>
      <c r="S15" s="159">
        <f>'Послуги всього'!S16-'16'!S15</f>
        <v>7</v>
      </c>
      <c r="T15" s="159">
        <f>'Послуги всього'!T16-'16'!T15</f>
        <v>10</v>
      </c>
      <c r="U15" s="38">
        <f t="shared" si="5"/>
        <v>142.85714285714286</v>
      </c>
      <c r="V15" s="159">
        <f>'Послуги всього'!V16-'16'!V15</f>
        <v>7</v>
      </c>
      <c r="W15" s="159">
        <f>'Послуги всього'!W16-'16'!W15</f>
        <v>7</v>
      </c>
      <c r="X15" s="38">
        <f t="shared" si="6"/>
        <v>100</v>
      </c>
      <c r="Y15" s="105"/>
      <c r="Z15" s="106"/>
      <c r="AA15" s="106"/>
      <c r="AB15" s="106"/>
    </row>
    <row r="16" spans="1:28" s="107" customFormat="1" ht="16.2" customHeight="1" x14ac:dyDescent="0.3">
      <c r="A16" s="141" t="s">
        <v>50</v>
      </c>
      <c r="B16" s="159">
        <f>'Послуги всього'!B17-'16'!B16</f>
        <v>748</v>
      </c>
      <c r="C16" s="159">
        <f>'Послуги всього'!C17-'16'!C16</f>
        <v>507</v>
      </c>
      <c r="D16" s="159">
        <f>'Послуги всього'!D17-'16'!D16</f>
        <v>723</v>
      </c>
      <c r="E16" s="38">
        <f t="shared" si="0"/>
        <v>142.60355029585799</v>
      </c>
      <c r="F16" s="159">
        <f>'Послуги всього'!F17-'16'!F16</f>
        <v>210</v>
      </c>
      <c r="G16" s="159">
        <f>'Послуги всього'!G17-'16'!G16</f>
        <v>142</v>
      </c>
      <c r="H16" s="38">
        <f t="shared" si="1"/>
        <v>67.61904761904762</v>
      </c>
      <c r="I16" s="159">
        <f>'Послуги всього'!I17-'16'!I16</f>
        <v>14</v>
      </c>
      <c r="J16" s="159">
        <f>'Послуги всього'!J17-'16'!J16</f>
        <v>18</v>
      </c>
      <c r="K16" s="38">
        <f t="shared" si="2"/>
        <v>128.57142857142858</v>
      </c>
      <c r="L16" s="159">
        <f>'Послуги всього'!L17-'16'!L16</f>
        <v>16</v>
      </c>
      <c r="M16" s="159">
        <f>'Послуги всього'!M17-'16'!M16</f>
        <v>16</v>
      </c>
      <c r="N16" s="38">
        <f t="shared" si="7"/>
        <v>100</v>
      </c>
      <c r="O16" s="159">
        <f>'Послуги всього'!O17-'16'!O16</f>
        <v>500</v>
      </c>
      <c r="P16" s="159">
        <f>'Послуги всього'!P17-'16'!P16</f>
        <v>703</v>
      </c>
      <c r="Q16" s="38">
        <f t="shared" si="4"/>
        <v>140.6</v>
      </c>
      <c r="R16" s="159">
        <f>'Послуги всього'!R17-'16'!R16</f>
        <v>419</v>
      </c>
      <c r="S16" s="159">
        <f>'Послуги всього'!S17-'16'!S16</f>
        <v>149</v>
      </c>
      <c r="T16" s="159">
        <f>'Послуги всього'!T17-'16'!T16</f>
        <v>417</v>
      </c>
      <c r="U16" s="38">
        <f t="shared" si="5"/>
        <v>279.86577181208054</v>
      </c>
      <c r="V16" s="159">
        <f>'Послуги всього'!V17-'16'!V16</f>
        <v>122</v>
      </c>
      <c r="W16" s="159">
        <f>'Послуги всього'!W17-'16'!W16</f>
        <v>379</v>
      </c>
      <c r="X16" s="38">
        <f t="shared" si="6"/>
        <v>310.65573770491801</v>
      </c>
      <c r="Y16" s="105"/>
      <c r="Z16" s="106"/>
      <c r="AA16" s="106"/>
      <c r="AB16" s="106"/>
    </row>
    <row r="17" spans="1:28" s="107" customFormat="1" ht="16.2" customHeight="1" x14ac:dyDescent="0.3">
      <c r="A17" s="141" t="s">
        <v>51</v>
      </c>
      <c r="B17" s="159">
        <f>'Послуги всього'!B18-'16'!B17</f>
        <v>600</v>
      </c>
      <c r="C17" s="159">
        <f>'Послуги всього'!C18-'16'!C17</f>
        <v>921</v>
      </c>
      <c r="D17" s="159">
        <f>'Послуги всього'!D18-'16'!D17</f>
        <v>587</v>
      </c>
      <c r="E17" s="38">
        <f t="shared" si="0"/>
        <v>63.735070575461449</v>
      </c>
      <c r="F17" s="159">
        <f>'Послуги всього'!F18-'16'!F17</f>
        <v>288</v>
      </c>
      <c r="G17" s="159">
        <f>'Послуги всього'!G18-'16'!G17</f>
        <v>97</v>
      </c>
      <c r="H17" s="38">
        <f t="shared" si="1"/>
        <v>33.680555555555557</v>
      </c>
      <c r="I17" s="159">
        <f>'Послуги всього'!I18-'16'!I17</f>
        <v>24</v>
      </c>
      <c r="J17" s="159">
        <f>'Послуги всього'!J18-'16'!J17</f>
        <v>3</v>
      </c>
      <c r="K17" s="38">
        <f t="shared" si="2"/>
        <v>12.5</v>
      </c>
      <c r="L17" s="159">
        <f>'Послуги всього'!L18-'16'!L17</f>
        <v>62</v>
      </c>
      <c r="M17" s="159">
        <f>'Послуги всього'!M18-'16'!M17</f>
        <v>12</v>
      </c>
      <c r="N17" s="38">
        <f t="shared" si="7"/>
        <v>19.35483870967742</v>
      </c>
      <c r="O17" s="159">
        <f>'Послуги всього'!O18-'16'!O17</f>
        <v>895</v>
      </c>
      <c r="P17" s="159">
        <f>'Послуги всього'!P18-'16'!P17</f>
        <v>517</v>
      </c>
      <c r="Q17" s="38">
        <f t="shared" si="4"/>
        <v>57.765363128491622</v>
      </c>
      <c r="R17" s="159">
        <f>'Послуги всього'!R18-'16'!R17</f>
        <v>238</v>
      </c>
      <c r="S17" s="159">
        <f>'Послуги всього'!S18-'16'!S17</f>
        <v>291</v>
      </c>
      <c r="T17" s="159">
        <f>'Послуги всього'!T18-'16'!T17</f>
        <v>238</v>
      </c>
      <c r="U17" s="38">
        <f t="shared" si="5"/>
        <v>81.786941580756007</v>
      </c>
      <c r="V17" s="159">
        <f>'Послуги всього'!V18-'16'!V17</f>
        <v>175</v>
      </c>
      <c r="W17" s="159">
        <f>'Послуги всього'!W18-'16'!W17</f>
        <v>167</v>
      </c>
      <c r="X17" s="38">
        <f t="shared" si="6"/>
        <v>95.428571428571431</v>
      </c>
      <c r="Y17" s="105"/>
      <c r="Z17" s="106"/>
      <c r="AA17" s="106"/>
      <c r="AB17" s="106"/>
    </row>
    <row r="18" spans="1:28" s="107" customFormat="1" ht="16.2" customHeight="1" x14ac:dyDescent="0.3">
      <c r="A18" s="141" t="s">
        <v>52</v>
      </c>
      <c r="B18" s="159">
        <f>'Послуги всього'!B19-'16'!B18</f>
        <v>3837</v>
      </c>
      <c r="C18" s="159">
        <f>'Послуги всього'!C19-'16'!C18</f>
        <v>2026</v>
      </c>
      <c r="D18" s="159">
        <f>'Послуги всього'!D19-'16'!D18</f>
        <v>3239</v>
      </c>
      <c r="E18" s="38">
        <f t="shared" si="0"/>
        <v>159.87166831194472</v>
      </c>
      <c r="F18" s="159">
        <f>'Послуги всього'!F19-'16'!F18</f>
        <v>635</v>
      </c>
      <c r="G18" s="159">
        <f>'Послуги всього'!G19-'16'!G18</f>
        <v>455</v>
      </c>
      <c r="H18" s="38">
        <f t="shared" si="1"/>
        <v>71.653543307086608</v>
      </c>
      <c r="I18" s="159">
        <f>'Послуги всього'!I19-'16'!I18</f>
        <v>58</v>
      </c>
      <c r="J18" s="159">
        <f>'Послуги всього'!J19-'16'!J18</f>
        <v>14</v>
      </c>
      <c r="K18" s="38">
        <f t="shared" si="2"/>
        <v>24.137931034482758</v>
      </c>
      <c r="L18" s="159">
        <f>'Послуги всього'!L19-'16'!L18</f>
        <v>15</v>
      </c>
      <c r="M18" s="159">
        <f>'Послуги всього'!M19-'16'!M18</f>
        <v>0</v>
      </c>
      <c r="N18" s="38">
        <f t="shared" si="7"/>
        <v>0</v>
      </c>
      <c r="O18" s="159">
        <f>'Послуги всього'!O19-'16'!O18</f>
        <v>1979</v>
      </c>
      <c r="P18" s="159">
        <f>'Послуги всього'!P19-'16'!P18</f>
        <v>2915</v>
      </c>
      <c r="Q18" s="38">
        <f t="shared" si="4"/>
        <v>147.29661445174332</v>
      </c>
      <c r="R18" s="159">
        <f>'Послуги всього'!R19-'16'!R18</f>
        <v>2063</v>
      </c>
      <c r="S18" s="159">
        <f>'Послуги всього'!S19-'16'!S18</f>
        <v>709</v>
      </c>
      <c r="T18" s="159">
        <f>'Послуги всього'!T19-'16'!T18</f>
        <v>1699</v>
      </c>
      <c r="U18" s="38">
        <f t="shared" si="5"/>
        <v>239.63328631875882</v>
      </c>
      <c r="V18" s="159">
        <f>'Послуги всього'!V19-'16'!V18</f>
        <v>591</v>
      </c>
      <c r="W18" s="159">
        <f>'Послуги всього'!W19-'16'!W18</f>
        <v>1528</v>
      </c>
      <c r="X18" s="38">
        <f t="shared" si="6"/>
        <v>258.54483925549914</v>
      </c>
      <c r="Y18" s="105"/>
      <c r="Z18" s="106"/>
      <c r="AA18" s="106"/>
      <c r="AB18" s="106"/>
    </row>
    <row r="19" spans="1:28" s="107" customFormat="1" ht="16.2" customHeight="1" x14ac:dyDescent="0.3">
      <c r="A19" s="141" t="s">
        <v>53</v>
      </c>
      <c r="B19" s="159">
        <f>'Послуги всього'!B20-'16'!B19</f>
        <v>360</v>
      </c>
      <c r="C19" s="159">
        <f>'Послуги всього'!C20-'16'!C19</f>
        <v>521</v>
      </c>
      <c r="D19" s="159">
        <f>'Послуги всього'!D20-'16'!D19</f>
        <v>332</v>
      </c>
      <c r="E19" s="38">
        <f t="shared" si="0"/>
        <v>63.723608445297508</v>
      </c>
      <c r="F19" s="159">
        <f>'Послуги всього'!F20-'16'!F19</f>
        <v>158</v>
      </c>
      <c r="G19" s="159">
        <f>'Послуги всього'!G20-'16'!G19</f>
        <v>67</v>
      </c>
      <c r="H19" s="38">
        <f t="shared" si="1"/>
        <v>42.405063291139236</v>
      </c>
      <c r="I19" s="159">
        <f>'Послуги всього'!I20-'16'!I19</f>
        <v>7</v>
      </c>
      <c r="J19" s="159">
        <f>'Послуги всього'!J20-'16'!J19</f>
        <v>6</v>
      </c>
      <c r="K19" s="38">
        <f t="shared" si="2"/>
        <v>85.714285714285708</v>
      </c>
      <c r="L19" s="159">
        <f>'Послуги всього'!L20-'16'!L19</f>
        <v>2</v>
      </c>
      <c r="M19" s="159">
        <f>'Послуги всього'!M20-'16'!M19</f>
        <v>1</v>
      </c>
      <c r="N19" s="38">
        <f t="shared" si="7"/>
        <v>50</v>
      </c>
      <c r="O19" s="159">
        <f>'Послуги всього'!O20-'16'!O19</f>
        <v>499</v>
      </c>
      <c r="P19" s="159">
        <f>'Послуги всього'!P20-'16'!P19</f>
        <v>258</v>
      </c>
      <c r="Q19" s="38">
        <f t="shared" si="4"/>
        <v>51.703406813627254</v>
      </c>
      <c r="R19" s="159">
        <f>'Послуги всього'!R20-'16'!R19</f>
        <v>190</v>
      </c>
      <c r="S19" s="159">
        <f>'Послуги всього'!S20-'16'!S19</f>
        <v>219</v>
      </c>
      <c r="T19" s="159">
        <f>'Послуги всього'!T20-'16'!T19</f>
        <v>190</v>
      </c>
      <c r="U19" s="38">
        <f t="shared" si="5"/>
        <v>86.757990867579906</v>
      </c>
      <c r="V19" s="159">
        <f>'Послуги всього'!V20-'16'!V19</f>
        <v>160</v>
      </c>
      <c r="W19" s="159">
        <f>'Послуги всього'!W20-'16'!W19</f>
        <v>107</v>
      </c>
      <c r="X19" s="38">
        <f t="shared" si="6"/>
        <v>66.875</v>
      </c>
      <c r="Y19" s="105"/>
      <c r="Z19" s="106"/>
      <c r="AA19" s="106"/>
      <c r="AB19" s="106"/>
    </row>
    <row r="20" spans="1:28" s="107" customFormat="1" ht="16.2" customHeight="1" x14ac:dyDescent="0.3">
      <c r="A20" s="141" t="s">
        <v>54</v>
      </c>
      <c r="B20" s="159">
        <f>'Послуги всього'!B21-'16'!B20</f>
        <v>447</v>
      </c>
      <c r="C20" s="159">
        <f>'Послуги всього'!C21-'16'!C20</f>
        <v>826</v>
      </c>
      <c r="D20" s="159">
        <f>'Послуги всього'!D21-'16'!D20</f>
        <v>436</v>
      </c>
      <c r="E20" s="38">
        <f t="shared" si="0"/>
        <v>52.784503631961257</v>
      </c>
      <c r="F20" s="159">
        <f>'Послуги всього'!F21-'16'!F20</f>
        <v>299</v>
      </c>
      <c r="G20" s="159">
        <f>'Послуги всього'!G21-'16'!G20</f>
        <v>90</v>
      </c>
      <c r="H20" s="38">
        <f t="shared" si="1"/>
        <v>30.100334448160538</v>
      </c>
      <c r="I20" s="159">
        <f>'Послуги всього'!I21-'16'!I20</f>
        <v>24</v>
      </c>
      <c r="J20" s="159">
        <f>'Послуги всього'!J21-'16'!J20</f>
        <v>4</v>
      </c>
      <c r="K20" s="38">
        <f t="shared" si="2"/>
        <v>16.666666666666664</v>
      </c>
      <c r="L20" s="159">
        <f>'Послуги всього'!L21-'16'!L20</f>
        <v>59</v>
      </c>
      <c r="M20" s="159">
        <f>'Послуги всього'!M21-'16'!M20</f>
        <v>4</v>
      </c>
      <c r="N20" s="38">
        <f t="shared" si="7"/>
        <v>6.7796610169491522</v>
      </c>
      <c r="O20" s="159">
        <f>'Послуги всього'!O21-'16'!O20</f>
        <v>788</v>
      </c>
      <c r="P20" s="159">
        <f>'Послуги всього'!P21-'16'!P20</f>
        <v>379</v>
      </c>
      <c r="Q20" s="38">
        <f t="shared" si="4"/>
        <v>48.09644670050762</v>
      </c>
      <c r="R20" s="159">
        <f>'Послуги всього'!R21-'16'!R20</f>
        <v>183</v>
      </c>
      <c r="S20" s="159">
        <f>'Послуги всього'!S21-'16'!S20</f>
        <v>281</v>
      </c>
      <c r="T20" s="159">
        <f>'Послуги всього'!T21-'16'!T20</f>
        <v>181</v>
      </c>
      <c r="U20" s="38">
        <f t="shared" si="5"/>
        <v>64.412811387900362</v>
      </c>
      <c r="V20" s="159">
        <f>'Послуги всього'!V21-'16'!V20</f>
        <v>223</v>
      </c>
      <c r="W20" s="159">
        <f>'Послуги всього'!W21-'16'!W20</f>
        <v>99</v>
      </c>
      <c r="X20" s="38">
        <f t="shared" si="6"/>
        <v>44.394618834080717</v>
      </c>
      <c r="Y20" s="105"/>
      <c r="Z20" s="106"/>
      <c r="AA20" s="106"/>
      <c r="AB20" s="106"/>
    </row>
    <row r="21" spans="1:28" s="107" customFormat="1" ht="16.2" customHeight="1" x14ac:dyDescent="0.3">
      <c r="A21" s="141" t="s">
        <v>55</v>
      </c>
      <c r="B21" s="159">
        <f>'Послуги всього'!B22-'16'!B21</f>
        <v>6</v>
      </c>
      <c r="C21" s="159">
        <f>'Послуги всього'!C22-'16'!C21</f>
        <v>21</v>
      </c>
      <c r="D21" s="159">
        <f>'Послуги всього'!D22-'16'!D21</f>
        <v>5</v>
      </c>
      <c r="E21" s="38">
        <f t="shared" si="0"/>
        <v>23.809523809523807</v>
      </c>
      <c r="F21" s="159">
        <f>'Послуги всього'!F22-'16'!F21</f>
        <v>12</v>
      </c>
      <c r="G21" s="159">
        <f>'Послуги всього'!G22-'16'!G21</f>
        <v>3</v>
      </c>
      <c r="H21" s="38">
        <f t="shared" si="1"/>
        <v>25</v>
      </c>
      <c r="I21" s="159">
        <f>'Послуги всього'!I22-'16'!I21</f>
        <v>0</v>
      </c>
      <c r="J21" s="159">
        <f>'Послуги всього'!J22-'16'!J21</f>
        <v>0</v>
      </c>
      <c r="K21" s="164" t="e">
        <f t="shared" si="2"/>
        <v>#DIV/0!</v>
      </c>
      <c r="L21" s="159">
        <f>'Послуги всього'!L22-'16'!L21</f>
        <v>0</v>
      </c>
      <c r="M21" s="159">
        <f>'Послуги всього'!M22-'16'!M21</f>
        <v>0</v>
      </c>
      <c r="N21" s="164" t="e">
        <f t="shared" si="7"/>
        <v>#DIV/0!</v>
      </c>
      <c r="O21" s="159">
        <f>'Послуги всього'!O22-'16'!O21</f>
        <v>21</v>
      </c>
      <c r="P21" s="159">
        <f>'Послуги всього'!P22-'16'!P21</f>
        <v>5</v>
      </c>
      <c r="Q21" s="38">
        <f t="shared" si="4"/>
        <v>23.809523809523807</v>
      </c>
      <c r="R21" s="159">
        <f>'Послуги всього'!R22-'16'!R21</f>
        <v>3</v>
      </c>
      <c r="S21" s="159">
        <f>'Послуги всього'!S22-'16'!S21</f>
        <v>3</v>
      </c>
      <c r="T21" s="159">
        <f>'Послуги всього'!T22-'16'!T21</f>
        <v>2</v>
      </c>
      <c r="U21" s="38">
        <f t="shared" si="5"/>
        <v>66.666666666666657</v>
      </c>
      <c r="V21" s="159">
        <f>'Послуги всього'!V22-'16'!V21</f>
        <v>3</v>
      </c>
      <c r="W21" s="159">
        <f>'Послуги всього'!W22-'16'!W21</f>
        <v>2</v>
      </c>
      <c r="X21" s="38">
        <f t="shared" si="6"/>
        <v>66.666666666666657</v>
      </c>
      <c r="Y21" s="123"/>
      <c r="Z21" s="123"/>
      <c r="AA21" s="123"/>
      <c r="AB21" s="123"/>
    </row>
    <row r="22" spans="1:28" s="107" customFormat="1" ht="16.2" customHeight="1" x14ac:dyDescent="0.3">
      <c r="A22" s="141" t="s">
        <v>56</v>
      </c>
      <c r="B22" s="159">
        <f>'Послуги всього'!B23-'16'!B22</f>
        <v>737</v>
      </c>
      <c r="C22" s="159">
        <f>'Послуги всього'!C23-'16'!C22</f>
        <v>539</v>
      </c>
      <c r="D22" s="159">
        <f>'Послуги всього'!D23-'16'!D22</f>
        <v>696</v>
      </c>
      <c r="E22" s="38">
        <f t="shared" si="0"/>
        <v>129.12801484230056</v>
      </c>
      <c r="F22" s="159">
        <f>'Послуги всього'!F23-'16'!F22</f>
        <v>194</v>
      </c>
      <c r="G22" s="159">
        <f>'Послуги всього'!G23-'16'!G22</f>
        <v>129</v>
      </c>
      <c r="H22" s="38">
        <f t="shared" si="1"/>
        <v>66.494845360824741</v>
      </c>
      <c r="I22" s="159">
        <f>'Послуги всього'!I23-'16'!I22</f>
        <v>15</v>
      </c>
      <c r="J22" s="159">
        <f>'Послуги всього'!J23-'16'!J22</f>
        <v>9</v>
      </c>
      <c r="K22" s="38">
        <f t="shared" si="2"/>
        <v>60</v>
      </c>
      <c r="L22" s="159">
        <f>'Послуги всього'!L23-'16'!L22</f>
        <v>27</v>
      </c>
      <c r="M22" s="159">
        <f>'Послуги всього'!M23-'16'!M22</f>
        <v>15</v>
      </c>
      <c r="N22" s="38">
        <f t="shared" si="7"/>
        <v>55.555555555555557</v>
      </c>
      <c r="O22" s="159">
        <f>'Послуги всього'!O23-'16'!O22</f>
        <v>538</v>
      </c>
      <c r="P22" s="159">
        <f>'Послуги всього'!P23-'16'!P22</f>
        <v>688</v>
      </c>
      <c r="Q22" s="38">
        <f t="shared" si="4"/>
        <v>127.8810408921933</v>
      </c>
      <c r="R22" s="159">
        <f>'Послуги всього'!R23-'16'!R22</f>
        <v>486</v>
      </c>
      <c r="S22" s="159">
        <f>'Послуги всього'!S23-'16'!S22</f>
        <v>183</v>
      </c>
      <c r="T22" s="159">
        <f>'Послуги всього'!T23-'16'!T22</f>
        <v>466</v>
      </c>
      <c r="U22" s="38">
        <f t="shared" si="5"/>
        <v>254.64480874316942</v>
      </c>
      <c r="V22" s="159">
        <f>'Послуги всього'!V23-'16'!V22</f>
        <v>96</v>
      </c>
      <c r="W22" s="159">
        <f>'Послуги всього'!W23-'16'!W22</f>
        <v>394</v>
      </c>
      <c r="X22" s="38">
        <f t="shared" si="6"/>
        <v>410.41666666666669</v>
      </c>
      <c r="Y22" s="105"/>
      <c r="Z22" s="106"/>
      <c r="AA22" s="106"/>
      <c r="AB22" s="106"/>
    </row>
    <row r="23" spans="1:28" s="107" customFormat="1" ht="16.2" customHeight="1" x14ac:dyDescent="0.3">
      <c r="A23" s="141" t="s">
        <v>57</v>
      </c>
      <c r="B23" s="159">
        <f>'Послуги всього'!B24-'16'!B23</f>
        <v>506</v>
      </c>
      <c r="C23" s="159">
        <f>'Послуги всього'!C24-'16'!C23</f>
        <v>671</v>
      </c>
      <c r="D23" s="159">
        <f>'Послуги всього'!D24-'16'!D23</f>
        <v>423</v>
      </c>
      <c r="E23" s="38">
        <f t="shared" si="0"/>
        <v>63.040238450074511</v>
      </c>
      <c r="F23" s="159">
        <f>'Послуги всього'!F24-'16'!F23</f>
        <v>377</v>
      </c>
      <c r="G23" s="159">
        <f>'Послуги всього'!G24-'16'!G23</f>
        <v>144</v>
      </c>
      <c r="H23" s="38">
        <f t="shared" si="1"/>
        <v>38.196286472148536</v>
      </c>
      <c r="I23" s="159">
        <f>'Послуги всього'!I24-'16'!I23</f>
        <v>18</v>
      </c>
      <c r="J23" s="159">
        <f>'Послуги всього'!J24-'16'!J23</f>
        <v>6</v>
      </c>
      <c r="K23" s="38">
        <f t="shared" si="2"/>
        <v>33.333333333333329</v>
      </c>
      <c r="L23" s="159">
        <f>'Послуги всього'!L24-'16'!L23</f>
        <v>3</v>
      </c>
      <c r="M23" s="159">
        <f>'Послуги всього'!M24-'16'!M23</f>
        <v>0</v>
      </c>
      <c r="N23" s="38">
        <f t="shared" si="7"/>
        <v>0</v>
      </c>
      <c r="O23" s="159">
        <f>'Послуги всього'!O24-'16'!O23</f>
        <v>651</v>
      </c>
      <c r="P23" s="159">
        <f>'Послуги всього'!P24-'16'!P23</f>
        <v>382</v>
      </c>
      <c r="Q23" s="38">
        <f t="shared" si="4"/>
        <v>58.678955453149008</v>
      </c>
      <c r="R23" s="159">
        <f>'Послуги всього'!R24-'16'!R23</f>
        <v>219</v>
      </c>
      <c r="S23" s="159">
        <f>'Послуги всього'!S24-'16'!S23</f>
        <v>219</v>
      </c>
      <c r="T23" s="159">
        <f>'Послуги всього'!T24-'16'!T23</f>
        <v>170</v>
      </c>
      <c r="U23" s="38">
        <f t="shared" si="5"/>
        <v>77.625570776255699</v>
      </c>
      <c r="V23" s="159">
        <f>'Послуги всього'!V24-'16'!V23</f>
        <v>186</v>
      </c>
      <c r="W23" s="159">
        <f>'Послуги всього'!W24-'16'!W23</f>
        <v>128</v>
      </c>
      <c r="X23" s="38">
        <f t="shared" si="6"/>
        <v>68.817204301075279</v>
      </c>
      <c r="Y23" s="105"/>
      <c r="Z23" s="106"/>
      <c r="AA23" s="106"/>
      <c r="AB23" s="106"/>
    </row>
    <row r="24" spans="1:28" s="107" customFormat="1" ht="16.2" customHeight="1" x14ac:dyDescent="0.3">
      <c r="A24" s="141" t="s">
        <v>58</v>
      </c>
      <c r="B24" s="159">
        <f>'Послуги всього'!B25-'16'!B24</f>
        <v>339</v>
      </c>
      <c r="C24" s="159">
        <f>'Послуги всього'!C25-'16'!C24</f>
        <v>840</v>
      </c>
      <c r="D24" s="159">
        <f>'Послуги всього'!D25-'16'!D24</f>
        <v>330</v>
      </c>
      <c r="E24" s="38">
        <f t="shared" si="0"/>
        <v>39.285714285714285</v>
      </c>
      <c r="F24" s="159">
        <f>'Послуги всього'!F25-'16'!F24</f>
        <v>331</v>
      </c>
      <c r="G24" s="159">
        <f>'Послуги всього'!G25-'16'!G24</f>
        <v>75</v>
      </c>
      <c r="H24" s="38">
        <f t="shared" si="1"/>
        <v>22.658610271903324</v>
      </c>
      <c r="I24" s="159">
        <f>'Послуги всього'!I25-'16'!I24</f>
        <v>16</v>
      </c>
      <c r="J24" s="159">
        <f>'Послуги всього'!J25-'16'!J24</f>
        <v>7</v>
      </c>
      <c r="K24" s="38">
        <f t="shared" si="2"/>
        <v>43.75</v>
      </c>
      <c r="L24" s="159">
        <f>'Послуги всього'!L25-'16'!L24</f>
        <v>1</v>
      </c>
      <c r="M24" s="159">
        <f>'Послуги всього'!M25-'16'!M24</f>
        <v>1</v>
      </c>
      <c r="N24" s="38">
        <f t="shared" si="7"/>
        <v>100</v>
      </c>
      <c r="O24" s="159">
        <f>'Послуги всього'!O25-'16'!O24</f>
        <v>824</v>
      </c>
      <c r="P24" s="159">
        <f>'Послуги всього'!P25-'16'!P24</f>
        <v>283</v>
      </c>
      <c r="Q24" s="38">
        <f t="shared" si="4"/>
        <v>34.344660194174757</v>
      </c>
      <c r="R24" s="159">
        <f>'Послуги всього'!R25-'16'!R24</f>
        <v>127</v>
      </c>
      <c r="S24" s="159">
        <f>'Послуги всього'!S25-'16'!S24</f>
        <v>277</v>
      </c>
      <c r="T24" s="159">
        <f>'Послуги всього'!T25-'16'!T24</f>
        <v>127</v>
      </c>
      <c r="U24" s="38">
        <f t="shared" si="5"/>
        <v>45.848375451263543</v>
      </c>
      <c r="V24" s="159">
        <f>'Послуги всього'!V25-'16'!V24</f>
        <v>190</v>
      </c>
      <c r="W24" s="159">
        <f>'Послуги всього'!W25-'16'!W24</f>
        <v>61</v>
      </c>
      <c r="X24" s="38">
        <f t="shared" si="6"/>
        <v>32.10526315789474</v>
      </c>
      <c r="Y24" s="105"/>
      <c r="Z24" s="106"/>
      <c r="AA24" s="106"/>
      <c r="AB24" s="106"/>
    </row>
    <row r="25" spans="1:28" s="107" customFormat="1" ht="16.2" customHeight="1" x14ac:dyDescent="0.3">
      <c r="A25" s="141" t="s">
        <v>59</v>
      </c>
      <c r="B25" s="159">
        <f>'Послуги всього'!B26-'16'!B25</f>
        <v>29</v>
      </c>
      <c r="C25" s="159">
        <f>'Послуги всього'!C26-'16'!C25</f>
        <v>38</v>
      </c>
      <c r="D25" s="159">
        <f>'Послуги всього'!D26-'16'!D25</f>
        <v>28</v>
      </c>
      <c r="E25" s="38">
        <f t="shared" si="0"/>
        <v>73.68421052631578</v>
      </c>
      <c r="F25" s="159">
        <f>'Послуги всього'!F26-'16'!F25</f>
        <v>38</v>
      </c>
      <c r="G25" s="159">
        <f>'Послуги всього'!G26-'16'!G25</f>
        <v>16</v>
      </c>
      <c r="H25" s="38">
        <f t="shared" si="1"/>
        <v>42.105263157894733</v>
      </c>
      <c r="I25" s="159">
        <f>'Послуги всього'!I26-'16'!I25</f>
        <v>1</v>
      </c>
      <c r="J25" s="159">
        <f>'Послуги всього'!J26-'16'!J25</f>
        <v>0</v>
      </c>
      <c r="K25" s="38">
        <f t="shared" si="2"/>
        <v>0</v>
      </c>
      <c r="L25" s="159">
        <f>'Послуги всього'!L26-'16'!L25</f>
        <v>5</v>
      </c>
      <c r="M25" s="159">
        <f>'Послуги всього'!M26-'16'!M25</f>
        <v>4</v>
      </c>
      <c r="N25" s="38">
        <f t="shared" si="7"/>
        <v>80</v>
      </c>
      <c r="O25" s="159">
        <f>'Послуги всього'!O26-'16'!O25</f>
        <v>37</v>
      </c>
      <c r="P25" s="159">
        <f>'Послуги всього'!P26-'16'!P25</f>
        <v>27</v>
      </c>
      <c r="Q25" s="38">
        <f t="shared" si="4"/>
        <v>72.972972972972968</v>
      </c>
      <c r="R25" s="159">
        <f>'Послуги всього'!R26-'16'!R25</f>
        <v>12</v>
      </c>
      <c r="S25" s="159">
        <f>'Послуги всього'!S26-'16'!S25</f>
        <v>6</v>
      </c>
      <c r="T25" s="159">
        <f>'Послуги всього'!T26-'16'!T25</f>
        <v>12</v>
      </c>
      <c r="U25" s="38">
        <f t="shared" si="5"/>
        <v>200</v>
      </c>
      <c r="V25" s="159">
        <f>'Послуги всього'!V26-'16'!V25</f>
        <v>5</v>
      </c>
      <c r="W25" s="159">
        <f>'Послуги всього'!W26-'16'!W25</f>
        <v>9</v>
      </c>
      <c r="X25" s="38">
        <f t="shared" si="6"/>
        <v>180</v>
      </c>
      <c r="Y25" s="105"/>
      <c r="Z25" s="106"/>
      <c r="AA25" s="106"/>
      <c r="AB25" s="106"/>
    </row>
    <row r="26" spans="1:28" s="107" customFormat="1" ht="16.2" customHeight="1" x14ac:dyDescent="0.3">
      <c r="A26" s="141" t="s">
        <v>60</v>
      </c>
      <c r="B26" s="159">
        <f>'Послуги всього'!B27-'16'!B26</f>
        <v>570</v>
      </c>
      <c r="C26" s="159">
        <f>'Послуги всього'!C27-'16'!C26</f>
        <v>890</v>
      </c>
      <c r="D26" s="159">
        <f>'Послуги всього'!D27-'16'!D26</f>
        <v>554</v>
      </c>
      <c r="E26" s="38">
        <f t="shared" si="0"/>
        <v>62.247191011235955</v>
      </c>
      <c r="F26" s="159">
        <f>'Послуги всього'!F27-'16'!F26</f>
        <v>402</v>
      </c>
      <c r="G26" s="159">
        <f>'Послуги всього'!G27-'16'!G26</f>
        <v>119</v>
      </c>
      <c r="H26" s="38">
        <f t="shared" si="1"/>
        <v>29.601990049751244</v>
      </c>
      <c r="I26" s="159">
        <f>'Послуги всього'!I27-'16'!I26</f>
        <v>25</v>
      </c>
      <c r="J26" s="159">
        <f>'Послуги всього'!J27-'16'!J26</f>
        <v>1</v>
      </c>
      <c r="K26" s="38">
        <f t="shared" si="2"/>
        <v>4</v>
      </c>
      <c r="L26" s="159">
        <f>'Послуги всього'!L27-'16'!L26</f>
        <v>11</v>
      </c>
      <c r="M26" s="159">
        <f>'Послуги всього'!M27-'16'!M26</f>
        <v>12</v>
      </c>
      <c r="N26" s="38">
        <f t="shared" si="7"/>
        <v>109.09090909090908</v>
      </c>
      <c r="O26" s="159">
        <f>'Послуги всього'!O27-'16'!O26</f>
        <v>878</v>
      </c>
      <c r="P26" s="159">
        <f>'Послуги всього'!P27-'16'!P26</f>
        <v>540</v>
      </c>
      <c r="Q26" s="38">
        <f t="shared" si="4"/>
        <v>61.503416856492031</v>
      </c>
      <c r="R26" s="159">
        <f>'Послуги всього'!R27-'16'!R26</f>
        <v>298</v>
      </c>
      <c r="S26" s="159">
        <f>'Послуги всього'!S27-'16'!S26</f>
        <v>211</v>
      </c>
      <c r="T26" s="159">
        <f>'Послуги всього'!T27-'16'!T26</f>
        <v>296</v>
      </c>
      <c r="U26" s="38">
        <f t="shared" si="5"/>
        <v>140.28436018957348</v>
      </c>
      <c r="V26" s="159">
        <f>'Послуги всього'!V27-'16'!V26</f>
        <v>179</v>
      </c>
      <c r="W26" s="159">
        <f>'Послуги всього'!W27-'16'!W26</f>
        <v>199</v>
      </c>
      <c r="X26" s="38">
        <f t="shared" si="6"/>
        <v>111.17318435754191</v>
      </c>
      <c r="Y26" s="105"/>
      <c r="Z26" s="106"/>
      <c r="AA26" s="106"/>
      <c r="AB26" s="106"/>
    </row>
    <row r="27" spans="1:28" s="107" customFormat="1" ht="16.2" customHeight="1" x14ac:dyDescent="0.3">
      <c r="A27" s="141" t="s">
        <v>61</v>
      </c>
      <c r="B27" s="159">
        <f>'Послуги всього'!B28-'16'!B27</f>
        <v>6</v>
      </c>
      <c r="C27" s="159">
        <f>'Послуги всього'!C28-'16'!C27</f>
        <v>9</v>
      </c>
      <c r="D27" s="159">
        <f>'Послуги всього'!D28-'16'!D27</f>
        <v>4</v>
      </c>
      <c r="E27" s="38">
        <f t="shared" si="0"/>
        <v>44.444444444444443</v>
      </c>
      <c r="F27" s="159">
        <f>'Послуги всього'!F28-'16'!F27</f>
        <v>21</v>
      </c>
      <c r="G27" s="159">
        <f>'Послуги всього'!G28-'16'!G27</f>
        <v>40</v>
      </c>
      <c r="H27" s="38">
        <f t="shared" si="1"/>
        <v>190.47619047619045</v>
      </c>
      <c r="I27" s="159">
        <f>'Послуги всього'!I28-'16'!I27</f>
        <v>0</v>
      </c>
      <c r="J27" s="159">
        <f>'Послуги всього'!J28-'16'!J27</f>
        <v>0</v>
      </c>
      <c r="K27" s="164" t="e">
        <f t="shared" si="2"/>
        <v>#DIV/0!</v>
      </c>
      <c r="L27" s="159">
        <f>'Послуги всього'!L28-'16'!L27</f>
        <v>0</v>
      </c>
      <c r="M27" s="159">
        <f>'Послуги всього'!M28-'16'!M27</f>
        <v>0</v>
      </c>
      <c r="N27" s="164" t="e">
        <f t="shared" si="7"/>
        <v>#DIV/0!</v>
      </c>
      <c r="O27" s="159">
        <f>'Послуги всього'!O28-'16'!O27</f>
        <v>9</v>
      </c>
      <c r="P27" s="159">
        <f>'Послуги всього'!P28-'16'!P27</f>
        <v>4</v>
      </c>
      <c r="Q27" s="38">
        <f t="shared" si="4"/>
        <v>44.444444444444443</v>
      </c>
      <c r="R27" s="159">
        <f>'Послуги всього'!R28-'16'!R27</f>
        <v>1</v>
      </c>
      <c r="S27" s="159">
        <f>'Послуги всього'!S28-'16'!S27</f>
        <v>2</v>
      </c>
      <c r="T27" s="159">
        <f>'Послуги всього'!T28-'16'!T27</f>
        <v>1</v>
      </c>
      <c r="U27" s="38">
        <f t="shared" si="5"/>
        <v>50</v>
      </c>
      <c r="V27" s="159">
        <f>'Послуги всього'!V28-'16'!V27</f>
        <v>2</v>
      </c>
      <c r="W27" s="159">
        <f>'Послуги всього'!W28-'16'!W27</f>
        <v>1</v>
      </c>
      <c r="X27" s="38">
        <f t="shared" si="6"/>
        <v>50</v>
      </c>
      <c r="Y27" s="105"/>
      <c r="Z27" s="106"/>
      <c r="AA27" s="106"/>
      <c r="AB27" s="106"/>
    </row>
    <row r="28" spans="1:28" s="107" customFormat="1" ht="16.2" customHeight="1" x14ac:dyDescent="0.3">
      <c r="A28" s="141" t="s">
        <v>62</v>
      </c>
      <c r="B28" s="159">
        <f>'Послуги всього'!B29-'16'!B28</f>
        <v>31</v>
      </c>
      <c r="C28" s="159">
        <f>'Послуги всього'!C29-'16'!C28</f>
        <v>59</v>
      </c>
      <c r="D28" s="159">
        <f>'Послуги всього'!D29-'16'!D28</f>
        <v>31</v>
      </c>
      <c r="E28" s="38">
        <f t="shared" si="0"/>
        <v>52.542372881355938</v>
      </c>
      <c r="F28" s="159">
        <f>'Послуги всього'!F29-'16'!F28</f>
        <v>80</v>
      </c>
      <c r="G28" s="159">
        <f>'Послуги всього'!G29-'16'!G28</f>
        <v>14</v>
      </c>
      <c r="H28" s="38">
        <f t="shared" si="1"/>
        <v>17.5</v>
      </c>
      <c r="I28" s="159">
        <f>'Послуги всього'!I29-'16'!I28</f>
        <v>3</v>
      </c>
      <c r="J28" s="159">
        <f>'Послуги всього'!J29-'16'!J28</f>
        <v>0</v>
      </c>
      <c r="K28" s="38">
        <f t="shared" si="2"/>
        <v>0</v>
      </c>
      <c r="L28" s="159">
        <f>'Послуги всього'!L29-'16'!L28</f>
        <v>3</v>
      </c>
      <c r="M28" s="159">
        <f>'Послуги всього'!M29-'16'!M28</f>
        <v>1</v>
      </c>
      <c r="N28" s="38">
        <f t="shared" si="7"/>
        <v>33.333333333333329</v>
      </c>
      <c r="O28" s="159">
        <f>'Послуги всього'!O29-'16'!O28</f>
        <v>57</v>
      </c>
      <c r="P28" s="159">
        <f>'Послуги всього'!P29-'16'!P28</f>
        <v>30</v>
      </c>
      <c r="Q28" s="38">
        <f t="shared" si="4"/>
        <v>52.631578947368418</v>
      </c>
      <c r="R28" s="159">
        <f>'Послуги всього'!R29-'16'!R28</f>
        <v>13</v>
      </c>
      <c r="S28" s="159">
        <f>'Послуги всього'!S29-'16'!S28</f>
        <v>8</v>
      </c>
      <c r="T28" s="159">
        <f>'Послуги всього'!T29-'16'!T28</f>
        <v>13</v>
      </c>
      <c r="U28" s="38">
        <f t="shared" si="5"/>
        <v>162.5</v>
      </c>
      <c r="V28" s="159">
        <f>'Послуги всього'!V29-'16'!V28</f>
        <v>7</v>
      </c>
      <c r="W28" s="159">
        <f>'Послуги всього'!W29-'16'!W28</f>
        <v>10</v>
      </c>
      <c r="X28" s="38">
        <f t="shared" si="6"/>
        <v>142.85714285714286</v>
      </c>
      <c r="Y28" s="105"/>
      <c r="Z28" s="106"/>
      <c r="AA28" s="106"/>
      <c r="AB28" s="106"/>
    </row>
    <row r="29" spans="1:28" ht="59.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5"/>
      <c r="M29" s="175"/>
      <c r="N29" s="175"/>
      <c r="T29" s="262"/>
      <c r="U29" s="262"/>
    </row>
  </sheetData>
  <mergeCells count="13">
    <mergeCell ref="B1:K1"/>
    <mergeCell ref="B2:K2"/>
    <mergeCell ref="R4:R5"/>
    <mergeCell ref="B29:K29"/>
    <mergeCell ref="V4:X5"/>
    <mergeCell ref="T29:U29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90" zoomScaleNormal="80" zoomScaleSheetLayoutView="90" workbookViewId="0">
      <selection activeCell="W9" sqref="W9:W28"/>
    </sheetView>
  </sheetViews>
  <sheetFormatPr defaultColWidth="9.109375" defaultRowHeight="15.6" x14ac:dyDescent="0.3"/>
  <cols>
    <col min="1" max="1" width="22.77734375" style="109" customWidth="1"/>
    <col min="2" max="2" width="18.33203125" style="107" customWidth="1"/>
    <col min="3" max="4" width="10.109375" style="107" customWidth="1"/>
    <col min="5" max="5" width="8.88671875" style="107" customWidth="1"/>
    <col min="6" max="7" width="10.44140625" style="107" customWidth="1"/>
    <col min="8" max="8" width="7.88671875" style="107" customWidth="1"/>
    <col min="9" max="10" width="10.109375" style="107" customWidth="1"/>
    <col min="11" max="11" width="8.332031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6.4414062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5" s="88" customFormat="1" ht="20.399999999999999" customHeight="1" x14ac:dyDescent="0.3">
      <c r="A1" s="85"/>
      <c r="B1" s="253" t="s">
        <v>34</v>
      </c>
      <c r="C1" s="253"/>
      <c r="D1" s="253"/>
      <c r="E1" s="253"/>
      <c r="F1" s="253"/>
      <c r="G1" s="253"/>
      <c r="H1" s="253"/>
      <c r="I1" s="253"/>
      <c r="J1" s="253"/>
      <c r="K1" s="253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5" s="88" customFormat="1" ht="20.399999999999999" customHeight="1" x14ac:dyDescent="0.25">
      <c r="B2" s="253" t="s">
        <v>93</v>
      </c>
      <c r="C2" s="253"/>
      <c r="D2" s="253"/>
      <c r="E2" s="253"/>
      <c r="F2" s="253"/>
      <c r="G2" s="253"/>
      <c r="H2" s="253"/>
      <c r="I2" s="253"/>
      <c r="J2" s="253"/>
      <c r="K2" s="253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5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5" s="97" customFormat="1" ht="21.6" customHeight="1" x14ac:dyDescent="0.25">
      <c r="A4" s="114"/>
      <c r="B4" s="264" t="s">
        <v>78</v>
      </c>
      <c r="C4" s="263" t="s">
        <v>23</v>
      </c>
      <c r="D4" s="264"/>
      <c r="E4" s="265"/>
      <c r="F4" s="269" t="s">
        <v>24</v>
      </c>
      <c r="G4" s="269"/>
      <c r="H4" s="269"/>
      <c r="I4" s="263" t="s">
        <v>15</v>
      </c>
      <c r="J4" s="264"/>
      <c r="K4" s="265"/>
      <c r="L4" s="263" t="s">
        <v>21</v>
      </c>
      <c r="M4" s="264"/>
      <c r="N4" s="264"/>
      <c r="O4" s="263" t="s">
        <v>11</v>
      </c>
      <c r="P4" s="264"/>
      <c r="Q4" s="265"/>
      <c r="R4" s="264" t="s">
        <v>77</v>
      </c>
      <c r="S4" s="263" t="s">
        <v>17</v>
      </c>
      <c r="T4" s="264"/>
      <c r="U4" s="264"/>
      <c r="V4" s="256" t="s">
        <v>16</v>
      </c>
      <c r="W4" s="257"/>
      <c r="X4" s="258"/>
      <c r="Y4" s="95"/>
    </row>
    <row r="5" spans="1:25" s="98" customFormat="1" ht="36.75" customHeight="1" x14ac:dyDescent="0.25">
      <c r="A5" s="115"/>
      <c r="B5" s="267"/>
      <c r="C5" s="266"/>
      <c r="D5" s="267"/>
      <c r="E5" s="268"/>
      <c r="F5" s="269"/>
      <c r="G5" s="269"/>
      <c r="H5" s="269"/>
      <c r="I5" s="266"/>
      <c r="J5" s="267"/>
      <c r="K5" s="268"/>
      <c r="L5" s="266"/>
      <c r="M5" s="267"/>
      <c r="N5" s="267"/>
      <c r="O5" s="266"/>
      <c r="P5" s="267"/>
      <c r="Q5" s="268"/>
      <c r="R5" s="267"/>
      <c r="S5" s="266"/>
      <c r="T5" s="267"/>
      <c r="U5" s="267"/>
      <c r="V5" s="259"/>
      <c r="W5" s="260"/>
      <c r="X5" s="261"/>
      <c r="Y5" s="95"/>
    </row>
    <row r="6" spans="1:25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</row>
    <row r="7" spans="1:25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</row>
    <row r="8" spans="1:25" s="121" customFormat="1" ht="17.25" customHeight="1" x14ac:dyDescent="0.3">
      <c r="A8" s="32" t="s">
        <v>42</v>
      </c>
      <c r="B8" s="33">
        <f>SUM(B9:B28)</f>
        <v>13723</v>
      </c>
      <c r="C8" s="33">
        <f>SUM(C9:C28)</f>
        <v>17049</v>
      </c>
      <c r="D8" s="33">
        <f>SUM(D9:D28)</f>
        <v>12544</v>
      </c>
      <c r="E8" s="34">
        <f>D8/C8*100</f>
        <v>73.576162824799113</v>
      </c>
      <c r="F8" s="33">
        <f>SUM(F9:F28)</f>
        <v>7675</v>
      </c>
      <c r="G8" s="33">
        <f>SUM(G9:G28)</f>
        <v>2534</v>
      </c>
      <c r="H8" s="34">
        <f>G8/F8*100</f>
        <v>33.016286644951144</v>
      </c>
      <c r="I8" s="33">
        <f>SUM(I9:I28)</f>
        <v>439</v>
      </c>
      <c r="J8" s="33">
        <f>SUM(J9:J28)</f>
        <v>86</v>
      </c>
      <c r="K8" s="34">
        <f>J8/I8*100</f>
        <v>19.589977220956719</v>
      </c>
      <c r="L8" s="33">
        <f>SUM(L9:L28)</f>
        <v>1641</v>
      </c>
      <c r="M8" s="33">
        <f>SUM(M9:M28)</f>
        <v>618</v>
      </c>
      <c r="N8" s="34">
        <f>M8/L8*100</f>
        <v>37.659963436928699</v>
      </c>
      <c r="O8" s="33">
        <f>SUM(O9:O28)</f>
        <v>16595</v>
      </c>
      <c r="P8" s="33">
        <f>SUM(P9:P28)</f>
        <v>11093</v>
      </c>
      <c r="Q8" s="34">
        <f>P8/O8*100</f>
        <v>66.845435372100027</v>
      </c>
      <c r="R8" s="33">
        <f>SUM(R9:R28)</f>
        <v>6680</v>
      </c>
      <c r="S8" s="33">
        <f>SUM(S9:S28)</f>
        <v>4572</v>
      </c>
      <c r="T8" s="33">
        <f>SUM(T9:T28)</f>
        <v>6182</v>
      </c>
      <c r="U8" s="34">
        <f>T8/S8*100</f>
        <v>135.2143482064742</v>
      </c>
      <c r="V8" s="33">
        <f>SUM(V9:V28)</f>
        <v>3549</v>
      </c>
      <c r="W8" s="33">
        <f>SUM(W9:W28)</f>
        <v>4419</v>
      </c>
      <c r="X8" s="34">
        <f>W8/V8*100</f>
        <v>124.51394759087067</v>
      </c>
      <c r="Y8" s="119"/>
    </row>
    <row r="9" spans="1:25" s="107" customFormat="1" ht="18" customHeight="1" x14ac:dyDescent="0.3">
      <c r="A9" s="141" t="s">
        <v>43</v>
      </c>
      <c r="B9" s="159">
        <v>1983</v>
      </c>
      <c r="C9" s="159">
        <v>798</v>
      </c>
      <c r="D9" s="159">
        <v>1700</v>
      </c>
      <c r="E9" s="38">
        <f>D9/C9*100</f>
        <v>213.03258145363409</v>
      </c>
      <c r="F9" s="104">
        <v>209</v>
      </c>
      <c r="G9" s="104">
        <v>237</v>
      </c>
      <c r="H9" s="38">
        <f>G9/F9*100</f>
        <v>113.39712918660287</v>
      </c>
      <c r="I9" s="159">
        <v>28</v>
      </c>
      <c r="J9" s="159">
        <v>6</v>
      </c>
      <c r="K9" s="38">
        <f>J9/I9*100</f>
        <v>21.428571428571427</v>
      </c>
      <c r="L9" s="104">
        <v>10</v>
      </c>
      <c r="M9" s="104">
        <v>1</v>
      </c>
      <c r="N9" s="38">
        <f t="shared" ref="N9:N28" si="0">M9/L9*100</f>
        <v>10</v>
      </c>
      <c r="O9" s="104">
        <v>743</v>
      </c>
      <c r="P9" s="104">
        <v>963</v>
      </c>
      <c r="Q9" s="38">
        <f>P9/O9*100</f>
        <v>129.60969044414537</v>
      </c>
      <c r="R9" s="176">
        <v>1134</v>
      </c>
      <c r="S9" s="160">
        <v>176</v>
      </c>
      <c r="T9" s="177">
        <v>1029</v>
      </c>
      <c r="U9" s="38">
        <f>T9/S9*100</f>
        <v>584.65909090909088</v>
      </c>
      <c r="V9" s="104">
        <v>148</v>
      </c>
      <c r="W9" s="104">
        <v>959</v>
      </c>
      <c r="X9" s="38">
        <f>W9/V9*100</f>
        <v>647.97297297297303</v>
      </c>
      <c r="Y9" s="105"/>
    </row>
    <row r="10" spans="1:25" s="107" customFormat="1" ht="18" customHeight="1" x14ac:dyDescent="0.3">
      <c r="A10" s="141" t="s">
        <v>44</v>
      </c>
      <c r="B10" s="159">
        <v>494</v>
      </c>
      <c r="C10" s="159">
        <v>911</v>
      </c>
      <c r="D10" s="159">
        <v>439</v>
      </c>
      <c r="E10" s="38">
        <f t="shared" ref="E10:E28" si="1">D10/C10*100</f>
        <v>48.188803512623494</v>
      </c>
      <c r="F10" s="104">
        <v>375</v>
      </c>
      <c r="G10" s="104">
        <v>114</v>
      </c>
      <c r="H10" s="38">
        <f t="shared" ref="H10:H28" si="2">G10/F10*100</f>
        <v>30.4</v>
      </c>
      <c r="I10" s="159">
        <v>9</v>
      </c>
      <c r="J10" s="159">
        <v>4</v>
      </c>
      <c r="K10" s="38">
        <f t="shared" ref="K10:K28" si="3">J10/I10*100</f>
        <v>44.444444444444443</v>
      </c>
      <c r="L10" s="104">
        <v>120</v>
      </c>
      <c r="M10" s="104">
        <v>10</v>
      </c>
      <c r="N10" s="38">
        <f t="shared" si="0"/>
        <v>8.3333333333333321</v>
      </c>
      <c r="O10" s="104">
        <v>873</v>
      </c>
      <c r="P10" s="104">
        <v>410</v>
      </c>
      <c r="Q10" s="38">
        <f t="shared" ref="Q10:Q28" si="4">P10/O10*100</f>
        <v>46.964490263459332</v>
      </c>
      <c r="R10" s="176">
        <v>192</v>
      </c>
      <c r="S10" s="160">
        <v>178</v>
      </c>
      <c r="T10" s="177">
        <v>153</v>
      </c>
      <c r="U10" s="38">
        <f t="shared" ref="U10:U28" si="5">T10/S10*100</f>
        <v>85.955056179775283</v>
      </c>
      <c r="V10" s="104">
        <v>132</v>
      </c>
      <c r="W10" s="104">
        <v>96</v>
      </c>
      <c r="X10" s="38">
        <f t="shared" ref="X10:X28" si="6">W10/V10*100</f>
        <v>72.727272727272734</v>
      </c>
      <c r="Y10" s="105"/>
    </row>
    <row r="11" spans="1:25" s="107" customFormat="1" ht="18" customHeight="1" x14ac:dyDescent="0.3">
      <c r="A11" s="141" t="s">
        <v>45</v>
      </c>
      <c r="B11" s="159">
        <v>557</v>
      </c>
      <c r="C11" s="159">
        <v>1033</v>
      </c>
      <c r="D11" s="159">
        <v>453</v>
      </c>
      <c r="E11" s="38">
        <f t="shared" si="1"/>
        <v>43.852855759922555</v>
      </c>
      <c r="F11" s="104">
        <v>407</v>
      </c>
      <c r="G11" s="104">
        <v>61</v>
      </c>
      <c r="H11" s="38">
        <f t="shared" si="2"/>
        <v>14.987714987714988</v>
      </c>
      <c r="I11" s="159">
        <v>22</v>
      </c>
      <c r="J11" s="159">
        <v>1</v>
      </c>
      <c r="K11" s="38">
        <f t="shared" si="3"/>
        <v>4.5454545454545459</v>
      </c>
      <c r="L11" s="104">
        <v>50</v>
      </c>
      <c r="M11" s="104">
        <v>6</v>
      </c>
      <c r="N11" s="38">
        <f t="shared" si="0"/>
        <v>12</v>
      </c>
      <c r="O11" s="104">
        <v>990</v>
      </c>
      <c r="P11" s="104">
        <v>437</v>
      </c>
      <c r="Q11" s="38">
        <f t="shared" si="4"/>
        <v>44.141414141414145</v>
      </c>
      <c r="R11" s="176">
        <v>174</v>
      </c>
      <c r="S11" s="160">
        <v>301</v>
      </c>
      <c r="T11" s="177">
        <v>171</v>
      </c>
      <c r="U11" s="38">
        <f t="shared" si="5"/>
        <v>56.810631229235874</v>
      </c>
      <c r="V11" s="104">
        <v>271</v>
      </c>
      <c r="W11" s="104">
        <v>123</v>
      </c>
      <c r="X11" s="38">
        <f t="shared" si="6"/>
        <v>45.38745387453875</v>
      </c>
      <c r="Y11" s="105"/>
    </row>
    <row r="12" spans="1:25" s="107" customFormat="1" ht="18" customHeight="1" x14ac:dyDescent="0.3">
      <c r="A12" s="141" t="s">
        <v>46</v>
      </c>
      <c r="B12" s="159">
        <v>488</v>
      </c>
      <c r="C12" s="159">
        <v>751</v>
      </c>
      <c r="D12" s="159">
        <v>407</v>
      </c>
      <c r="E12" s="38">
        <f t="shared" si="1"/>
        <v>54.19440745672437</v>
      </c>
      <c r="F12" s="104">
        <v>226</v>
      </c>
      <c r="G12" s="104">
        <v>55</v>
      </c>
      <c r="H12" s="38">
        <f t="shared" si="2"/>
        <v>24.336283185840706</v>
      </c>
      <c r="I12" s="159">
        <v>2</v>
      </c>
      <c r="J12" s="159">
        <v>2</v>
      </c>
      <c r="K12" s="38">
        <f t="shared" si="3"/>
        <v>100</v>
      </c>
      <c r="L12" s="104">
        <v>36</v>
      </c>
      <c r="M12" s="104">
        <v>4</v>
      </c>
      <c r="N12" s="38">
        <f t="shared" si="0"/>
        <v>11.111111111111111</v>
      </c>
      <c r="O12" s="104">
        <v>695</v>
      </c>
      <c r="P12" s="104">
        <v>400</v>
      </c>
      <c r="Q12" s="38">
        <f t="shared" si="4"/>
        <v>57.553956834532372</v>
      </c>
      <c r="R12" s="176">
        <v>235</v>
      </c>
      <c r="S12" s="160">
        <v>266</v>
      </c>
      <c r="T12" s="177">
        <v>189</v>
      </c>
      <c r="U12" s="38">
        <f t="shared" si="5"/>
        <v>71.05263157894737</v>
      </c>
      <c r="V12" s="104">
        <v>248</v>
      </c>
      <c r="W12" s="104">
        <v>86</v>
      </c>
      <c r="X12" s="38">
        <f t="shared" si="6"/>
        <v>34.677419354838712</v>
      </c>
      <c r="Y12" s="105"/>
    </row>
    <row r="13" spans="1:25" s="107" customFormat="1" ht="18" customHeight="1" x14ac:dyDescent="0.3">
      <c r="A13" s="141" t="s">
        <v>47</v>
      </c>
      <c r="B13" s="159">
        <v>136</v>
      </c>
      <c r="C13" s="159">
        <v>204</v>
      </c>
      <c r="D13" s="159">
        <v>115</v>
      </c>
      <c r="E13" s="38">
        <f t="shared" si="1"/>
        <v>56.372549019607845</v>
      </c>
      <c r="F13" s="104">
        <v>120</v>
      </c>
      <c r="G13" s="104">
        <v>47</v>
      </c>
      <c r="H13" s="38">
        <f t="shared" si="2"/>
        <v>39.166666666666664</v>
      </c>
      <c r="I13" s="159">
        <v>4</v>
      </c>
      <c r="J13" s="159">
        <v>0</v>
      </c>
      <c r="K13" s="38">
        <f t="shared" si="3"/>
        <v>0</v>
      </c>
      <c r="L13" s="104">
        <v>0</v>
      </c>
      <c r="M13" s="104">
        <v>0</v>
      </c>
      <c r="N13" s="164" t="e">
        <f t="shared" si="0"/>
        <v>#DIV/0!</v>
      </c>
      <c r="O13" s="104">
        <v>204</v>
      </c>
      <c r="P13" s="104">
        <v>103</v>
      </c>
      <c r="Q13" s="38">
        <f t="shared" si="4"/>
        <v>50.490196078431367</v>
      </c>
      <c r="R13" s="176">
        <v>44</v>
      </c>
      <c r="S13" s="160">
        <v>43</v>
      </c>
      <c r="T13" s="177">
        <v>44</v>
      </c>
      <c r="U13" s="38">
        <f t="shared" si="5"/>
        <v>102.32558139534885</v>
      </c>
      <c r="V13" s="104">
        <v>36</v>
      </c>
      <c r="W13" s="104">
        <v>33</v>
      </c>
      <c r="X13" s="38">
        <f t="shared" si="6"/>
        <v>91.666666666666657</v>
      </c>
      <c r="Y13" s="105"/>
    </row>
    <row r="14" spans="1:25" s="107" customFormat="1" ht="18" customHeight="1" x14ac:dyDescent="0.3">
      <c r="A14" s="141" t="s">
        <v>48</v>
      </c>
      <c r="B14" s="159">
        <v>451</v>
      </c>
      <c r="C14" s="159">
        <v>958</v>
      </c>
      <c r="D14" s="159">
        <v>407</v>
      </c>
      <c r="E14" s="38">
        <f t="shared" si="1"/>
        <v>42.484342379958242</v>
      </c>
      <c r="F14" s="104">
        <v>444</v>
      </c>
      <c r="G14" s="104">
        <v>85</v>
      </c>
      <c r="H14" s="38">
        <f t="shared" si="2"/>
        <v>19.144144144144143</v>
      </c>
      <c r="I14" s="159">
        <v>31</v>
      </c>
      <c r="J14" s="159">
        <v>7</v>
      </c>
      <c r="K14" s="38">
        <f t="shared" si="3"/>
        <v>22.58064516129032</v>
      </c>
      <c r="L14" s="104">
        <v>132</v>
      </c>
      <c r="M14" s="104">
        <v>22</v>
      </c>
      <c r="N14" s="38">
        <f t="shared" si="0"/>
        <v>16.666666666666664</v>
      </c>
      <c r="O14" s="104">
        <v>926</v>
      </c>
      <c r="P14" s="104">
        <v>358</v>
      </c>
      <c r="Q14" s="38">
        <f t="shared" si="4"/>
        <v>38.660907127429809</v>
      </c>
      <c r="R14" s="176">
        <v>203</v>
      </c>
      <c r="S14" s="160">
        <v>261</v>
      </c>
      <c r="T14" s="177">
        <v>181</v>
      </c>
      <c r="U14" s="38">
        <f t="shared" si="5"/>
        <v>69.348659003831415</v>
      </c>
      <c r="V14" s="104">
        <v>211</v>
      </c>
      <c r="W14" s="104">
        <v>101</v>
      </c>
      <c r="X14" s="38">
        <f t="shared" si="6"/>
        <v>47.867298578199055</v>
      </c>
      <c r="Y14" s="105"/>
    </row>
    <row r="15" spans="1:25" s="107" customFormat="1" ht="18" customHeight="1" x14ac:dyDescent="0.3">
      <c r="A15" s="141" t="s">
        <v>49</v>
      </c>
      <c r="B15" s="159">
        <v>477</v>
      </c>
      <c r="C15" s="159">
        <v>739</v>
      </c>
      <c r="D15" s="159">
        <v>462</v>
      </c>
      <c r="E15" s="38">
        <f t="shared" si="1"/>
        <v>62.516914749661701</v>
      </c>
      <c r="F15" s="104">
        <v>383</v>
      </c>
      <c r="G15" s="104">
        <v>102</v>
      </c>
      <c r="H15" s="38">
        <f t="shared" si="2"/>
        <v>26.631853785900784</v>
      </c>
      <c r="I15" s="159">
        <v>61</v>
      </c>
      <c r="J15" s="159">
        <v>2</v>
      </c>
      <c r="K15" s="38">
        <f t="shared" si="3"/>
        <v>3.278688524590164</v>
      </c>
      <c r="L15" s="104">
        <v>34</v>
      </c>
      <c r="M15" s="104">
        <v>6</v>
      </c>
      <c r="N15" s="38">
        <f t="shared" si="0"/>
        <v>17.647058823529413</v>
      </c>
      <c r="O15" s="104">
        <v>738</v>
      </c>
      <c r="P15" s="104">
        <v>435</v>
      </c>
      <c r="Q15" s="38">
        <f t="shared" si="4"/>
        <v>58.943089430894311</v>
      </c>
      <c r="R15" s="176">
        <v>247</v>
      </c>
      <c r="S15" s="160">
        <v>166</v>
      </c>
      <c r="T15" s="177">
        <v>246</v>
      </c>
      <c r="U15" s="38">
        <f t="shared" si="5"/>
        <v>148.19277108433735</v>
      </c>
      <c r="V15" s="104">
        <v>150</v>
      </c>
      <c r="W15" s="104">
        <v>178</v>
      </c>
      <c r="X15" s="38">
        <f t="shared" si="6"/>
        <v>118.66666666666667</v>
      </c>
      <c r="Y15" s="105"/>
    </row>
    <row r="16" spans="1:25" s="107" customFormat="1" ht="18" customHeight="1" x14ac:dyDescent="0.3">
      <c r="A16" s="141" t="s">
        <v>50</v>
      </c>
      <c r="B16" s="159">
        <v>785</v>
      </c>
      <c r="C16" s="159">
        <v>716</v>
      </c>
      <c r="D16" s="159">
        <v>757</v>
      </c>
      <c r="E16" s="38">
        <f t="shared" si="1"/>
        <v>105.72625698324023</v>
      </c>
      <c r="F16" s="104">
        <v>326</v>
      </c>
      <c r="G16" s="104">
        <v>147</v>
      </c>
      <c r="H16" s="38">
        <f t="shared" si="2"/>
        <v>45.092024539877301</v>
      </c>
      <c r="I16" s="159">
        <v>22</v>
      </c>
      <c r="J16" s="159">
        <v>14</v>
      </c>
      <c r="K16" s="38">
        <f t="shared" si="3"/>
        <v>63.636363636363633</v>
      </c>
      <c r="L16" s="104">
        <v>130</v>
      </c>
      <c r="M16" s="104">
        <v>141</v>
      </c>
      <c r="N16" s="38">
        <f t="shared" si="0"/>
        <v>108.46153846153845</v>
      </c>
      <c r="O16" s="104">
        <v>698</v>
      </c>
      <c r="P16" s="104">
        <v>736</v>
      </c>
      <c r="Q16" s="38">
        <f t="shared" si="4"/>
        <v>105.44412607449856</v>
      </c>
      <c r="R16" s="176">
        <v>411</v>
      </c>
      <c r="S16" s="160">
        <v>177</v>
      </c>
      <c r="T16" s="177">
        <v>408</v>
      </c>
      <c r="U16" s="38">
        <f t="shared" si="5"/>
        <v>230.5084745762712</v>
      </c>
      <c r="V16" s="104">
        <v>140</v>
      </c>
      <c r="W16" s="104">
        <v>357</v>
      </c>
      <c r="X16" s="38">
        <f t="shared" si="6"/>
        <v>254.99999999999997</v>
      </c>
      <c r="Y16" s="105"/>
    </row>
    <row r="17" spans="1:25" s="107" customFormat="1" ht="18" customHeight="1" x14ac:dyDescent="0.3">
      <c r="A17" s="141" t="s">
        <v>51</v>
      </c>
      <c r="B17" s="159">
        <v>566</v>
      </c>
      <c r="C17" s="159">
        <v>720</v>
      </c>
      <c r="D17" s="159">
        <v>558</v>
      </c>
      <c r="E17" s="38">
        <f t="shared" si="1"/>
        <v>77.5</v>
      </c>
      <c r="F17" s="104">
        <v>308</v>
      </c>
      <c r="G17" s="104">
        <v>81</v>
      </c>
      <c r="H17" s="38">
        <f t="shared" si="2"/>
        <v>26.2987012987013</v>
      </c>
      <c r="I17" s="159">
        <v>5</v>
      </c>
      <c r="J17" s="159">
        <v>4</v>
      </c>
      <c r="K17" s="38">
        <f t="shared" si="3"/>
        <v>80</v>
      </c>
      <c r="L17" s="104">
        <v>150</v>
      </c>
      <c r="M17" s="104">
        <v>20</v>
      </c>
      <c r="N17" s="38">
        <f t="shared" si="0"/>
        <v>13.333333333333334</v>
      </c>
      <c r="O17" s="104">
        <v>706</v>
      </c>
      <c r="P17" s="104">
        <v>498</v>
      </c>
      <c r="Q17" s="38">
        <f t="shared" si="4"/>
        <v>70.538243626062325</v>
      </c>
      <c r="R17" s="176">
        <v>262</v>
      </c>
      <c r="S17" s="160">
        <v>197</v>
      </c>
      <c r="T17" s="177">
        <v>262</v>
      </c>
      <c r="U17" s="38">
        <f t="shared" si="5"/>
        <v>132.99492385786803</v>
      </c>
      <c r="V17" s="104">
        <v>109</v>
      </c>
      <c r="W17" s="104">
        <v>177</v>
      </c>
      <c r="X17" s="38">
        <f t="shared" si="6"/>
        <v>162.38532110091742</v>
      </c>
      <c r="Y17" s="105"/>
    </row>
    <row r="18" spans="1:25" s="107" customFormat="1" ht="18" customHeight="1" x14ac:dyDescent="0.3">
      <c r="A18" s="141" t="s">
        <v>52</v>
      </c>
      <c r="B18" s="159">
        <v>1187</v>
      </c>
      <c r="C18" s="159">
        <v>579</v>
      </c>
      <c r="D18" s="159">
        <v>1038</v>
      </c>
      <c r="E18" s="38">
        <f t="shared" si="1"/>
        <v>179.27461139896371</v>
      </c>
      <c r="F18" s="104">
        <v>260</v>
      </c>
      <c r="G18" s="104">
        <v>137</v>
      </c>
      <c r="H18" s="38">
        <f t="shared" si="2"/>
        <v>52.692307692307693</v>
      </c>
      <c r="I18" s="159">
        <v>46</v>
      </c>
      <c r="J18" s="159">
        <v>9</v>
      </c>
      <c r="K18" s="38">
        <f t="shared" si="3"/>
        <v>19.565217391304348</v>
      </c>
      <c r="L18" s="104">
        <v>50</v>
      </c>
      <c r="M18" s="104">
        <v>20</v>
      </c>
      <c r="N18" s="38">
        <f t="shared" si="0"/>
        <v>40</v>
      </c>
      <c r="O18" s="104">
        <v>554</v>
      </c>
      <c r="P18" s="104">
        <v>902</v>
      </c>
      <c r="Q18" s="38">
        <f t="shared" si="4"/>
        <v>162.81588447653431</v>
      </c>
      <c r="R18" s="176">
        <v>710</v>
      </c>
      <c r="S18" s="160">
        <v>147</v>
      </c>
      <c r="T18" s="177">
        <v>611</v>
      </c>
      <c r="U18" s="38">
        <f t="shared" si="5"/>
        <v>415.64625850340133</v>
      </c>
      <c r="V18" s="104">
        <v>129</v>
      </c>
      <c r="W18" s="104">
        <v>562</v>
      </c>
      <c r="X18" s="38">
        <f t="shared" si="6"/>
        <v>435.65891472868213</v>
      </c>
      <c r="Y18" s="105"/>
    </row>
    <row r="19" spans="1:25" s="107" customFormat="1" ht="18" customHeight="1" x14ac:dyDescent="0.3">
      <c r="A19" s="141" t="s">
        <v>53</v>
      </c>
      <c r="B19" s="159">
        <v>602</v>
      </c>
      <c r="C19" s="159">
        <v>908</v>
      </c>
      <c r="D19" s="159">
        <v>571</v>
      </c>
      <c r="E19" s="38">
        <f t="shared" si="1"/>
        <v>62.885462555066077</v>
      </c>
      <c r="F19" s="104">
        <v>313</v>
      </c>
      <c r="G19" s="104">
        <v>113</v>
      </c>
      <c r="H19" s="38">
        <f t="shared" si="2"/>
        <v>36.102236421725244</v>
      </c>
      <c r="I19" s="159">
        <v>21</v>
      </c>
      <c r="J19" s="159">
        <v>2</v>
      </c>
      <c r="K19" s="38">
        <f t="shared" si="3"/>
        <v>9.5238095238095237</v>
      </c>
      <c r="L19" s="104">
        <v>37</v>
      </c>
      <c r="M19" s="104">
        <v>33</v>
      </c>
      <c r="N19" s="38">
        <f t="shared" si="0"/>
        <v>89.189189189189193</v>
      </c>
      <c r="O19" s="104">
        <v>871</v>
      </c>
      <c r="P19" s="104">
        <v>472</v>
      </c>
      <c r="Q19" s="38">
        <f t="shared" si="4"/>
        <v>54.190585533869118</v>
      </c>
      <c r="R19" s="176">
        <v>309</v>
      </c>
      <c r="S19" s="160">
        <v>359</v>
      </c>
      <c r="T19" s="177">
        <v>309</v>
      </c>
      <c r="U19" s="38">
        <f t="shared" si="5"/>
        <v>86.072423398328695</v>
      </c>
      <c r="V19" s="104">
        <v>249</v>
      </c>
      <c r="W19" s="104">
        <v>165</v>
      </c>
      <c r="X19" s="38">
        <f t="shared" si="6"/>
        <v>66.265060240963862</v>
      </c>
      <c r="Y19" s="105"/>
    </row>
    <row r="20" spans="1:25" s="107" customFormat="1" ht="18" customHeight="1" x14ac:dyDescent="0.3">
      <c r="A20" s="141" t="s">
        <v>54</v>
      </c>
      <c r="B20" s="159">
        <v>775</v>
      </c>
      <c r="C20" s="159">
        <v>1205</v>
      </c>
      <c r="D20" s="159">
        <v>753</v>
      </c>
      <c r="E20" s="38">
        <f t="shared" si="1"/>
        <v>62.489626556016596</v>
      </c>
      <c r="F20" s="104">
        <v>634</v>
      </c>
      <c r="G20" s="104">
        <v>111</v>
      </c>
      <c r="H20" s="38">
        <f t="shared" si="2"/>
        <v>17.50788643533123</v>
      </c>
      <c r="I20" s="159">
        <v>12</v>
      </c>
      <c r="J20" s="159">
        <v>2</v>
      </c>
      <c r="K20" s="38">
        <f t="shared" si="3"/>
        <v>16.666666666666664</v>
      </c>
      <c r="L20" s="104">
        <v>166</v>
      </c>
      <c r="M20" s="104">
        <v>38</v>
      </c>
      <c r="N20" s="38">
        <f t="shared" si="0"/>
        <v>22.891566265060241</v>
      </c>
      <c r="O20" s="104">
        <v>1163</v>
      </c>
      <c r="P20" s="104">
        <v>676</v>
      </c>
      <c r="Q20" s="38">
        <f t="shared" si="4"/>
        <v>58.125537403267415</v>
      </c>
      <c r="R20" s="176">
        <v>376</v>
      </c>
      <c r="S20" s="160">
        <v>334</v>
      </c>
      <c r="T20" s="177">
        <v>370</v>
      </c>
      <c r="U20" s="38">
        <f t="shared" si="5"/>
        <v>110.77844311377245</v>
      </c>
      <c r="V20" s="104">
        <v>228</v>
      </c>
      <c r="W20" s="104">
        <v>169</v>
      </c>
      <c r="X20" s="38">
        <f t="shared" si="6"/>
        <v>74.122807017543863</v>
      </c>
      <c r="Y20" s="105"/>
    </row>
    <row r="21" spans="1:25" s="107" customFormat="1" ht="18" customHeight="1" x14ac:dyDescent="0.3">
      <c r="A21" s="141" t="s">
        <v>55</v>
      </c>
      <c r="B21" s="159">
        <v>676</v>
      </c>
      <c r="C21" s="160">
        <v>1051</v>
      </c>
      <c r="D21" s="160">
        <v>594</v>
      </c>
      <c r="E21" s="38">
        <f t="shared" si="1"/>
        <v>56.517602283539482</v>
      </c>
      <c r="F21" s="122">
        <v>377</v>
      </c>
      <c r="G21" s="122">
        <v>104</v>
      </c>
      <c r="H21" s="38">
        <f t="shared" si="2"/>
        <v>27.586206896551722</v>
      </c>
      <c r="I21" s="160">
        <v>28</v>
      </c>
      <c r="J21" s="160">
        <v>2</v>
      </c>
      <c r="K21" s="38">
        <f t="shared" si="3"/>
        <v>7.1428571428571423</v>
      </c>
      <c r="L21" s="122">
        <v>133</v>
      </c>
      <c r="M21" s="122">
        <v>34</v>
      </c>
      <c r="N21" s="38">
        <f t="shared" si="0"/>
        <v>25.563909774436087</v>
      </c>
      <c r="O21" s="122">
        <v>1044</v>
      </c>
      <c r="P21" s="122">
        <v>583</v>
      </c>
      <c r="Q21" s="38">
        <f t="shared" si="4"/>
        <v>55.842911877394641</v>
      </c>
      <c r="R21" s="176">
        <v>286</v>
      </c>
      <c r="S21" s="160">
        <v>332</v>
      </c>
      <c r="T21" s="177">
        <v>234</v>
      </c>
      <c r="U21" s="38">
        <f t="shared" si="5"/>
        <v>70.481927710843379</v>
      </c>
      <c r="V21" s="122">
        <v>235</v>
      </c>
      <c r="W21" s="122">
        <v>153</v>
      </c>
      <c r="X21" s="38">
        <f t="shared" si="6"/>
        <v>65.106382978723403</v>
      </c>
      <c r="Y21" s="123"/>
    </row>
    <row r="22" spans="1:25" s="107" customFormat="1" ht="18" customHeight="1" x14ac:dyDescent="0.3">
      <c r="A22" s="141" t="s">
        <v>56</v>
      </c>
      <c r="B22" s="159">
        <v>667</v>
      </c>
      <c r="C22" s="159">
        <v>600</v>
      </c>
      <c r="D22" s="159">
        <v>585</v>
      </c>
      <c r="E22" s="38">
        <f t="shared" si="1"/>
        <v>97.5</v>
      </c>
      <c r="F22" s="104">
        <v>255</v>
      </c>
      <c r="G22" s="104">
        <v>170</v>
      </c>
      <c r="H22" s="38">
        <f t="shared" si="2"/>
        <v>66.666666666666657</v>
      </c>
      <c r="I22" s="159">
        <v>6</v>
      </c>
      <c r="J22" s="159">
        <v>5</v>
      </c>
      <c r="K22" s="38">
        <f t="shared" si="3"/>
        <v>83.333333333333343</v>
      </c>
      <c r="L22" s="104">
        <v>109</v>
      </c>
      <c r="M22" s="104">
        <v>18</v>
      </c>
      <c r="N22" s="38">
        <f t="shared" si="0"/>
        <v>16.513761467889911</v>
      </c>
      <c r="O22" s="104">
        <v>593</v>
      </c>
      <c r="P22" s="104">
        <v>571</v>
      </c>
      <c r="Q22" s="38">
        <f t="shared" si="4"/>
        <v>96.290050590219224</v>
      </c>
      <c r="R22" s="176">
        <v>380</v>
      </c>
      <c r="S22" s="160">
        <v>159</v>
      </c>
      <c r="T22" s="177">
        <v>327</v>
      </c>
      <c r="U22" s="38">
        <f t="shared" si="5"/>
        <v>205.66037735849059</v>
      </c>
      <c r="V22" s="104">
        <v>82</v>
      </c>
      <c r="W22" s="104">
        <v>291</v>
      </c>
      <c r="X22" s="38">
        <f t="shared" si="6"/>
        <v>354.8780487804878</v>
      </c>
      <c r="Y22" s="105"/>
    </row>
    <row r="23" spans="1:25" s="107" customFormat="1" ht="18" customHeight="1" x14ac:dyDescent="0.3">
      <c r="A23" s="141" t="s">
        <v>57</v>
      </c>
      <c r="B23" s="159">
        <v>560</v>
      </c>
      <c r="C23" s="159">
        <v>725</v>
      </c>
      <c r="D23" s="159">
        <v>471</v>
      </c>
      <c r="E23" s="38">
        <f t="shared" si="1"/>
        <v>64.965517241379317</v>
      </c>
      <c r="F23" s="104">
        <v>410</v>
      </c>
      <c r="G23" s="104">
        <v>143</v>
      </c>
      <c r="H23" s="38">
        <f t="shared" si="2"/>
        <v>34.878048780487802</v>
      </c>
      <c r="I23" s="159">
        <v>23</v>
      </c>
      <c r="J23" s="159">
        <v>7</v>
      </c>
      <c r="K23" s="38">
        <f t="shared" si="3"/>
        <v>30.434782608695656</v>
      </c>
      <c r="L23" s="104">
        <v>42</v>
      </c>
      <c r="M23" s="104">
        <v>11</v>
      </c>
      <c r="N23" s="38">
        <f t="shared" si="0"/>
        <v>26.190476190476193</v>
      </c>
      <c r="O23" s="104">
        <v>706</v>
      </c>
      <c r="P23" s="104">
        <v>449</v>
      </c>
      <c r="Q23" s="38">
        <f t="shared" si="4"/>
        <v>63.597733711048157</v>
      </c>
      <c r="R23" s="176">
        <v>245</v>
      </c>
      <c r="S23" s="160">
        <v>186</v>
      </c>
      <c r="T23" s="177">
        <v>188</v>
      </c>
      <c r="U23" s="38">
        <f t="shared" si="5"/>
        <v>101.0752688172043</v>
      </c>
      <c r="V23" s="104">
        <v>155</v>
      </c>
      <c r="W23" s="104">
        <v>128</v>
      </c>
      <c r="X23" s="38">
        <f t="shared" si="6"/>
        <v>82.58064516129032</v>
      </c>
      <c r="Y23" s="105"/>
    </row>
    <row r="24" spans="1:25" s="107" customFormat="1" ht="18" customHeight="1" x14ac:dyDescent="0.3">
      <c r="A24" s="141" t="s">
        <v>58</v>
      </c>
      <c r="B24" s="159">
        <v>484</v>
      </c>
      <c r="C24" s="159">
        <v>914</v>
      </c>
      <c r="D24" s="159">
        <v>473</v>
      </c>
      <c r="E24" s="38">
        <f t="shared" si="1"/>
        <v>51.750547045951855</v>
      </c>
      <c r="F24" s="104">
        <v>427</v>
      </c>
      <c r="G24" s="104">
        <v>84</v>
      </c>
      <c r="H24" s="38">
        <f t="shared" si="2"/>
        <v>19.672131147540984</v>
      </c>
      <c r="I24" s="159">
        <v>22</v>
      </c>
      <c r="J24" s="159">
        <v>3</v>
      </c>
      <c r="K24" s="38">
        <f t="shared" si="3"/>
        <v>13.636363636363635</v>
      </c>
      <c r="L24" s="104">
        <v>69</v>
      </c>
      <c r="M24" s="104">
        <v>42</v>
      </c>
      <c r="N24" s="38">
        <f t="shared" si="0"/>
        <v>60.869565217391312</v>
      </c>
      <c r="O24" s="104">
        <v>892</v>
      </c>
      <c r="P24" s="104">
        <v>422</v>
      </c>
      <c r="Q24" s="38">
        <f t="shared" si="4"/>
        <v>47.309417040358746</v>
      </c>
      <c r="R24" s="176">
        <v>244</v>
      </c>
      <c r="S24" s="160">
        <v>254</v>
      </c>
      <c r="T24" s="177">
        <v>244</v>
      </c>
      <c r="U24" s="38">
        <f t="shared" si="5"/>
        <v>96.062992125984252</v>
      </c>
      <c r="V24" s="104">
        <v>160</v>
      </c>
      <c r="W24" s="104">
        <v>95</v>
      </c>
      <c r="X24" s="38">
        <f t="shared" si="6"/>
        <v>59.375</v>
      </c>
      <c r="Y24" s="105"/>
    </row>
    <row r="25" spans="1:25" s="107" customFormat="1" ht="18" customHeight="1" x14ac:dyDescent="0.3">
      <c r="A25" s="141" t="s">
        <v>59</v>
      </c>
      <c r="B25" s="159">
        <v>848</v>
      </c>
      <c r="C25" s="159">
        <v>1060</v>
      </c>
      <c r="D25" s="159">
        <v>834</v>
      </c>
      <c r="E25" s="38">
        <f t="shared" si="1"/>
        <v>78.679245283018872</v>
      </c>
      <c r="F25" s="104">
        <v>715</v>
      </c>
      <c r="G25" s="104">
        <v>383</v>
      </c>
      <c r="H25" s="38">
        <f t="shared" si="2"/>
        <v>53.566433566433567</v>
      </c>
      <c r="I25" s="159">
        <v>31</v>
      </c>
      <c r="J25" s="159">
        <v>3</v>
      </c>
      <c r="K25" s="38">
        <f t="shared" si="3"/>
        <v>9.67741935483871</v>
      </c>
      <c r="L25" s="104">
        <v>114</v>
      </c>
      <c r="M25" s="104">
        <v>72</v>
      </c>
      <c r="N25" s="38">
        <f t="shared" si="0"/>
        <v>63.157894736842103</v>
      </c>
      <c r="O25" s="104">
        <v>1052</v>
      </c>
      <c r="P25" s="104">
        <v>779</v>
      </c>
      <c r="Q25" s="38">
        <f t="shared" si="4"/>
        <v>74.049429657794676</v>
      </c>
      <c r="R25" s="176">
        <v>357</v>
      </c>
      <c r="S25" s="160">
        <v>176</v>
      </c>
      <c r="T25" s="177">
        <v>356</v>
      </c>
      <c r="U25" s="38">
        <f t="shared" si="5"/>
        <v>202.27272727272728</v>
      </c>
      <c r="V25" s="104">
        <v>150</v>
      </c>
      <c r="W25" s="104">
        <v>231</v>
      </c>
      <c r="X25" s="38">
        <f t="shared" si="6"/>
        <v>154</v>
      </c>
      <c r="Y25" s="105"/>
    </row>
    <row r="26" spans="1:25" s="107" customFormat="1" ht="18" customHeight="1" x14ac:dyDescent="0.3">
      <c r="A26" s="141" t="s">
        <v>60</v>
      </c>
      <c r="B26" s="159">
        <v>588</v>
      </c>
      <c r="C26" s="159">
        <v>988</v>
      </c>
      <c r="D26" s="159">
        <v>567</v>
      </c>
      <c r="E26" s="38">
        <f t="shared" si="1"/>
        <v>57.388663967611329</v>
      </c>
      <c r="F26" s="104">
        <v>431</v>
      </c>
      <c r="G26" s="104">
        <v>65</v>
      </c>
      <c r="H26" s="38">
        <f t="shared" si="2"/>
        <v>15.081206496519723</v>
      </c>
      <c r="I26" s="159">
        <v>9</v>
      </c>
      <c r="J26" s="159">
        <v>3</v>
      </c>
      <c r="K26" s="38">
        <f t="shared" si="3"/>
        <v>33.333333333333329</v>
      </c>
      <c r="L26" s="104">
        <v>132</v>
      </c>
      <c r="M26" s="104">
        <v>92</v>
      </c>
      <c r="N26" s="38">
        <f t="shared" si="0"/>
        <v>69.696969696969703</v>
      </c>
      <c r="O26" s="104">
        <v>975</v>
      </c>
      <c r="P26" s="104">
        <v>560</v>
      </c>
      <c r="Q26" s="38">
        <f t="shared" si="4"/>
        <v>57.435897435897431</v>
      </c>
      <c r="R26" s="176">
        <v>274</v>
      </c>
      <c r="S26" s="160">
        <v>259</v>
      </c>
      <c r="T26" s="177">
        <v>266</v>
      </c>
      <c r="U26" s="38">
        <f t="shared" si="5"/>
        <v>102.70270270270269</v>
      </c>
      <c r="V26" s="104">
        <v>209</v>
      </c>
      <c r="W26" s="104">
        <v>170</v>
      </c>
      <c r="X26" s="38">
        <f t="shared" si="6"/>
        <v>81.339712918660297</v>
      </c>
      <c r="Y26" s="105"/>
    </row>
    <row r="27" spans="1:25" s="107" customFormat="1" ht="18" customHeight="1" x14ac:dyDescent="0.3">
      <c r="A27" s="141" t="s">
        <v>61</v>
      </c>
      <c r="B27" s="159">
        <v>527</v>
      </c>
      <c r="C27" s="159">
        <v>720</v>
      </c>
      <c r="D27" s="159">
        <v>499</v>
      </c>
      <c r="E27" s="38">
        <f t="shared" si="1"/>
        <v>69.305555555555557</v>
      </c>
      <c r="F27" s="104">
        <v>391</v>
      </c>
      <c r="G27" s="104">
        <v>125</v>
      </c>
      <c r="H27" s="38">
        <f t="shared" si="2"/>
        <v>31.9693094629156</v>
      </c>
      <c r="I27" s="159">
        <v>30</v>
      </c>
      <c r="J27" s="159">
        <v>3</v>
      </c>
      <c r="K27" s="38">
        <f t="shared" si="3"/>
        <v>10</v>
      </c>
      <c r="L27" s="104">
        <v>66</v>
      </c>
      <c r="M27" s="104">
        <v>31</v>
      </c>
      <c r="N27" s="38">
        <f t="shared" si="0"/>
        <v>46.969696969696969</v>
      </c>
      <c r="O27" s="104">
        <v>718</v>
      </c>
      <c r="P27" s="104">
        <v>499</v>
      </c>
      <c r="Q27" s="38">
        <f t="shared" si="4"/>
        <v>69.498607242339844</v>
      </c>
      <c r="R27" s="176">
        <v>259</v>
      </c>
      <c r="S27" s="160">
        <v>168</v>
      </c>
      <c r="T27" s="177">
        <v>258</v>
      </c>
      <c r="U27" s="38">
        <f t="shared" si="5"/>
        <v>153.57142857142858</v>
      </c>
      <c r="V27" s="104">
        <v>154</v>
      </c>
      <c r="W27" s="104">
        <v>137</v>
      </c>
      <c r="X27" s="38">
        <f t="shared" si="6"/>
        <v>88.961038961038966</v>
      </c>
      <c r="Y27" s="105"/>
    </row>
    <row r="28" spans="1:25" s="107" customFormat="1" ht="18" customHeight="1" x14ac:dyDescent="0.3">
      <c r="A28" s="141" t="s">
        <v>62</v>
      </c>
      <c r="B28" s="159">
        <v>872</v>
      </c>
      <c r="C28" s="159">
        <v>1469</v>
      </c>
      <c r="D28" s="159">
        <v>861</v>
      </c>
      <c r="E28" s="38">
        <f t="shared" si="1"/>
        <v>58.611300204220562</v>
      </c>
      <c r="F28" s="104">
        <v>664</v>
      </c>
      <c r="G28" s="104">
        <v>170</v>
      </c>
      <c r="H28" s="38">
        <f t="shared" si="2"/>
        <v>25.602409638554217</v>
      </c>
      <c r="I28" s="159">
        <v>27</v>
      </c>
      <c r="J28" s="159">
        <v>7</v>
      </c>
      <c r="K28" s="38">
        <f t="shared" si="3"/>
        <v>25.925925925925924</v>
      </c>
      <c r="L28" s="104">
        <v>61</v>
      </c>
      <c r="M28" s="104">
        <v>17</v>
      </c>
      <c r="N28" s="38">
        <f t="shared" si="0"/>
        <v>27.868852459016392</v>
      </c>
      <c r="O28" s="104">
        <v>1454</v>
      </c>
      <c r="P28" s="104">
        <v>840</v>
      </c>
      <c r="Q28" s="38">
        <f t="shared" si="4"/>
        <v>57.771664374140308</v>
      </c>
      <c r="R28" s="176">
        <v>338</v>
      </c>
      <c r="S28" s="160">
        <v>433</v>
      </c>
      <c r="T28" s="177">
        <v>336</v>
      </c>
      <c r="U28" s="38">
        <f t="shared" si="5"/>
        <v>77.59815242494227</v>
      </c>
      <c r="V28" s="104">
        <v>353</v>
      </c>
      <c r="W28" s="104">
        <v>208</v>
      </c>
      <c r="X28" s="38">
        <f t="shared" si="6"/>
        <v>58.92351274787535</v>
      </c>
      <c r="Y28" s="105"/>
    </row>
    <row r="29" spans="1:25" ht="59.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  <c r="T29" s="262"/>
      <c r="U29" s="262"/>
    </row>
  </sheetData>
  <mergeCells count="13">
    <mergeCell ref="B29:K29"/>
    <mergeCell ref="B4:B5"/>
    <mergeCell ref="B1:K1"/>
    <mergeCell ref="B2:K2"/>
    <mergeCell ref="V4:X5"/>
    <mergeCell ref="T29:U29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206" t="s">
        <v>65</v>
      </c>
      <c r="B1" s="206"/>
      <c r="C1" s="206"/>
      <c r="D1" s="206"/>
      <c r="E1" s="206"/>
    </row>
    <row r="2" spans="1:11" ht="17.25" customHeight="1" x14ac:dyDescent="0.25">
      <c r="A2" s="206" t="s">
        <v>64</v>
      </c>
      <c r="B2" s="206"/>
      <c r="C2" s="206"/>
      <c r="D2" s="206"/>
      <c r="E2" s="206"/>
    </row>
    <row r="3" spans="1:11" s="4" customFormat="1" ht="23.25" customHeight="1" x14ac:dyDescent="0.3">
      <c r="A3" s="211" t="s">
        <v>0</v>
      </c>
      <c r="B3" s="207" t="s">
        <v>81</v>
      </c>
      <c r="C3" s="207" t="s">
        <v>82</v>
      </c>
      <c r="D3" s="209" t="s">
        <v>1</v>
      </c>
      <c r="E3" s="210"/>
    </row>
    <row r="4" spans="1:11" s="4" customFormat="1" ht="27.75" customHeight="1" x14ac:dyDescent="0.3">
      <c r="A4" s="212"/>
      <c r="B4" s="208"/>
      <c r="C4" s="208"/>
      <c r="D4" s="5" t="s">
        <v>2</v>
      </c>
      <c r="E4" s="6" t="s">
        <v>40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73</v>
      </c>
      <c r="B6" s="161" t="s">
        <v>72</v>
      </c>
      <c r="C6" s="161">
        <f>'2'!B7</f>
        <v>6207</v>
      </c>
      <c r="D6" s="11" t="s">
        <v>72</v>
      </c>
      <c r="E6" s="162" t="s">
        <v>72</v>
      </c>
      <c r="K6" s="12"/>
    </row>
    <row r="7" spans="1:11" s="4" customFormat="1" ht="31.5" customHeight="1" x14ac:dyDescent="0.3">
      <c r="A7" s="10" t="s">
        <v>36</v>
      </c>
      <c r="B7" s="161">
        <f>'2'!C7</f>
        <v>8995</v>
      </c>
      <c r="C7" s="161">
        <f>'2'!D7</f>
        <v>5886</v>
      </c>
      <c r="D7" s="11">
        <f t="shared" ref="D7:D11" si="0">C7/B7*100</f>
        <v>65.436353529738739</v>
      </c>
      <c r="E7" s="162">
        <f t="shared" ref="E7:E11" si="1">C7-B7</f>
        <v>-3109</v>
      </c>
      <c r="K7" s="12"/>
    </row>
    <row r="8" spans="1:11" s="4" customFormat="1" ht="45" customHeight="1" x14ac:dyDescent="0.3">
      <c r="A8" s="13" t="s">
        <v>37</v>
      </c>
      <c r="B8" s="161">
        <f>'2'!F7</f>
        <v>2004</v>
      </c>
      <c r="C8" s="161">
        <f>'2'!G7</f>
        <v>552</v>
      </c>
      <c r="D8" s="11">
        <f t="shared" si="0"/>
        <v>27.54491017964072</v>
      </c>
      <c r="E8" s="162">
        <f t="shared" si="1"/>
        <v>-1452</v>
      </c>
      <c r="K8" s="12"/>
    </row>
    <row r="9" spans="1:11" s="4" customFormat="1" ht="35.25" customHeight="1" x14ac:dyDescent="0.3">
      <c r="A9" s="14" t="s">
        <v>38</v>
      </c>
      <c r="B9" s="161">
        <f>'2'!I7</f>
        <v>140</v>
      </c>
      <c r="C9" s="161">
        <f>'2'!J7</f>
        <v>40</v>
      </c>
      <c r="D9" s="11">
        <f t="shared" si="0"/>
        <v>28.571428571428569</v>
      </c>
      <c r="E9" s="162">
        <f t="shared" si="1"/>
        <v>-100</v>
      </c>
      <c r="K9" s="12"/>
    </row>
    <row r="10" spans="1:11" s="4" customFormat="1" ht="45.75" customHeight="1" x14ac:dyDescent="0.3">
      <c r="A10" s="14" t="s">
        <v>29</v>
      </c>
      <c r="B10" s="161">
        <f>'2'!L7</f>
        <v>207</v>
      </c>
      <c r="C10" s="161">
        <f>'2'!M7</f>
        <v>58</v>
      </c>
      <c r="D10" s="11">
        <f t="shared" si="0"/>
        <v>28.019323671497588</v>
      </c>
      <c r="E10" s="162">
        <f t="shared" si="1"/>
        <v>-149</v>
      </c>
      <c r="K10" s="12"/>
    </row>
    <row r="11" spans="1:11" s="4" customFormat="1" ht="55.5" customHeight="1" x14ac:dyDescent="0.3">
      <c r="A11" s="14" t="s">
        <v>39</v>
      </c>
      <c r="B11" s="161">
        <f>'2'!O7</f>
        <v>8570</v>
      </c>
      <c r="C11" s="161">
        <f>'2'!P7</f>
        <v>5141</v>
      </c>
      <c r="D11" s="11">
        <f t="shared" si="0"/>
        <v>59.988331388564767</v>
      </c>
      <c r="E11" s="162">
        <f t="shared" si="1"/>
        <v>-3429</v>
      </c>
      <c r="K11" s="12"/>
    </row>
    <row r="12" spans="1:11" s="4" customFormat="1" ht="12.75" customHeight="1" x14ac:dyDescent="0.3">
      <c r="A12" s="213" t="s">
        <v>5</v>
      </c>
      <c r="B12" s="214"/>
      <c r="C12" s="214"/>
      <c r="D12" s="214"/>
      <c r="E12" s="214"/>
      <c r="K12" s="12"/>
    </row>
    <row r="13" spans="1:11" s="4" customFormat="1" ht="15" customHeight="1" x14ac:dyDescent="0.3">
      <c r="A13" s="215"/>
      <c r="B13" s="216"/>
      <c r="C13" s="216"/>
      <c r="D13" s="216"/>
      <c r="E13" s="216"/>
      <c r="K13" s="12"/>
    </row>
    <row r="14" spans="1:11" s="4" customFormat="1" ht="24" customHeight="1" x14ac:dyDescent="0.3">
      <c r="A14" s="211" t="s">
        <v>0</v>
      </c>
      <c r="B14" s="217" t="s">
        <v>83</v>
      </c>
      <c r="C14" s="217" t="s">
        <v>84</v>
      </c>
      <c r="D14" s="209" t="s">
        <v>1</v>
      </c>
      <c r="E14" s="210"/>
      <c r="K14" s="12"/>
    </row>
    <row r="15" spans="1:11" ht="35.25" customHeight="1" x14ac:dyDescent="0.25">
      <c r="A15" s="212"/>
      <c r="B15" s="217"/>
      <c r="C15" s="217"/>
      <c r="D15" s="5" t="s">
        <v>2</v>
      </c>
      <c r="E15" s="6" t="s">
        <v>3</v>
      </c>
      <c r="K15" s="12"/>
    </row>
    <row r="16" spans="1:11" ht="24" customHeight="1" x14ac:dyDescent="0.25">
      <c r="A16" s="10" t="s">
        <v>73</v>
      </c>
      <c r="B16" s="165" t="s">
        <v>72</v>
      </c>
      <c r="C16" s="165">
        <f>'2'!R7</f>
        <v>2839</v>
      </c>
      <c r="D16" s="11" t="s">
        <v>72</v>
      </c>
      <c r="E16" s="162" t="s">
        <v>72</v>
      </c>
      <c r="K16" s="12"/>
    </row>
    <row r="17" spans="1:11" ht="25.5" customHeight="1" x14ac:dyDescent="0.25">
      <c r="A17" s="1" t="s">
        <v>36</v>
      </c>
      <c r="B17" s="165">
        <f>'2'!S7</f>
        <v>2753</v>
      </c>
      <c r="C17" s="165">
        <f>'2'!T7</f>
        <v>2738</v>
      </c>
      <c r="D17" s="11">
        <f t="shared" ref="D17:D18" si="2">C17/B17*100</f>
        <v>99.455139847439156</v>
      </c>
      <c r="E17" s="162">
        <f t="shared" ref="E17:E18" si="3">C17-B17</f>
        <v>-15</v>
      </c>
      <c r="K17" s="12"/>
    </row>
    <row r="18" spans="1:11" ht="33.75" customHeight="1" x14ac:dyDescent="0.25">
      <c r="A18" s="1" t="s">
        <v>41</v>
      </c>
      <c r="B18" s="165">
        <f>'2'!V7</f>
        <v>2330</v>
      </c>
      <c r="C18" s="165">
        <f>'2'!W7</f>
        <v>2155</v>
      </c>
      <c r="D18" s="11">
        <f t="shared" si="2"/>
        <v>92.489270386266099</v>
      </c>
      <c r="E18" s="162">
        <f t="shared" si="3"/>
        <v>-175</v>
      </c>
      <c r="K18" s="12"/>
    </row>
    <row r="19" spans="1:11" ht="48.6" customHeight="1" x14ac:dyDescent="0.25">
      <c r="A19" s="205" t="s">
        <v>79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3"/>
  <sheetViews>
    <sheetView view="pageBreakPreview" zoomScale="87" zoomScaleNormal="75" zoomScaleSheetLayoutView="87" workbookViewId="0">
      <pane xSplit="1" ySplit="6" topLeftCell="B7" activePane="bottomRight" state="frozen"/>
      <selection activeCell="C17" sqref="C17"/>
      <selection pane="topRight" activeCell="C17" sqref="C17"/>
      <selection pane="bottomLeft" activeCell="C17" sqref="C17"/>
      <selection pane="bottomRight" activeCell="W8" sqref="W8:W27"/>
    </sheetView>
  </sheetViews>
  <sheetFormatPr defaultColWidth="9.109375" defaultRowHeight="13.8" x14ac:dyDescent="0.25"/>
  <cols>
    <col min="1" max="1" width="23" style="45" customWidth="1"/>
    <col min="2" max="2" width="16" style="45" customWidth="1"/>
    <col min="3" max="4" width="11.6640625" style="45" customWidth="1"/>
    <col min="5" max="5" width="7.44140625" style="45" customWidth="1"/>
    <col min="6" max="6" width="11.88671875" style="45" customWidth="1"/>
    <col min="7" max="7" width="11" style="45" customWidth="1"/>
    <col min="8" max="8" width="7.44140625" style="45" customWidth="1"/>
    <col min="9" max="10" width="9.44140625" style="45" customWidth="1"/>
    <col min="11" max="11" width="9" style="45" customWidth="1"/>
    <col min="12" max="12" width="10" style="45" customWidth="1"/>
    <col min="13" max="13" width="9.109375" style="45" customWidth="1"/>
    <col min="14" max="14" width="8.109375" style="45" customWidth="1"/>
    <col min="15" max="16" width="9.5546875" style="45" customWidth="1"/>
    <col min="17" max="17" width="8.109375" style="45" customWidth="1"/>
    <col min="18" max="18" width="16.44140625" style="45" customWidth="1"/>
    <col min="19" max="19" width="8.33203125" style="45" customWidth="1"/>
    <col min="20" max="20" width="8.44140625" style="45" customWidth="1"/>
    <col min="21" max="21" width="8.33203125" style="45" customWidth="1"/>
    <col min="22" max="16384" width="9.109375" style="45"/>
  </cols>
  <sheetData>
    <row r="1" spans="1:28" s="22" customFormat="1" ht="59.4" customHeight="1" x14ac:dyDescent="0.4">
      <c r="B1" s="218" t="s">
        <v>85</v>
      </c>
      <c r="C1" s="218"/>
      <c r="D1" s="218"/>
      <c r="E1" s="218"/>
      <c r="F1" s="218"/>
      <c r="G1" s="218"/>
      <c r="H1" s="218"/>
      <c r="I1" s="218"/>
      <c r="J1" s="218"/>
      <c r="K1" s="218"/>
      <c r="L1" s="21"/>
      <c r="M1" s="21"/>
      <c r="N1" s="21"/>
      <c r="O1" s="21"/>
      <c r="P1" s="21"/>
      <c r="Q1" s="21"/>
      <c r="R1" s="21"/>
      <c r="S1" s="21"/>
      <c r="T1" s="225"/>
      <c r="U1" s="225"/>
      <c r="V1" s="124"/>
      <c r="X1" s="153" t="s">
        <v>22</v>
      </c>
    </row>
    <row r="2" spans="1:28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139" t="s">
        <v>8</v>
      </c>
      <c r="L2" s="139"/>
      <c r="M2" s="23"/>
      <c r="N2" s="23"/>
      <c r="O2" s="24"/>
      <c r="P2" s="24"/>
      <c r="Q2" s="24"/>
      <c r="R2" s="24"/>
      <c r="T2" s="220"/>
      <c r="U2" s="220"/>
      <c r="V2" s="229" t="s">
        <v>8</v>
      </c>
      <c r="W2" s="229"/>
    </row>
    <row r="3" spans="1:28" s="27" customFormat="1" ht="67.5" customHeight="1" x14ac:dyDescent="0.3">
      <c r="A3" s="221"/>
      <c r="B3" s="171" t="s">
        <v>74</v>
      </c>
      <c r="C3" s="222" t="s">
        <v>30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1" t="s">
        <v>76</v>
      </c>
      <c r="S3" s="222" t="s">
        <v>14</v>
      </c>
      <c r="T3" s="222"/>
      <c r="U3" s="222"/>
      <c r="V3" s="222" t="s">
        <v>16</v>
      </c>
      <c r="W3" s="222"/>
      <c r="X3" s="222"/>
    </row>
    <row r="4" spans="1:28" s="28" customFormat="1" ht="19.5" customHeight="1" x14ac:dyDescent="0.3">
      <c r="A4" s="221"/>
      <c r="B4" s="223" t="s">
        <v>75</v>
      </c>
      <c r="C4" s="223" t="s">
        <v>63</v>
      </c>
      <c r="D4" s="223" t="s">
        <v>75</v>
      </c>
      <c r="E4" s="224" t="s">
        <v>2</v>
      </c>
      <c r="F4" s="223" t="s">
        <v>63</v>
      </c>
      <c r="G4" s="223" t="s">
        <v>75</v>
      </c>
      <c r="H4" s="224" t="s">
        <v>2</v>
      </c>
      <c r="I4" s="223" t="s">
        <v>63</v>
      </c>
      <c r="J4" s="223" t="s">
        <v>75</v>
      </c>
      <c r="K4" s="224" t="s">
        <v>2</v>
      </c>
      <c r="L4" s="223" t="s">
        <v>63</v>
      </c>
      <c r="M4" s="223" t="s">
        <v>75</v>
      </c>
      <c r="N4" s="224" t="s">
        <v>2</v>
      </c>
      <c r="O4" s="223" t="s">
        <v>63</v>
      </c>
      <c r="P4" s="223" t="s">
        <v>75</v>
      </c>
      <c r="Q4" s="224" t="s">
        <v>2</v>
      </c>
      <c r="R4" s="223" t="s">
        <v>75</v>
      </c>
      <c r="S4" s="223" t="s">
        <v>63</v>
      </c>
      <c r="T4" s="223" t="s">
        <v>75</v>
      </c>
      <c r="U4" s="224" t="s">
        <v>2</v>
      </c>
      <c r="V4" s="223" t="s">
        <v>63</v>
      </c>
      <c r="W4" s="223" t="s">
        <v>75</v>
      </c>
      <c r="X4" s="224" t="s">
        <v>2</v>
      </c>
    </row>
    <row r="5" spans="1:28" s="28" customFormat="1" ht="15.75" customHeight="1" x14ac:dyDescent="0.3">
      <c r="A5" s="221"/>
      <c r="B5" s="223"/>
      <c r="C5" s="223"/>
      <c r="D5" s="223"/>
      <c r="E5" s="224"/>
      <c r="F5" s="223"/>
      <c r="G5" s="223"/>
      <c r="H5" s="224"/>
      <c r="I5" s="223"/>
      <c r="J5" s="223"/>
      <c r="K5" s="224"/>
      <c r="L5" s="223"/>
      <c r="M5" s="223"/>
      <c r="N5" s="224"/>
      <c r="O5" s="223"/>
      <c r="P5" s="223"/>
      <c r="Q5" s="224"/>
      <c r="R5" s="223"/>
      <c r="S5" s="223"/>
      <c r="T5" s="223"/>
      <c r="U5" s="224"/>
      <c r="V5" s="223"/>
      <c r="W5" s="223"/>
      <c r="X5" s="224"/>
    </row>
    <row r="6" spans="1:28" s="127" customFormat="1" ht="11.25" customHeight="1" x14ac:dyDescent="0.25">
      <c r="A6" s="125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14</v>
      </c>
      <c r="P6" s="126">
        <v>15</v>
      </c>
      <c r="Q6" s="126">
        <v>16</v>
      </c>
      <c r="R6" s="126">
        <v>17</v>
      </c>
      <c r="S6" s="126">
        <v>18</v>
      </c>
      <c r="T6" s="126">
        <v>19</v>
      </c>
      <c r="U6" s="126">
        <v>20</v>
      </c>
      <c r="V6" s="126">
        <v>21</v>
      </c>
      <c r="W6" s="126">
        <v>22</v>
      </c>
      <c r="X6" s="126">
        <v>23</v>
      </c>
    </row>
    <row r="7" spans="1:28" s="36" customFormat="1" ht="18" customHeight="1" x14ac:dyDescent="0.25">
      <c r="A7" s="32" t="s">
        <v>42</v>
      </c>
      <c r="B7" s="33">
        <f>SUM(B8:B27)</f>
        <v>6207</v>
      </c>
      <c r="C7" s="33">
        <f>SUM(C8:C27)</f>
        <v>8995</v>
      </c>
      <c r="D7" s="33">
        <f>SUM(D8:D27)</f>
        <v>5886</v>
      </c>
      <c r="E7" s="34">
        <f>D7/C7*100</f>
        <v>65.436353529738739</v>
      </c>
      <c r="F7" s="33">
        <f>SUM(F8:F27)</f>
        <v>2004</v>
      </c>
      <c r="G7" s="33">
        <f>SUM(G8:G27)</f>
        <v>552</v>
      </c>
      <c r="H7" s="34">
        <f>G7/F7*100</f>
        <v>27.54491017964072</v>
      </c>
      <c r="I7" s="33">
        <f>SUM(I8:I27)</f>
        <v>140</v>
      </c>
      <c r="J7" s="33">
        <f>SUM(J8:J27)</f>
        <v>40</v>
      </c>
      <c r="K7" s="34">
        <f>J7/I7*100</f>
        <v>28.571428571428569</v>
      </c>
      <c r="L7" s="33">
        <f>SUM(L8:L27)</f>
        <v>207</v>
      </c>
      <c r="M7" s="33">
        <f>SUM(M8:M27)</f>
        <v>58</v>
      </c>
      <c r="N7" s="34">
        <f>M7/L7*100</f>
        <v>28.019323671497588</v>
      </c>
      <c r="O7" s="33">
        <f>SUM(O8:O27)</f>
        <v>8570</v>
      </c>
      <c r="P7" s="33">
        <f>SUM(P8:P27)</f>
        <v>5141</v>
      </c>
      <c r="Q7" s="34">
        <f>P7/O7*100</f>
        <v>59.988331388564767</v>
      </c>
      <c r="R7" s="33">
        <f>SUM(R8:R27)</f>
        <v>2839</v>
      </c>
      <c r="S7" s="33">
        <f>SUM(S8:S27)</f>
        <v>2753</v>
      </c>
      <c r="T7" s="33">
        <f>SUM(T8:T27)</f>
        <v>2738</v>
      </c>
      <c r="U7" s="34">
        <f>T7/S7*100</f>
        <v>99.455139847439156</v>
      </c>
      <c r="V7" s="33">
        <f>SUM(V8:V27)</f>
        <v>2330</v>
      </c>
      <c r="W7" s="33">
        <f>SUM(W8:W27)</f>
        <v>2155</v>
      </c>
      <c r="X7" s="34">
        <f>W7/V7*100</f>
        <v>92.489270386266099</v>
      </c>
      <c r="Y7" s="35"/>
      <c r="AB7" s="42"/>
    </row>
    <row r="8" spans="1:28" s="42" customFormat="1" ht="18" customHeight="1" x14ac:dyDescent="0.25">
      <c r="A8" s="141" t="s">
        <v>43</v>
      </c>
      <c r="B8" s="37">
        <v>2114</v>
      </c>
      <c r="C8" s="37">
        <v>2601</v>
      </c>
      <c r="D8" s="37">
        <v>1961</v>
      </c>
      <c r="E8" s="38">
        <f>D8/C8*100</f>
        <v>75.394079200307573</v>
      </c>
      <c r="F8" s="37">
        <v>391</v>
      </c>
      <c r="G8" s="37">
        <v>148</v>
      </c>
      <c r="H8" s="38">
        <f>G8/F8*100</f>
        <v>37.851662404092075</v>
      </c>
      <c r="I8" s="37">
        <v>26</v>
      </c>
      <c r="J8" s="37">
        <v>12</v>
      </c>
      <c r="K8" s="38">
        <f>J8/I8*100</f>
        <v>46.153846153846153</v>
      </c>
      <c r="L8" s="37">
        <v>23</v>
      </c>
      <c r="M8" s="37">
        <v>4</v>
      </c>
      <c r="N8" s="38">
        <f>M8/L8*100</f>
        <v>17.391304347826086</v>
      </c>
      <c r="O8" s="140">
        <v>2376</v>
      </c>
      <c r="P8" s="140">
        <v>1456</v>
      </c>
      <c r="Q8" s="38">
        <f>P8/O8*100</f>
        <v>61.27946127946128</v>
      </c>
      <c r="R8" s="140">
        <v>997</v>
      </c>
      <c r="S8" s="140">
        <v>706</v>
      </c>
      <c r="T8" s="140">
        <v>957</v>
      </c>
      <c r="U8" s="38">
        <f>T8/S8*100</f>
        <v>135.55240793201133</v>
      </c>
      <c r="V8" s="140">
        <v>594</v>
      </c>
      <c r="W8" s="140">
        <v>844</v>
      </c>
      <c r="X8" s="38">
        <f>W8/V8*100</f>
        <v>142.08754208754209</v>
      </c>
      <c r="Y8" s="35"/>
      <c r="Z8" s="41"/>
    </row>
    <row r="9" spans="1:28" s="43" customFormat="1" ht="18" customHeight="1" x14ac:dyDescent="0.25">
      <c r="A9" s="141" t="s">
        <v>44</v>
      </c>
      <c r="B9" s="37">
        <v>721</v>
      </c>
      <c r="C9" s="37">
        <v>1684</v>
      </c>
      <c r="D9" s="37">
        <v>675</v>
      </c>
      <c r="E9" s="38">
        <f t="shared" ref="E9:E27" si="0">D9/C9*100</f>
        <v>40.083135391923989</v>
      </c>
      <c r="F9" s="37">
        <v>532</v>
      </c>
      <c r="G9" s="37">
        <v>51</v>
      </c>
      <c r="H9" s="38">
        <f t="shared" ref="H9:H27" si="1">G9/F9*100</f>
        <v>9.5864661654135332</v>
      </c>
      <c r="I9" s="37">
        <v>16</v>
      </c>
      <c r="J9" s="37">
        <v>6</v>
      </c>
      <c r="K9" s="38">
        <f t="shared" ref="K9:K27" si="2">J9/I9*100</f>
        <v>37.5</v>
      </c>
      <c r="L9" s="37">
        <v>42</v>
      </c>
      <c r="M9" s="37">
        <v>5</v>
      </c>
      <c r="N9" s="38">
        <f t="shared" ref="N9:N27" si="3">M9/L9*100</f>
        <v>11.904761904761903</v>
      </c>
      <c r="O9" s="140">
        <v>1628</v>
      </c>
      <c r="P9" s="140">
        <v>644</v>
      </c>
      <c r="Q9" s="38">
        <f t="shared" ref="Q9:Q27" si="4">P9/O9*100</f>
        <v>39.557739557739559</v>
      </c>
      <c r="R9" s="140">
        <v>368</v>
      </c>
      <c r="S9" s="140">
        <v>366</v>
      </c>
      <c r="T9" s="140">
        <v>342</v>
      </c>
      <c r="U9" s="38">
        <f t="shared" ref="U9:U27" si="5">T9/S9*100</f>
        <v>93.442622950819683</v>
      </c>
      <c r="V9" s="140">
        <v>316</v>
      </c>
      <c r="W9" s="140">
        <v>204</v>
      </c>
      <c r="X9" s="38">
        <f t="shared" ref="X9:X27" si="6">W9/V9*100</f>
        <v>64.556962025316452</v>
      </c>
      <c r="Y9" s="35"/>
      <c r="Z9" s="41"/>
    </row>
    <row r="10" spans="1:28" s="42" customFormat="1" ht="18" customHeight="1" x14ac:dyDescent="0.25">
      <c r="A10" s="141" t="s">
        <v>45</v>
      </c>
      <c r="B10" s="37">
        <v>94</v>
      </c>
      <c r="C10" s="37">
        <v>240</v>
      </c>
      <c r="D10" s="37">
        <v>92</v>
      </c>
      <c r="E10" s="38">
        <f t="shared" si="0"/>
        <v>38.333333333333336</v>
      </c>
      <c r="F10" s="37">
        <v>34</v>
      </c>
      <c r="G10" s="37">
        <v>4</v>
      </c>
      <c r="H10" s="38">
        <f t="shared" si="1"/>
        <v>11.76470588235294</v>
      </c>
      <c r="I10" s="37">
        <v>2</v>
      </c>
      <c r="J10" s="37">
        <v>0</v>
      </c>
      <c r="K10" s="38">
        <f t="shared" si="2"/>
        <v>0</v>
      </c>
      <c r="L10" s="37">
        <v>8</v>
      </c>
      <c r="M10" s="37">
        <v>6</v>
      </c>
      <c r="N10" s="38">
        <f t="shared" si="3"/>
        <v>75</v>
      </c>
      <c r="O10" s="140">
        <v>222</v>
      </c>
      <c r="P10" s="140">
        <v>92</v>
      </c>
      <c r="Q10" s="38">
        <f t="shared" si="4"/>
        <v>41.441441441441441</v>
      </c>
      <c r="R10" s="140">
        <v>31</v>
      </c>
      <c r="S10" s="140">
        <v>57</v>
      </c>
      <c r="T10" s="140">
        <v>31</v>
      </c>
      <c r="U10" s="38">
        <f t="shared" si="5"/>
        <v>54.385964912280706</v>
      </c>
      <c r="V10" s="140">
        <v>52</v>
      </c>
      <c r="W10" s="140">
        <v>26</v>
      </c>
      <c r="X10" s="38">
        <f t="shared" si="6"/>
        <v>50</v>
      </c>
      <c r="Y10" s="35"/>
      <c r="Z10" s="41"/>
    </row>
    <row r="11" spans="1:28" s="42" customFormat="1" ht="18" customHeight="1" x14ac:dyDescent="0.25">
      <c r="A11" s="141" t="s">
        <v>46</v>
      </c>
      <c r="B11" s="37">
        <v>367</v>
      </c>
      <c r="C11" s="37">
        <v>601</v>
      </c>
      <c r="D11" s="37">
        <v>345</v>
      </c>
      <c r="E11" s="38">
        <f t="shared" si="0"/>
        <v>57.404326123128122</v>
      </c>
      <c r="F11" s="37">
        <v>65</v>
      </c>
      <c r="G11" s="37">
        <v>19</v>
      </c>
      <c r="H11" s="38">
        <f t="shared" si="1"/>
        <v>29.230769230769234</v>
      </c>
      <c r="I11" s="37">
        <v>7</v>
      </c>
      <c r="J11" s="37">
        <v>0</v>
      </c>
      <c r="K11" s="38">
        <f t="shared" si="2"/>
        <v>0</v>
      </c>
      <c r="L11" s="37">
        <v>11</v>
      </c>
      <c r="M11" s="37">
        <v>3</v>
      </c>
      <c r="N11" s="38">
        <f t="shared" si="3"/>
        <v>27.27272727272727</v>
      </c>
      <c r="O11" s="140">
        <v>540</v>
      </c>
      <c r="P11" s="140">
        <v>336</v>
      </c>
      <c r="Q11" s="38">
        <f t="shared" si="4"/>
        <v>62.222222222222221</v>
      </c>
      <c r="R11" s="140">
        <v>155</v>
      </c>
      <c r="S11" s="140">
        <v>238</v>
      </c>
      <c r="T11" s="140">
        <v>145</v>
      </c>
      <c r="U11" s="38">
        <f t="shared" si="5"/>
        <v>60.924369747899156</v>
      </c>
      <c r="V11" s="140">
        <v>225</v>
      </c>
      <c r="W11" s="140">
        <v>90</v>
      </c>
      <c r="X11" s="38">
        <f t="shared" si="6"/>
        <v>40</v>
      </c>
      <c r="Y11" s="35"/>
      <c r="Z11" s="41"/>
    </row>
    <row r="12" spans="1:28" s="42" customFormat="1" ht="18" customHeight="1" x14ac:dyDescent="0.25">
      <c r="A12" s="141" t="s">
        <v>47</v>
      </c>
      <c r="B12" s="37">
        <v>137</v>
      </c>
      <c r="C12" s="37">
        <v>245</v>
      </c>
      <c r="D12" s="37">
        <v>129</v>
      </c>
      <c r="E12" s="38">
        <f t="shared" si="0"/>
        <v>52.653061224489797</v>
      </c>
      <c r="F12" s="37">
        <v>62</v>
      </c>
      <c r="G12" s="37">
        <v>19</v>
      </c>
      <c r="H12" s="38">
        <f t="shared" si="1"/>
        <v>30.64516129032258</v>
      </c>
      <c r="I12" s="37">
        <v>8</v>
      </c>
      <c r="J12" s="37">
        <v>1</v>
      </c>
      <c r="K12" s="38">
        <f t="shared" si="2"/>
        <v>12.5</v>
      </c>
      <c r="L12" s="37">
        <v>1</v>
      </c>
      <c r="M12" s="37">
        <v>0</v>
      </c>
      <c r="N12" s="38">
        <f t="shared" si="3"/>
        <v>0</v>
      </c>
      <c r="O12" s="140">
        <v>243</v>
      </c>
      <c r="P12" s="140">
        <v>126</v>
      </c>
      <c r="Q12" s="38">
        <f t="shared" si="4"/>
        <v>51.851851851851848</v>
      </c>
      <c r="R12" s="140">
        <v>41</v>
      </c>
      <c r="S12" s="140">
        <v>86</v>
      </c>
      <c r="T12" s="140">
        <v>41</v>
      </c>
      <c r="U12" s="38">
        <f t="shared" si="5"/>
        <v>47.674418604651166</v>
      </c>
      <c r="V12" s="140">
        <v>77</v>
      </c>
      <c r="W12" s="140">
        <v>36</v>
      </c>
      <c r="X12" s="38">
        <f t="shared" si="6"/>
        <v>46.753246753246749</v>
      </c>
      <c r="Y12" s="35"/>
      <c r="Z12" s="41"/>
    </row>
    <row r="13" spans="1:28" s="42" customFormat="1" ht="18" customHeight="1" x14ac:dyDescent="0.25">
      <c r="A13" s="141" t="s">
        <v>48</v>
      </c>
      <c r="B13" s="37">
        <v>212</v>
      </c>
      <c r="C13" s="37">
        <v>422</v>
      </c>
      <c r="D13" s="37">
        <v>210</v>
      </c>
      <c r="E13" s="38">
        <f t="shared" si="0"/>
        <v>49.763033175355446</v>
      </c>
      <c r="F13" s="37">
        <v>108</v>
      </c>
      <c r="G13" s="37">
        <v>20</v>
      </c>
      <c r="H13" s="38">
        <f t="shared" si="1"/>
        <v>18.518518518518519</v>
      </c>
      <c r="I13" s="37">
        <v>14</v>
      </c>
      <c r="J13" s="37">
        <v>3</v>
      </c>
      <c r="K13" s="38">
        <f t="shared" si="2"/>
        <v>21.428571428571427</v>
      </c>
      <c r="L13" s="37">
        <v>11</v>
      </c>
      <c r="M13" s="37">
        <v>4</v>
      </c>
      <c r="N13" s="38">
        <f t="shared" si="3"/>
        <v>36.363636363636367</v>
      </c>
      <c r="O13" s="140">
        <v>416</v>
      </c>
      <c r="P13" s="140">
        <v>190</v>
      </c>
      <c r="Q13" s="38">
        <f t="shared" si="4"/>
        <v>45.67307692307692</v>
      </c>
      <c r="R13" s="140">
        <v>85</v>
      </c>
      <c r="S13" s="140">
        <v>164</v>
      </c>
      <c r="T13" s="140">
        <v>84</v>
      </c>
      <c r="U13" s="38">
        <f t="shared" si="5"/>
        <v>51.219512195121951</v>
      </c>
      <c r="V13" s="140">
        <v>131</v>
      </c>
      <c r="W13" s="140">
        <v>44</v>
      </c>
      <c r="X13" s="38">
        <f t="shared" si="6"/>
        <v>33.587786259541986</v>
      </c>
      <c r="Y13" s="35"/>
      <c r="Z13" s="41"/>
    </row>
    <row r="14" spans="1:28" s="42" customFormat="1" ht="18" customHeight="1" x14ac:dyDescent="0.25">
      <c r="A14" s="141" t="s">
        <v>49</v>
      </c>
      <c r="B14" s="37">
        <v>59</v>
      </c>
      <c r="C14" s="37">
        <v>153</v>
      </c>
      <c r="D14" s="37">
        <v>58</v>
      </c>
      <c r="E14" s="38">
        <f t="shared" si="0"/>
        <v>37.908496732026144</v>
      </c>
      <c r="F14" s="37">
        <v>51</v>
      </c>
      <c r="G14" s="37">
        <v>7</v>
      </c>
      <c r="H14" s="38">
        <f t="shared" si="1"/>
        <v>13.725490196078432</v>
      </c>
      <c r="I14" s="37">
        <v>11</v>
      </c>
      <c r="J14" s="37">
        <v>0</v>
      </c>
      <c r="K14" s="38">
        <f t="shared" si="2"/>
        <v>0</v>
      </c>
      <c r="L14" s="37">
        <v>5</v>
      </c>
      <c r="M14" s="37">
        <v>2</v>
      </c>
      <c r="N14" s="38">
        <f t="shared" si="3"/>
        <v>40</v>
      </c>
      <c r="O14" s="140">
        <v>152</v>
      </c>
      <c r="P14" s="140">
        <v>52</v>
      </c>
      <c r="Q14" s="38">
        <f t="shared" si="4"/>
        <v>34.210526315789473</v>
      </c>
      <c r="R14" s="140">
        <v>20</v>
      </c>
      <c r="S14" s="140">
        <v>51</v>
      </c>
      <c r="T14" s="140">
        <v>20</v>
      </c>
      <c r="U14" s="38">
        <f t="shared" si="5"/>
        <v>39.215686274509807</v>
      </c>
      <c r="V14" s="140">
        <v>49</v>
      </c>
      <c r="W14" s="140">
        <v>12</v>
      </c>
      <c r="X14" s="38">
        <f t="shared" si="6"/>
        <v>24.489795918367346</v>
      </c>
      <c r="Y14" s="35"/>
      <c r="Z14" s="41"/>
    </row>
    <row r="15" spans="1:28" s="42" customFormat="1" ht="18" customHeight="1" x14ac:dyDescent="0.25">
      <c r="A15" s="141" t="s">
        <v>50</v>
      </c>
      <c r="B15" s="37">
        <v>88</v>
      </c>
      <c r="C15" s="37">
        <v>140</v>
      </c>
      <c r="D15" s="37">
        <v>88</v>
      </c>
      <c r="E15" s="38">
        <f t="shared" si="0"/>
        <v>62.857142857142854</v>
      </c>
      <c r="F15" s="37">
        <v>37</v>
      </c>
      <c r="G15" s="37">
        <v>12</v>
      </c>
      <c r="H15" s="38">
        <f t="shared" si="1"/>
        <v>32.432432432432435</v>
      </c>
      <c r="I15" s="37">
        <v>6</v>
      </c>
      <c r="J15" s="37">
        <v>3</v>
      </c>
      <c r="K15" s="38">
        <f t="shared" si="2"/>
        <v>50</v>
      </c>
      <c r="L15" s="37">
        <v>1</v>
      </c>
      <c r="M15" s="37">
        <v>8</v>
      </c>
      <c r="N15" s="38">
        <f t="shared" si="3"/>
        <v>800</v>
      </c>
      <c r="O15" s="140">
        <v>140</v>
      </c>
      <c r="P15" s="140">
        <v>85</v>
      </c>
      <c r="Q15" s="38">
        <f t="shared" si="4"/>
        <v>60.714285714285708</v>
      </c>
      <c r="R15" s="140">
        <v>36</v>
      </c>
      <c r="S15" s="140">
        <v>47</v>
      </c>
      <c r="T15" s="140">
        <v>36</v>
      </c>
      <c r="U15" s="38">
        <f t="shared" si="5"/>
        <v>76.59574468085107</v>
      </c>
      <c r="V15" s="140">
        <v>43</v>
      </c>
      <c r="W15" s="140">
        <v>31</v>
      </c>
      <c r="X15" s="38">
        <f t="shared" si="6"/>
        <v>72.093023255813947</v>
      </c>
      <c r="Y15" s="35"/>
      <c r="Z15" s="41"/>
    </row>
    <row r="16" spans="1:28" s="42" customFormat="1" ht="18" customHeight="1" x14ac:dyDescent="0.25">
      <c r="A16" s="141" t="s">
        <v>51</v>
      </c>
      <c r="B16" s="37">
        <v>83</v>
      </c>
      <c r="C16" s="37">
        <v>136</v>
      </c>
      <c r="D16" s="37">
        <v>83</v>
      </c>
      <c r="E16" s="38">
        <f t="shared" si="0"/>
        <v>61.029411764705884</v>
      </c>
      <c r="F16" s="37">
        <v>28</v>
      </c>
      <c r="G16" s="37">
        <v>4</v>
      </c>
      <c r="H16" s="38">
        <f t="shared" si="1"/>
        <v>14.285714285714285</v>
      </c>
      <c r="I16" s="37">
        <v>4</v>
      </c>
      <c r="J16" s="37">
        <v>1</v>
      </c>
      <c r="K16" s="38">
        <f t="shared" si="2"/>
        <v>25</v>
      </c>
      <c r="L16" s="37">
        <v>11</v>
      </c>
      <c r="M16" s="37">
        <v>5</v>
      </c>
      <c r="N16" s="38">
        <f t="shared" si="3"/>
        <v>45.454545454545453</v>
      </c>
      <c r="O16" s="140">
        <v>133</v>
      </c>
      <c r="P16" s="140">
        <v>72</v>
      </c>
      <c r="Q16" s="38">
        <f t="shared" si="4"/>
        <v>54.13533834586466</v>
      </c>
      <c r="R16" s="140">
        <v>25</v>
      </c>
      <c r="S16" s="140">
        <v>45</v>
      </c>
      <c r="T16" s="140">
        <v>25</v>
      </c>
      <c r="U16" s="38">
        <f t="shared" si="5"/>
        <v>55.555555555555557</v>
      </c>
      <c r="V16" s="140">
        <v>40</v>
      </c>
      <c r="W16" s="140">
        <v>22</v>
      </c>
      <c r="X16" s="38">
        <f t="shared" si="6"/>
        <v>55.000000000000007</v>
      </c>
      <c r="Y16" s="35"/>
      <c r="Z16" s="41"/>
    </row>
    <row r="17" spans="1:26" s="42" customFormat="1" ht="18" customHeight="1" x14ac:dyDescent="0.25">
      <c r="A17" s="141" t="s">
        <v>52</v>
      </c>
      <c r="B17" s="37">
        <v>1130</v>
      </c>
      <c r="C17" s="37">
        <v>629</v>
      </c>
      <c r="D17" s="37">
        <v>1060</v>
      </c>
      <c r="E17" s="38">
        <f t="shared" si="0"/>
        <v>168.5214626391097</v>
      </c>
      <c r="F17" s="37">
        <v>141</v>
      </c>
      <c r="G17" s="37">
        <v>100</v>
      </c>
      <c r="H17" s="38">
        <f t="shared" si="1"/>
        <v>70.921985815602838</v>
      </c>
      <c r="I17" s="37">
        <v>12</v>
      </c>
      <c r="J17" s="37">
        <v>4</v>
      </c>
      <c r="K17" s="38">
        <f t="shared" si="2"/>
        <v>33.333333333333329</v>
      </c>
      <c r="L17" s="37">
        <v>6</v>
      </c>
      <c r="M17" s="37">
        <v>1</v>
      </c>
      <c r="N17" s="38">
        <f t="shared" si="3"/>
        <v>16.666666666666664</v>
      </c>
      <c r="O17" s="140">
        <v>620</v>
      </c>
      <c r="P17" s="140">
        <v>981</v>
      </c>
      <c r="Q17" s="38">
        <f t="shared" si="4"/>
        <v>158.2258064516129</v>
      </c>
      <c r="R17" s="140">
        <v>599</v>
      </c>
      <c r="S17" s="140">
        <v>243</v>
      </c>
      <c r="T17" s="140">
        <v>577</v>
      </c>
      <c r="U17" s="38">
        <f t="shared" si="5"/>
        <v>237.44855967078192</v>
      </c>
      <c r="V17" s="140">
        <v>203</v>
      </c>
      <c r="W17" s="140">
        <v>536</v>
      </c>
      <c r="X17" s="38">
        <f t="shared" si="6"/>
        <v>264.03940886699507</v>
      </c>
      <c r="Y17" s="35"/>
      <c r="Z17" s="41"/>
    </row>
    <row r="18" spans="1:26" s="42" customFormat="1" ht="18" customHeight="1" x14ac:dyDescent="0.25">
      <c r="A18" s="141" t="s">
        <v>53</v>
      </c>
      <c r="B18" s="37">
        <v>143</v>
      </c>
      <c r="C18" s="37">
        <v>239</v>
      </c>
      <c r="D18" s="37">
        <v>140</v>
      </c>
      <c r="E18" s="38">
        <f t="shared" si="0"/>
        <v>58.577405857740587</v>
      </c>
      <c r="F18" s="37">
        <v>40</v>
      </c>
      <c r="G18" s="37">
        <v>22</v>
      </c>
      <c r="H18" s="38">
        <f t="shared" si="1"/>
        <v>55.000000000000007</v>
      </c>
      <c r="I18" s="37">
        <v>4</v>
      </c>
      <c r="J18" s="37">
        <v>2</v>
      </c>
      <c r="K18" s="38">
        <f t="shared" si="2"/>
        <v>50</v>
      </c>
      <c r="L18" s="37">
        <v>4</v>
      </c>
      <c r="M18" s="37">
        <v>2</v>
      </c>
      <c r="N18" s="38">
        <f t="shared" si="3"/>
        <v>50</v>
      </c>
      <c r="O18" s="140">
        <v>225</v>
      </c>
      <c r="P18" s="140">
        <v>124</v>
      </c>
      <c r="Q18" s="38">
        <f t="shared" si="4"/>
        <v>55.111111111111114</v>
      </c>
      <c r="R18" s="140">
        <v>57</v>
      </c>
      <c r="S18" s="140">
        <v>105</v>
      </c>
      <c r="T18" s="140">
        <v>57</v>
      </c>
      <c r="U18" s="38">
        <f t="shared" si="5"/>
        <v>54.285714285714285</v>
      </c>
      <c r="V18" s="140">
        <v>78</v>
      </c>
      <c r="W18" s="140">
        <v>27</v>
      </c>
      <c r="X18" s="38">
        <f t="shared" si="6"/>
        <v>34.615384615384613</v>
      </c>
      <c r="Y18" s="35"/>
      <c r="Z18" s="41"/>
    </row>
    <row r="19" spans="1:26" s="42" customFormat="1" ht="18" customHeight="1" x14ac:dyDescent="0.25">
      <c r="A19" s="141" t="s">
        <v>54</v>
      </c>
      <c r="B19" s="37">
        <v>128</v>
      </c>
      <c r="C19" s="37">
        <v>249</v>
      </c>
      <c r="D19" s="37">
        <v>126</v>
      </c>
      <c r="E19" s="38">
        <f t="shared" si="0"/>
        <v>50.602409638554214</v>
      </c>
      <c r="F19" s="37">
        <v>85</v>
      </c>
      <c r="G19" s="37">
        <v>20</v>
      </c>
      <c r="H19" s="38">
        <f t="shared" si="1"/>
        <v>23.52941176470588</v>
      </c>
      <c r="I19" s="37">
        <v>3</v>
      </c>
      <c r="J19" s="37">
        <v>1</v>
      </c>
      <c r="K19" s="38">
        <f t="shared" si="2"/>
        <v>33.333333333333329</v>
      </c>
      <c r="L19" s="37">
        <v>38</v>
      </c>
      <c r="M19" s="37">
        <v>4</v>
      </c>
      <c r="N19" s="38">
        <f t="shared" si="3"/>
        <v>10.526315789473683</v>
      </c>
      <c r="O19" s="140">
        <v>239</v>
      </c>
      <c r="P19" s="140">
        <v>117</v>
      </c>
      <c r="Q19" s="38">
        <f t="shared" si="4"/>
        <v>48.953974895397486</v>
      </c>
      <c r="R19" s="140">
        <v>47</v>
      </c>
      <c r="S19" s="140">
        <v>90</v>
      </c>
      <c r="T19" s="140">
        <v>47</v>
      </c>
      <c r="U19" s="38">
        <f t="shared" si="5"/>
        <v>52.222222222222229</v>
      </c>
      <c r="V19" s="140">
        <v>81</v>
      </c>
      <c r="W19" s="140">
        <v>30</v>
      </c>
      <c r="X19" s="38">
        <f t="shared" si="6"/>
        <v>37.037037037037038</v>
      </c>
      <c r="Y19" s="35"/>
      <c r="Z19" s="41"/>
    </row>
    <row r="20" spans="1:26" s="42" customFormat="1" ht="18" customHeight="1" x14ac:dyDescent="0.25">
      <c r="A20" s="141" t="s">
        <v>55</v>
      </c>
      <c r="B20" s="37">
        <v>53</v>
      </c>
      <c r="C20" s="37">
        <v>127</v>
      </c>
      <c r="D20" s="37">
        <v>53</v>
      </c>
      <c r="E20" s="38">
        <f t="shared" si="0"/>
        <v>41.732283464566926</v>
      </c>
      <c r="F20" s="37">
        <v>21</v>
      </c>
      <c r="G20" s="37">
        <v>2</v>
      </c>
      <c r="H20" s="38">
        <f t="shared" si="1"/>
        <v>9.5238095238095237</v>
      </c>
      <c r="I20" s="37">
        <v>2</v>
      </c>
      <c r="J20" s="37">
        <v>0</v>
      </c>
      <c r="K20" s="38">
        <f t="shared" si="2"/>
        <v>0</v>
      </c>
      <c r="L20" s="37">
        <v>6</v>
      </c>
      <c r="M20" s="37">
        <v>1</v>
      </c>
      <c r="N20" s="38">
        <f t="shared" si="3"/>
        <v>16.666666666666664</v>
      </c>
      <c r="O20" s="140">
        <v>126</v>
      </c>
      <c r="P20" s="140">
        <v>53</v>
      </c>
      <c r="Q20" s="38">
        <f t="shared" si="4"/>
        <v>42.063492063492063</v>
      </c>
      <c r="R20" s="140">
        <v>25</v>
      </c>
      <c r="S20" s="140">
        <v>37</v>
      </c>
      <c r="T20" s="140">
        <v>25</v>
      </c>
      <c r="U20" s="38">
        <f t="shared" si="5"/>
        <v>67.567567567567565</v>
      </c>
      <c r="V20" s="140">
        <v>31</v>
      </c>
      <c r="W20" s="140">
        <v>16</v>
      </c>
      <c r="X20" s="38">
        <f t="shared" si="6"/>
        <v>51.612903225806448</v>
      </c>
      <c r="Y20" s="35"/>
      <c r="Z20" s="41"/>
    </row>
    <row r="21" spans="1:26" s="42" customFormat="1" ht="18" customHeight="1" x14ac:dyDescent="0.25">
      <c r="A21" s="141" t="s">
        <v>56</v>
      </c>
      <c r="B21" s="37">
        <v>83</v>
      </c>
      <c r="C21" s="37">
        <v>88</v>
      </c>
      <c r="D21" s="37">
        <v>83</v>
      </c>
      <c r="E21" s="38">
        <f t="shared" si="0"/>
        <v>94.318181818181827</v>
      </c>
      <c r="F21" s="37">
        <v>27</v>
      </c>
      <c r="G21" s="37">
        <v>14</v>
      </c>
      <c r="H21" s="38">
        <f t="shared" si="1"/>
        <v>51.851851851851848</v>
      </c>
      <c r="I21" s="37">
        <v>0</v>
      </c>
      <c r="J21" s="37">
        <v>1</v>
      </c>
      <c r="K21" s="164" t="e">
        <f t="shared" si="2"/>
        <v>#DIV/0!</v>
      </c>
      <c r="L21" s="37">
        <v>0</v>
      </c>
      <c r="M21" s="37">
        <v>0</v>
      </c>
      <c r="N21" s="164" t="e">
        <f t="shared" si="3"/>
        <v>#DIV/0!</v>
      </c>
      <c r="O21" s="140">
        <v>86</v>
      </c>
      <c r="P21" s="140">
        <v>77</v>
      </c>
      <c r="Q21" s="38">
        <f t="shared" si="4"/>
        <v>89.534883720930239</v>
      </c>
      <c r="R21" s="140">
        <v>35</v>
      </c>
      <c r="S21" s="140">
        <v>25</v>
      </c>
      <c r="T21" s="140">
        <v>35</v>
      </c>
      <c r="U21" s="38">
        <f t="shared" si="5"/>
        <v>140</v>
      </c>
      <c r="V21" s="140">
        <v>17</v>
      </c>
      <c r="W21" s="140">
        <v>32</v>
      </c>
      <c r="X21" s="38">
        <f t="shared" si="6"/>
        <v>188.23529411764704</v>
      </c>
      <c r="Y21" s="35"/>
      <c r="Z21" s="41"/>
    </row>
    <row r="22" spans="1:26" s="42" customFormat="1" ht="18" customHeight="1" x14ac:dyDescent="0.25">
      <c r="A22" s="141" t="s">
        <v>57</v>
      </c>
      <c r="B22" s="37">
        <v>104</v>
      </c>
      <c r="C22" s="37">
        <v>123</v>
      </c>
      <c r="D22" s="37">
        <v>97</v>
      </c>
      <c r="E22" s="38">
        <f t="shared" si="0"/>
        <v>78.861788617886177</v>
      </c>
      <c r="F22" s="37">
        <v>21</v>
      </c>
      <c r="G22" s="37">
        <v>13</v>
      </c>
      <c r="H22" s="38">
        <f t="shared" si="1"/>
        <v>61.904761904761905</v>
      </c>
      <c r="I22" s="37">
        <v>0</v>
      </c>
      <c r="J22" s="37">
        <v>1</v>
      </c>
      <c r="K22" s="164" t="e">
        <f t="shared" si="2"/>
        <v>#DIV/0!</v>
      </c>
      <c r="L22" s="37">
        <v>0</v>
      </c>
      <c r="M22" s="37">
        <v>0</v>
      </c>
      <c r="N22" s="164" t="e">
        <f t="shared" si="3"/>
        <v>#DIV/0!</v>
      </c>
      <c r="O22" s="140">
        <v>121</v>
      </c>
      <c r="P22" s="140">
        <v>89</v>
      </c>
      <c r="Q22" s="38">
        <f t="shared" si="4"/>
        <v>73.553719008264466</v>
      </c>
      <c r="R22" s="140">
        <v>34</v>
      </c>
      <c r="S22" s="140">
        <v>54</v>
      </c>
      <c r="T22" s="140">
        <v>32</v>
      </c>
      <c r="U22" s="38">
        <f t="shared" si="5"/>
        <v>59.259259259259252</v>
      </c>
      <c r="V22" s="140">
        <v>51</v>
      </c>
      <c r="W22" s="140">
        <v>26</v>
      </c>
      <c r="X22" s="38">
        <f t="shared" si="6"/>
        <v>50.980392156862742</v>
      </c>
      <c r="Y22" s="35"/>
      <c r="Z22" s="41"/>
    </row>
    <row r="23" spans="1:26" s="42" customFormat="1" ht="18" customHeight="1" x14ac:dyDescent="0.25">
      <c r="A23" s="141" t="s">
        <v>58</v>
      </c>
      <c r="B23" s="37">
        <v>220</v>
      </c>
      <c r="C23" s="37">
        <v>528</v>
      </c>
      <c r="D23" s="37">
        <v>219</v>
      </c>
      <c r="E23" s="38">
        <f t="shared" si="0"/>
        <v>41.477272727272727</v>
      </c>
      <c r="F23" s="37">
        <v>108</v>
      </c>
      <c r="G23" s="37">
        <v>24</v>
      </c>
      <c r="H23" s="38">
        <f t="shared" si="1"/>
        <v>22.222222222222221</v>
      </c>
      <c r="I23" s="37">
        <v>8</v>
      </c>
      <c r="J23" s="37">
        <v>2</v>
      </c>
      <c r="K23" s="38">
        <f t="shared" si="2"/>
        <v>25</v>
      </c>
      <c r="L23" s="37">
        <v>6</v>
      </c>
      <c r="M23" s="37">
        <v>4</v>
      </c>
      <c r="N23" s="38">
        <f t="shared" si="3"/>
        <v>66.666666666666657</v>
      </c>
      <c r="O23" s="140">
        <v>518</v>
      </c>
      <c r="P23" s="140">
        <v>191</v>
      </c>
      <c r="Q23" s="38">
        <f t="shared" si="4"/>
        <v>36.872586872586872</v>
      </c>
      <c r="R23" s="140">
        <v>87</v>
      </c>
      <c r="S23" s="140">
        <v>189</v>
      </c>
      <c r="T23" s="140">
        <v>87</v>
      </c>
      <c r="U23" s="38">
        <f t="shared" si="5"/>
        <v>46.031746031746032</v>
      </c>
      <c r="V23" s="140">
        <v>115</v>
      </c>
      <c r="W23" s="140">
        <v>38</v>
      </c>
      <c r="X23" s="38">
        <f t="shared" si="6"/>
        <v>33.043478260869563</v>
      </c>
      <c r="Y23" s="35"/>
      <c r="Z23" s="41"/>
    </row>
    <row r="24" spans="1:26" s="42" customFormat="1" ht="18" customHeight="1" x14ac:dyDescent="0.25">
      <c r="A24" s="141" t="s">
        <v>59</v>
      </c>
      <c r="B24" s="37">
        <v>47</v>
      </c>
      <c r="C24" s="37">
        <v>75</v>
      </c>
      <c r="D24" s="37">
        <v>47</v>
      </c>
      <c r="E24" s="38">
        <f t="shared" si="0"/>
        <v>62.666666666666671</v>
      </c>
      <c r="F24" s="37">
        <v>35</v>
      </c>
      <c r="G24" s="37">
        <v>14</v>
      </c>
      <c r="H24" s="38">
        <f t="shared" si="1"/>
        <v>40</v>
      </c>
      <c r="I24" s="37">
        <v>3</v>
      </c>
      <c r="J24" s="37">
        <v>0</v>
      </c>
      <c r="K24" s="38">
        <f t="shared" si="2"/>
        <v>0</v>
      </c>
      <c r="L24" s="37">
        <v>2</v>
      </c>
      <c r="M24" s="37">
        <v>0</v>
      </c>
      <c r="N24" s="38">
        <f t="shared" si="3"/>
        <v>0</v>
      </c>
      <c r="O24" s="140">
        <v>75</v>
      </c>
      <c r="P24" s="140">
        <v>43</v>
      </c>
      <c r="Q24" s="38">
        <f t="shared" si="4"/>
        <v>57.333333333333336</v>
      </c>
      <c r="R24" s="140">
        <v>22</v>
      </c>
      <c r="S24" s="140">
        <v>20</v>
      </c>
      <c r="T24" s="140">
        <v>22</v>
      </c>
      <c r="U24" s="38">
        <f t="shared" si="5"/>
        <v>110.00000000000001</v>
      </c>
      <c r="V24" s="140">
        <v>19</v>
      </c>
      <c r="W24" s="140">
        <v>15</v>
      </c>
      <c r="X24" s="38">
        <f t="shared" si="6"/>
        <v>78.94736842105263</v>
      </c>
      <c r="Y24" s="35"/>
      <c r="Z24" s="41"/>
    </row>
    <row r="25" spans="1:26" s="42" customFormat="1" ht="18" customHeight="1" x14ac:dyDescent="0.25">
      <c r="A25" s="141" t="s">
        <v>60</v>
      </c>
      <c r="B25" s="37">
        <v>61</v>
      </c>
      <c r="C25" s="37">
        <v>126</v>
      </c>
      <c r="D25" s="37">
        <v>61</v>
      </c>
      <c r="E25" s="38">
        <f t="shared" si="0"/>
        <v>48.412698412698411</v>
      </c>
      <c r="F25" s="37">
        <v>32</v>
      </c>
      <c r="G25" s="37">
        <v>4</v>
      </c>
      <c r="H25" s="38">
        <f t="shared" si="1"/>
        <v>12.5</v>
      </c>
      <c r="I25" s="37">
        <v>6</v>
      </c>
      <c r="J25" s="37">
        <v>0</v>
      </c>
      <c r="K25" s="38">
        <f t="shared" si="2"/>
        <v>0</v>
      </c>
      <c r="L25" s="37">
        <v>3</v>
      </c>
      <c r="M25" s="37">
        <v>3</v>
      </c>
      <c r="N25" s="38">
        <f t="shared" si="3"/>
        <v>100</v>
      </c>
      <c r="O25" s="140">
        <v>124</v>
      </c>
      <c r="P25" s="140">
        <v>59</v>
      </c>
      <c r="Q25" s="38">
        <f t="shared" si="4"/>
        <v>47.580645161290327</v>
      </c>
      <c r="R25" s="140">
        <v>37</v>
      </c>
      <c r="S25" s="140">
        <v>43</v>
      </c>
      <c r="T25" s="140">
        <v>37</v>
      </c>
      <c r="U25" s="38">
        <f t="shared" si="5"/>
        <v>86.04651162790698</v>
      </c>
      <c r="V25" s="140">
        <v>40</v>
      </c>
      <c r="W25" s="140">
        <v>30</v>
      </c>
      <c r="X25" s="38">
        <f t="shared" si="6"/>
        <v>75</v>
      </c>
      <c r="Y25" s="35"/>
      <c r="Z25" s="41"/>
    </row>
    <row r="26" spans="1:26" s="42" customFormat="1" ht="18" customHeight="1" x14ac:dyDescent="0.25">
      <c r="A26" s="141" t="s">
        <v>61</v>
      </c>
      <c r="B26" s="37">
        <v>37</v>
      </c>
      <c r="C26" s="37">
        <v>108</v>
      </c>
      <c r="D26" s="37">
        <v>36</v>
      </c>
      <c r="E26" s="38">
        <f t="shared" si="0"/>
        <v>33.333333333333329</v>
      </c>
      <c r="F26" s="37">
        <v>23</v>
      </c>
      <c r="G26" s="37">
        <v>2</v>
      </c>
      <c r="H26" s="38">
        <f t="shared" si="1"/>
        <v>8.695652173913043</v>
      </c>
      <c r="I26" s="37">
        <v>4</v>
      </c>
      <c r="J26" s="37">
        <v>0</v>
      </c>
      <c r="K26" s="38">
        <f t="shared" si="2"/>
        <v>0</v>
      </c>
      <c r="L26" s="37">
        <v>10</v>
      </c>
      <c r="M26" s="37">
        <v>1</v>
      </c>
      <c r="N26" s="38">
        <f t="shared" si="3"/>
        <v>10</v>
      </c>
      <c r="O26" s="140">
        <v>107</v>
      </c>
      <c r="P26" s="140">
        <v>36</v>
      </c>
      <c r="Q26" s="38">
        <f t="shared" si="4"/>
        <v>33.644859813084111</v>
      </c>
      <c r="R26" s="140">
        <v>15</v>
      </c>
      <c r="S26" s="140">
        <v>29</v>
      </c>
      <c r="T26" s="140">
        <v>15</v>
      </c>
      <c r="U26" s="38">
        <f t="shared" si="5"/>
        <v>51.724137931034484</v>
      </c>
      <c r="V26" s="140">
        <v>26</v>
      </c>
      <c r="W26" s="140">
        <v>11</v>
      </c>
      <c r="X26" s="38">
        <f t="shared" si="6"/>
        <v>42.307692307692307</v>
      </c>
      <c r="Y26" s="35"/>
      <c r="Z26" s="41"/>
    </row>
    <row r="27" spans="1:26" s="42" customFormat="1" ht="18" customHeight="1" x14ac:dyDescent="0.25">
      <c r="A27" s="141" t="s">
        <v>62</v>
      </c>
      <c r="B27" s="37">
        <v>326</v>
      </c>
      <c r="C27" s="37">
        <v>481</v>
      </c>
      <c r="D27" s="37">
        <v>323</v>
      </c>
      <c r="E27" s="38">
        <f t="shared" si="0"/>
        <v>67.151767151767146</v>
      </c>
      <c r="F27" s="37">
        <v>163</v>
      </c>
      <c r="G27" s="37">
        <v>53</v>
      </c>
      <c r="H27" s="38">
        <f t="shared" si="1"/>
        <v>32.515337423312886</v>
      </c>
      <c r="I27" s="37">
        <v>4</v>
      </c>
      <c r="J27" s="37">
        <v>3</v>
      </c>
      <c r="K27" s="38">
        <f t="shared" si="2"/>
        <v>75</v>
      </c>
      <c r="L27" s="37">
        <v>19</v>
      </c>
      <c r="M27" s="37">
        <v>5</v>
      </c>
      <c r="N27" s="38">
        <f t="shared" si="3"/>
        <v>26.315789473684209</v>
      </c>
      <c r="O27" s="140">
        <v>479</v>
      </c>
      <c r="P27" s="140">
        <v>318</v>
      </c>
      <c r="Q27" s="38">
        <f t="shared" si="4"/>
        <v>66.388308977035493</v>
      </c>
      <c r="R27" s="140">
        <v>123</v>
      </c>
      <c r="S27" s="140">
        <v>158</v>
      </c>
      <c r="T27" s="140">
        <v>123</v>
      </c>
      <c r="U27" s="38">
        <f t="shared" si="5"/>
        <v>77.848101265822791</v>
      </c>
      <c r="V27" s="140">
        <v>142</v>
      </c>
      <c r="W27" s="140">
        <v>85</v>
      </c>
      <c r="X27" s="38">
        <f t="shared" si="6"/>
        <v>59.859154929577464</v>
      </c>
      <c r="Y27" s="35"/>
      <c r="Z27" s="41"/>
    </row>
    <row r="28" spans="1:26" ht="60.6" customHeight="1" x14ac:dyDescent="0.25">
      <c r="A28" s="44"/>
      <c r="B28" s="219" t="s">
        <v>79</v>
      </c>
      <c r="C28" s="219"/>
      <c r="D28" s="219"/>
      <c r="E28" s="219"/>
      <c r="F28" s="219"/>
      <c r="G28" s="219"/>
      <c r="H28" s="219"/>
      <c r="I28" s="219"/>
      <c r="J28" s="219"/>
      <c r="K28" s="219"/>
      <c r="L28" s="173"/>
      <c r="M28" s="173"/>
      <c r="N28" s="173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8:K28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tabSelected="1" view="pageBreakPreview" zoomScale="80" zoomScaleNormal="70" zoomScaleSheetLayoutView="80" workbookViewId="0">
      <selection activeCell="C13" sqref="C13:C14"/>
    </sheetView>
  </sheetViews>
  <sheetFormatPr defaultColWidth="8" defaultRowHeight="13.2" x14ac:dyDescent="0.25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206" t="s">
        <v>66</v>
      </c>
      <c r="B1" s="206"/>
      <c r="C1" s="206"/>
      <c r="D1" s="206"/>
      <c r="E1" s="206"/>
    </row>
    <row r="2" spans="1:11" s="4" customFormat="1" ht="23.25" customHeight="1" x14ac:dyDescent="0.3">
      <c r="A2" s="211" t="s">
        <v>0</v>
      </c>
      <c r="B2" s="207" t="s">
        <v>81</v>
      </c>
      <c r="C2" s="207" t="s">
        <v>82</v>
      </c>
      <c r="D2" s="209" t="s">
        <v>1</v>
      </c>
      <c r="E2" s="210"/>
    </row>
    <row r="3" spans="1:11" s="4" customFormat="1" ht="42" customHeight="1" x14ac:dyDescent="0.3">
      <c r="A3" s="212"/>
      <c r="B3" s="208"/>
      <c r="C3" s="208"/>
      <c r="D3" s="5" t="s">
        <v>2</v>
      </c>
      <c r="E3" s="6" t="s">
        <v>40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73</v>
      </c>
      <c r="B5" s="161" t="s">
        <v>72</v>
      </c>
      <c r="C5" s="161">
        <f>'4'!B7</f>
        <v>1785</v>
      </c>
      <c r="D5" s="11" t="s">
        <v>72</v>
      </c>
      <c r="E5" s="162" t="s">
        <v>72</v>
      </c>
      <c r="K5" s="12"/>
    </row>
    <row r="6" spans="1:11" s="4" customFormat="1" ht="31.5" customHeight="1" x14ac:dyDescent="0.3">
      <c r="A6" s="10" t="s">
        <v>36</v>
      </c>
      <c r="B6" s="161">
        <f>'4'!C7</f>
        <v>2328</v>
      </c>
      <c r="C6" s="161">
        <f>'4'!D7</f>
        <v>1727</v>
      </c>
      <c r="D6" s="11">
        <f t="shared" ref="D6:D10" si="0">C6/B6*100</f>
        <v>74.18384879725086</v>
      </c>
      <c r="E6" s="162">
        <f t="shared" ref="E6:E10" si="1">C6-B6</f>
        <v>-601</v>
      </c>
      <c r="K6" s="12"/>
    </row>
    <row r="7" spans="1:11" s="4" customFormat="1" ht="54.75" customHeight="1" x14ac:dyDescent="0.3">
      <c r="A7" s="13" t="s">
        <v>37</v>
      </c>
      <c r="B7" s="161">
        <f>'4'!F7</f>
        <v>422</v>
      </c>
      <c r="C7" s="161">
        <f>'4'!G7</f>
        <v>147</v>
      </c>
      <c r="D7" s="11">
        <f t="shared" si="0"/>
        <v>34.834123222748815</v>
      </c>
      <c r="E7" s="162">
        <f t="shared" si="1"/>
        <v>-275</v>
      </c>
      <c r="K7" s="12"/>
    </row>
    <row r="8" spans="1:11" s="4" customFormat="1" ht="35.25" customHeight="1" x14ac:dyDescent="0.3">
      <c r="A8" s="14" t="s">
        <v>38</v>
      </c>
      <c r="B8" s="161">
        <f>'4'!I7</f>
        <v>26</v>
      </c>
      <c r="C8" s="161">
        <f>'4'!J7</f>
        <v>6</v>
      </c>
      <c r="D8" s="11">
        <f t="shared" si="0"/>
        <v>23.076923076923077</v>
      </c>
      <c r="E8" s="162">
        <f t="shared" si="1"/>
        <v>-20</v>
      </c>
      <c r="K8" s="12"/>
    </row>
    <row r="9" spans="1:11" s="4" customFormat="1" ht="45.75" customHeight="1" x14ac:dyDescent="0.3">
      <c r="A9" s="14" t="s">
        <v>29</v>
      </c>
      <c r="B9" s="161">
        <f>'4'!L7</f>
        <v>43</v>
      </c>
      <c r="C9" s="161">
        <f>'4'!M7</f>
        <v>18</v>
      </c>
      <c r="D9" s="11">
        <f t="shared" si="0"/>
        <v>41.860465116279073</v>
      </c>
      <c r="E9" s="162">
        <f t="shared" si="1"/>
        <v>-25</v>
      </c>
      <c r="K9" s="12"/>
    </row>
    <row r="10" spans="1:11" s="4" customFormat="1" ht="55.5" customHeight="1" x14ac:dyDescent="0.3">
      <c r="A10" s="14" t="s">
        <v>39</v>
      </c>
      <c r="B10" s="161">
        <f>'4'!O7</f>
        <v>2234</v>
      </c>
      <c r="C10" s="161">
        <f>'4'!P7</f>
        <v>1495</v>
      </c>
      <c r="D10" s="11">
        <f t="shared" si="0"/>
        <v>66.920322291853168</v>
      </c>
      <c r="E10" s="162">
        <f t="shared" si="1"/>
        <v>-739</v>
      </c>
      <c r="K10" s="12"/>
    </row>
    <row r="11" spans="1:11" s="4" customFormat="1" ht="12.75" customHeight="1" x14ac:dyDescent="0.3">
      <c r="A11" s="213" t="s">
        <v>5</v>
      </c>
      <c r="B11" s="214"/>
      <c r="C11" s="214"/>
      <c r="D11" s="214"/>
      <c r="E11" s="214"/>
      <c r="K11" s="12"/>
    </row>
    <row r="12" spans="1:11" s="4" customFormat="1" ht="15" customHeight="1" x14ac:dyDescent="0.3">
      <c r="A12" s="215"/>
      <c r="B12" s="216"/>
      <c r="C12" s="216"/>
      <c r="D12" s="216"/>
      <c r="E12" s="216"/>
      <c r="K12" s="12"/>
    </row>
    <row r="13" spans="1:11" s="4" customFormat="1" ht="20.25" customHeight="1" x14ac:dyDescent="0.3">
      <c r="A13" s="211" t="s">
        <v>0</v>
      </c>
      <c r="B13" s="217" t="s">
        <v>83</v>
      </c>
      <c r="C13" s="217" t="s">
        <v>84</v>
      </c>
      <c r="D13" s="209" t="s">
        <v>1</v>
      </c>
      <c r="E13" s="210"/>
      <c r="K13" s="12"/>
    </row>
    <row r="14" spans="1:11" ht="35.25" customHeight="1" x14ac:dyDescent="0.25">
      <c r="A14" s="212"/>
      <c r="B14" s="217"/>
      <c r="C14" s="217"/>
      <c r="D14" s="5" t="s">
        <v>2</v>
      </c>
      <c r="E14" s="6" t="s">
        <v>67</v>
      </c>
      <c r="K14" s="12"/>
    </row>
    <row r="15" spans="1:11" ht="24" customHeight="1" x14ac:dyDescent="0.25">
      <c r="A15" s="10" t="s">
        <v>73</v>
      </c>
      <c r="B15" s="165" t="s">
        <v>72</v>
      </c>
      <c r="C15" s="165">
        <f>'4'!R7</f>
        <v>816</v>
      </c>
      <c r="D15" s="11" t="s">
        <v>72</v>
      </c>
      <c r="E15" s="162" t="s">
        <v>72</v>
      </c>
      <c r="K15" s="12"/>
    </row>
    <row r="16" spans="1:11" ht="25.5" customHeight="1" x14ac:dyDescent="0.25">
      <c r="A16" s="1" t="s">
        <v>36</v>
      </c>
      <c r="B16" s="165">
        <f>'4'!S7</f>
        <v>790</v>
      </c>
      <c r="C16" s="165">
        <f>'4'!T7</f>
        <v>801</v>
      </c>
      <c r="D16" s="11">
        <f t="shared" ref="D16:D17" si="2">C16/B16*100</f>
        <v>101.39240506329115</v>
      </c>
      <c r="E16" s="162">
        <f t="shared" ref="E16:E17" si="3">C16-B16</f>
        <v>11</v>
      </c>
      <c r="K16" s="12"/>
    </row>
    <row r="17" spans="1:11" ht="33.75" customHeight="1" x14ac:dyDescent="0.25">
      <c r="A17" s="1" t="s">
        <v>41</v>
      </c>
      <c r="B17" s="165">
        <f>'4'!V7</f>
        <v>686</v>
      </c>
      <c r="C17" s="165">
        <f>'4'!W7</f>
        <v>637</v>
      </c>
      <c r="D17" s="11">
        <f t="shared" si="2"/>
        <v>92.857142857142861</v>
      </c>
      <c r="E17" s="162">
        <f t="shared" si="3"/>
        <v>-49</v>
      </c>
      <c r="K17" s="12"/>
    </row>
    <row r="18" spans="1:11" ht="70.8" customHeight="1" x14ac:dyDescent="0.25">
      <c r="A18" s="205" t="s">
        <v>79</v>
      </c>
      <c r="B18" s="205"/>
      <c r="C18" s="205"/>
      <c r="D18" s="205"/>
      <c r="E18" s="20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3"/>
  <sheetViews>
    <sheetView view="pageBreakPreview" zoomScale="90" zoomScaleNormal="90" zoomScaleSheetLayoutView="90" workbookViewId="0">
      <selection activeCell="T16" sqref="T16"/>
    </sheetView>
  </sheetViews>
  <sheetFormatPr defaultColWidth="9.109375" defaultRowHeight="13.8" x14ac:dyDescent="0.25"/>
  <cols>
    <col min="1" max="1" width="23" style="45" customWidth="1"/>
    <col min="2" max="2" width="21" style="45" customWidth="1"/>
    <col min="3" max="3" width="9.5546875" style="45" customWidth="1"/>
    <col min="4" max="11" width="8.6640625" style="45" customWidth="1"/>
    <col min="12" max="13" width="9.44140625" style="45" customWidth="1"/>
    <col min="14" max="14" width="8.5546875" style="45" customWidth="1"/>
    <col min="15" max="16" width="9.44140625" style="45" customWidth="1"/>
    <col min="17" max="17" width="8.5546875" style="45" customWidth="1"/>
    <col min="18" max="18" width="17.88671875" style="45" customWidth="1"/>
    <col min="19" max="19" width="8.6640625" style="45" customWidth="1"/>
    <col min="20" max="20" width="8.88671875" style="45" customWidth="1"/>
    <col min="21" max="21" width="8.5546875" style="45" customWidth="1"/>
    <col min="22" max="16384" width="9.109375" style="45"/>
  </cols>
  <sheetData>
    <row r="1" spans="1:26" s="22" customFormat="1" ht="43.5" customHeight="1" x14ac:dyDescent="0.3">
      <c r="A1" s="21"/>
      <c r="B1" s="230" t="s">
        <v>86</v>
      </c>
      <c r="C1" s="230"/>
      <c r="D1" s="230"/>
      <c r="E1" s="230"/>
      <c r="F1" s="230"/>
      <c r="G1" s="230"/>
      <c r="H1" s="230"/>
      <c r="I1" s="230"/>
      <c r="J1" s="230"/>
      <c r="K1" s="230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6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154" t="s">
        <v>8</v>
      </c>
    </row>
    <row r="3" spans="1:26" s="27" customFormat="1" ht="74.25" customHeight="1" x14ac:dyDescent="0.3">
      <c r="A3" s="231"/>
      <c r="B3" s="171" t="s">
        <v>74</v>
      </c>
      <c r="C3" s="222" t="s">
        <v>9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2" t="s">
        <v>76</v>
      </c>
      <c r="S3" s="222" t="s">
        <v>14</v>
      </c>
      <c r="T3" s="222"/>
      <c r="U3" s="222"/>
      <c r="V3" s="222" t="s">
        <v>18</v>
      </c>
      <c r="W3" s="222"/>
      <c r="X3" s="222"/>
    </row>
    <row r="4" spans="1:26" s="28" customFormat="1" ht="26.25" customHeight="1" x14ac:dyDescent="0.3">
      <c r="A4" s="232"/>
      <c r="B4" s="223" t="s">
        <v>75</v>
      </c>
      <c r="C4" s="223" t="s">
        <v>63</v>
      </c>
      <c r="D4" s="223" t="s">
        <v>75</v>
      </c>
      <c r="E4" s="224" t="s">
        <v>2</v>
      </c>
      <c r="F4" s="223" t="s">
        <v>63</v>
      </c>
      <c r="G4" s="223" t="s">
        <v>75</v>
      </c>
      <c r="H4" s="224" t="s">
        <v>2</v>
      </c>
      <c r="I4" s="223" t="s">
        <v>63</v>
      </c>
      <c r="J4" s="223" t="s">
        <v>75</v>
      </c>
      <c r="K4" s="224" t="s">
        <v>2</v>
      </c>
      <c r="L4" s="223" t="s">
        <v>63</v>
      </c>
      <c r="M4" s="223" t="s">
        <v>75</v>
      </c>
      <c r="N4" s="224" t="s">
        <v>2</v>
      </c>
      <c r="O4" s="223" t="s">
        <v>63</v>
      </c>
      <c r="P4" s="223" t="s">
        <v>75</v>
      </c>
      <c r="Q4" s="224" t="s">
        <v>2</v>
      </c>
      <c r="R4" s="223" t="s">
        <v>75</v>
      </c>
      <c r="S4" s="223" t="s">
        <v>63</v>
      </c>
      <c r="T4" s="223" t="s">
        <v>75</v>
      </c>
      <c r="U4" s="224" t="s">
        <v>2</v>
      </c>
      <c r="V4" s="223" t="s">
        <v>63</v>
      </c>
      <c r="W4" s="223" t="s">
        <v>75</v>
      </c>
      <c r="X4" s="224" t="s">
        <v>2</v>
      </c>
    </row>
    <row r="5" spans="1:26" s="28" customFormat="1" ht="15.75" customHeight="1" x14ac:dyDescent="0.3">
      <c r="A5" s="233"/>
      <c r="B5" s="223"/>
      <c r="C5" s="223"/>
      <c r="D5" s="223"/>
      <c r="E5" s="224"/>
      <c r="F5" s="223"/>
      <c r="G5" s="223"/>
      <c r="H5" s="224"/>
      <c r="I5" s="223"/>
      <c r="J5" s="223"/>
      <c r="K5" s="224"/>
      <c r="L5" s="223"/>
      <c r="M5" s="223"/>
      <c r="N5" s="224"/>
      <c r="O5" s="223"/>
      <c r="P5" s="223"/>
      <c r="Q5" s="224"/>
      <c r="R5" s="223"/>
      <c r="S5" s="223"/>
      <c r="T5" s="223"/>
      <c r="U5" s="224"/>
      <c r="V5" s="223"/>
      <c r="W5" s="223"/>
      <c r="X5" s="224"/>
    </row>
    <row r="6" spans="1:26" s="31" customFormat="1" ht="11.25" customHeight="1" x14ac:dyDescent="0.3">
      <c r="A6" s="29" t="s">
        <v>4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6" s="36" customFormat="1" ht="16.5" customHeight="1" x14ac:dyDescent="0.3">
      <c r="A7" s="32" t="s">
        <v>42</v>
      </c>
      <c r="B7" s="33">
        <f>SUM(B8:B27)</f>
        <v>1785</v>
      </c>
      <c r="C7" s="33">
        <f>SUM(C8:C27)</f>
        <v>2328</v>
      </c>
      <c r="D7" s="33">
        <f>SUM(D8:D27)</f>
        <v>1727</v>
      </c>
      <c r="E7" s="34">
        <f>D7/C7*100</f>
        <v>74.18384879725086</v>
      </c>
      <c r="F7" s="33">
        <f>SUM(F8:F27)</f>
        <v>422</v>
      </c>
      <c r="G7" s="33">
        <f>SUM(G8:G27)</f>
        <v>147</v>
      </c>
      <c r="H7" s="34">
        <f>G7/F7*100</f>
        <v>34.834123222748815</v>
      </c>
      <c r="I7" s="33">
        <f>SUM(I8:I27)</f>
        <v>26</v>
      </c>
      <c r="J7" s="33">
        <f>SUM(J8:J27)</f>
        <v>6</v>
      </c>
      <c r="K7" s="34">
        <f>J7/I7*100</f>
        <v>23.076923076923077</v>
      </c>
      <c r="L7" s="33">
        <f>SUM(L8:L27)</f>
        <v>43</v>
      </c>
      <c r="M7" s="33">
        <f>SUM(M8:M27)</f>
        <v>18</v>
      </c>
      <c r="N7" s="34">
        <f>M7/L7*100</f>
        <v>41.860465116279073</v>
      </c>
      <c r="O7" s="33">
        <f>SUM(O8:O27)</f>
        <v>2234</v>
      </c>
      <c r="P7" s="33">
        <f>SUM(P8:P27)</f>
        <v>1495</v>
      </c>
      <c r="Q7" s="34">
        <f>P7/O7*100</f>
        <v>66.920322291853168</v>
      </c>
      <c r="R7" s="33">
        <f>SUM(R8:R27)</f>
        <v>816</v>
      </c>
      <c r="S7" s="33">
        <f>SUM(S8:S27)</f>
        <v>790</v>
      </c>
      <c r="T7" s="33">
        <f>SUM(T8:T27)</f>
        <v>801</v>
      </c>
      <c r="U7" s="34">
        <f>T7/S7*100</f>
        <v>101.39240506329115</v>
      </c>
      <c r="V7" s="33">
        <f>SUM(V8:V27)</f>
        <v>686</v>
      </c>
      <c r="W7" s="33">
        <f>SUM(W8:W27)</f>
        <v>637</v>
      </c>
      <c r="X7" s="34">
        <f>W7/V7*100</f>
        <v>92.857142857142861</v>
      </c>
      <c r="Y7" s="35"/>
    </row>
    <row r="8" spans="1:26" s="42" customFormat="1" ht="16.5" customHeight="1" x14ac:dyDescent="0.25">
      <c r="A8" s="141" t="s">
        <v>43</v>
      </c>
      <c r="B8" s="37">
        <v>771</v>
      </c>
      <c r="C8" s="39">
        <v>900</v>
      </c>
      <c r="D8" s="39">
        <v>744</v>
      </c>
      <c r="E8" s="38">
        <f>D8/C8*100</f>
        <v>82.666666666666671</v>
      </c>
      <c r="F8" s="37">
        <v>131</v>
      </c>
      <c r="G8" s="37">
        <v>54</v>
      </c>
      <c r="H8" s="38">
        <f>G8/F8*100</f>
        <v>41.221374045801525</v>
      </c>
      <c r="I8" s="37">
        <v>6</v>
      </c>
      <c r="J8" s="37">
        <v>1</v>
      </c>
      <c r="K8" s="38">
        <f>J8/I8*100</f>
        <v>16.666666666666664</v>
      </c>
      <c r="L8" s="37">
        <v>2</v>
      </c>
      <c r="M8" s="37">
        <v>0</v>
      </c>
      <c r="N8" s="38">
        <f t="shared" ref="N8:N27" si="0">M8/L8*100</f>
        <v>0</v>
      </c>
      <c r="O8" s="37">
        <v>845</v>
      </c>
      <c r="P8" s="37">
        <v>564</v>
      </c>
      <c r="Q8" s="38">
        <f>P8/O8*100</f>
        <v>66.745562130177518</v>
      </c>
      <c r="R8" s="37">
        <v>381</v>
      </c>
      <c r="S8" s="37">
        <v>265</v>
      </c>
      <c r="T8" s="37">
        <v>373</v>
      </c>
      <c r="U8" s="38">
        <f>T8/S8*100</f>
        <v>140.75471698113208</v>
      </c>
      <c r="V8" s="37">
        <v>223</v>
      </c>
      <c r="W8" s="37">
        <v>327</v>
      </c>
      <c r="X8" s="38">
        <f>W8/V8*100</f>
        <v>146.63677130044843</v>
      </c>
      <c r="Y8" s="40"/>
      <c r="Z8" s="41"/>
    </row>
    <row r="9" spans="1:26" s="43" customFormat="1" ht="16.5" customHeight="1" x14ac:dyDescent="0.25">
      <c r="A9" s="141" t="s">
        <v>44</v>
      </c>
      <c r="B9" s="37">
        <v>115</v>
      </c>
      <c r="C9" s="39">
        <v>242</v>
      </c>
      <c r="D9" s="39">
        <v>111</v>
      </c>
      <c r="E9" s="38">
        <f t="shared" ref="E9:E27" si="1">D9/C9*100</f>
        <v>45.867768595041326</v>
      </c>
      <c r="F9" s="37">
        <v>28</v>
      </c>
      <c r="G9" s="37">
        <v>3</v>
      </c>
      <c r="H9" s="38">
        <f t="shared" ref="H9:H27" si="2">G9/F9*100</f>
        <v>10.714285714285714</v>
      </c>
      <c r="I9" s="37">
        <v>3</v>
      </c>
      <c r="J9" s="37">
        <v>1</v>
      </c>
      <c r="K9" s="38">
        <f>J9/I9*100</f>
        <v>33.333333333333329</v>
      </c>
      <c r="L9" s="37">
        <v>1</v>
      </c>
      <c r="M9" s="37">
        <v>0</v>
      </c>
      <c r="N9" s="38">
        <f t="shared" si="0"/>
        <v>0</v>
      </c>
      <c r="O9" s="37">
        <v>235</v>
      </c>
      <c r="P9" s="37">
        <v>106</v>
      </c>
      <c r="Q9" s="38">
        <f t="shared" ref="Q9:Q27" si="3">P9/O9*100</f>
        <v>45.106382978723403</v>
      </c>
      <c r="R9" s="37">
        <v>54</v>
      </c>
      <c r="S9" s="37">
        <v>88</v>
      </c>
      <c r="T9" s="37">
        <v>51</v>
      </c>
      <c r="U9" s="38">
        <f t="shared" ref="U9:U27" si="4">T9/S9*100</f>
        <v>57.95454545454546</v>
      </c>
      <c r="V9" s="37">
        <v>75</v>
      </c>
      <c r="W9" s="37">
        <v>27</v>
      </c>
      <c r="X9" s="38">
        <f t="shared" ref="X9:X27" si="5">W9/V9*100</f>
        <v>36</v>
      </c>
      <c r="Y9" s="40"/>
      <c r="Z9" s="41"/>
    </row>
    <row r="10" spans="1:26" s="42" customFormat="1" ht="16.5" customHeight="1" x14ac:dyDescent="0.25">
      <c r="A10" s="141" t="s">
        <v>45</v>
      </c>
      <c r="B10" s="37">
        <v>48</v>
      </c>
      <c r="C10" s="39">
        <v>59</v>
      </c>
      <c r="D10" s="39">
        <v>47</v>
      </c>
      <c r="E10" s="38">
        <f t="shared" si="1"/>
        <v>79.66101694915254</v>
      </c>
      <c r="F10" s="37">
        <v>11</v>
      </c>
      <c r="G10" s="37">
        <v>3</v>
      </c>
      <c r="H10" s="38">
        <f t="shared" si="2"/>
        <v>27.27272727272727</v>
      </c>
      <c r="I10" s="37">
        <v>0</v>
      </c>
      <c r="J10" s="37">
        <v>0</v>
      </c>
      <c r="K10" s="164" t="e">
        <f t="shared" ref="K10:K27" si="6">J10/I10*100</f>
        <v>#DIV/0!</v>
      </c>
      <c r="L10" s="37">
        <v>3</v>
      </c>
      <c r="M10" s="37">
        <v>1</v>
      </c>
      <c r="N10" s="38">
        <f t="shared" si="0"/>
        <v>33.333333333333329</v>
      </c>
      <c r="O10" s="37">
        <v>57</v>
      </c>
      <c r="P10" s="37">
        <v>47</v>
      </c>
      <c r="Q10" s="38">
        <f t="shared" si="3"/>
        <v>82.456140350877192</v>
      </c>
      <c r="R10" s="37">
        <v>15</v>
      </c>
      <c r="S10" s="37">
        <v>20</v>
      </c>
      <c r="T10" s="37">
        <v>15</v>
      </c>
      <c r="U10" s="38">
        <f t="shared" si="4"/>
        <v>75</v>
      </c>
      <c r="V10" s="37">
        <v>17</v>
      </c>
      <c r="W10" s="37">
        <v>11</v>
      </c>
      <c r="X10" s="38">
        <f t="shared" si="5"/>
        <v>64.705882352941174</v>
      </c>
      <c r="Y10" s="40"/>
      <c r="Z10" s="41"/>
    </row>
    <row r="11" spans="1:26" s="42" customFormat="1" ht="16.5" customHeight="1" x14ac:dyDescent="0.25">
      <c r="A11" s="141" t="s">
        <v>46</v>
      </c>
      <c r="B11" s="37">
        <v>82</v>
      </c>
      <c r="C11" s="39">
        <v>159</v>
      </c>
      <c r="D11" s="39">
        <v>79</v>
      </c>
      <c r="E11" s="38">
        <f t="shared" si="1"/>
        <v>49.685534591194966</v>
      </c>
      <c r="F11" s="37">
        <v>23</v>
      </c>
      <c r="G11" s="37">
        <v>5</v>
      </c>
      <c r="H11" s="38">
        <f t="shared" si="2"/>
        <v>21.739130434782609</v>
      </c>
      <c r="I11" s="37">
        <v>1</v>
      </c>
      <c r="J11" s="37">
        <v>0</v>
      </c>
      <c r="K11" s="38">
        <f>J11/I11*100</f>
        <v>0</v>
      </c>
      <c r="L11" s="37">
        <v>2</v>
      </c>
      <c r="M11" s="37">
        <v>0</v>
      </c>
      <c r="N11" s="38">
        <f t="shared" si="0"/>
        <v>0</v>
      </c>
      <c r="O11" s="37">
        <v>148</v>
      </c>
      <c r="P11" s="37">
        <v>78</v>
      </c>
      <c r="Q11" s="38">
        <f t="shared" si="3"/>
        <v>52.702702702702695</v>
      </c>
      <c r="R11" s="37">
        <v>33</v>
      </c>
      <c r="S11" s="37">
        <v>64</v>
      </c>
      <c r="T11" s="37">
        <v>33</v>
      </c>
      <c r="U11" s="38">
        <f t="shared" si="4"/>
        <v>51.5625</v>
      </c>
      <c r="V11" s="37">
        <v>61</v>
      </c>
      <c r="W11" s="37">
        <v>13</v>
      </c>
      <c r="X11" s="38">
        <f t="shared" si="5"/>
        <v>21.311475409836063</v>
      </c>
      <c r="Y11" s="40"/>
      <c r="Z11" s="41"/>
    </row>
    <row r="12" spans="1:26" s="42" customFormat="1" ht="16.5" customHeight="1" x14ac:dyDescent="0.25">
      <c r="A12" s="141" t="s">
        <v>47</v>
      </c>
      <c r="B12" s="37">
        <v>42</v>
      </c>
      <c r="C12" s="39">
        <v>49</v>
      </c>
      <c r="D12" s="39">
        <v>37</v>
      </c>
      <c r="E12" s="38">
        <f t="shared" si="1"/>
        <v>75.510204081632651</v>
      </c>
      <c r="F12" s="37">
        <v>8</v>
      </c>
      <c r="G12" s="37">
        <v>5</v>
      </c>
      <c r="H12" s="38">
        <f t="shared" si="2"/>
        <v>62.5</v>
      </c>
      <c r="I12" s="37">
        <v>1</v>
      </c>
      <c r="J12" s="37">
        <v>1</v>
      </c>
      <c r="K12" s="38">
        <f>J12/I12*100</f>
        <v>100</v>
      </c>
      <c r="L12" s="37">
        <v>0</v>
      </c>
      <c r="M12" s="37">
        <v>0</v>
      </c>
      <c r="N12" s="164" t="e">
        <f t="shared" si="0"/>
        <v>#DIV/0!</v>
      </c>
      <c r="O12" s="37">
        <v>49</v>
      </c>
      <c r="P12" s="37">
        <v>36</v>
      </c>
      <c r="Q12" s="38">
        <f t="shared" si="3"/>
        <v>73.469387755102048</v>
      </c>
      <c r="R12" s="37">
        <v>13</v>
      </c>
      <c r="S12" s="37">
        <v>19</v>
      </c>
      <c r="T12" s="37">
        <v>13</v>
      </c>
      <c r="U12" s="38">
        <f t="shared" si="4"/>
        <v>68.421052631578945</v>
      </c>
      <c r="V12" s="37">
        <v>15</v>
      </c>
      <c r="W12" s="37">
        <v>11</v>
      </c>
      <c r="X12" s="38">
        <f t="shared" si="5"/>
        <v>73.333333333333329</v>
      </c>
      <c r="Y12" s="40"/>
      <c r="Z12" s="41"/>
    </row>
    <row r="13" spans="1:26" s="42" customFormat="1" ht="16.5" customHeight="1" x14ac:dyDescent="0.25">
      <c r="A13" s="141" t="s">
        <v>48</v>
      </c>
      <c r="B13" s="37">
        <v>68</v>
      </c>
      <c r="C13" s="39">
        <v>128</v>
      </c>
      <c r="D13" s="39">
        <v>68</v>
      </c>
      <c r="E13" s="38">
        <f t="shared" si="1"/>
        <v>53.125</v>
      </c>
      <c r="F13" s="37">
        <v>37</v>
      </c>
      <c r="G13" s="37">
        <v>7</v>
      </c>
      <c r="H13" s="38">
        <f t="shared" si="2"/>
        <v>18.918918918918919</v>
      </c>
      <c r="I13" s="37">
        <v>3</v>
      </c>
      <c r="J13" s="37">
        <v>0</v>
      </c>
      <c r="K13" s="38">
        <f>J13/I13*100</f>
        <v>0</v>
      </c>
      <c r="L13" s="37">
        <v>1</v>
      </c>
      <c r="M13" s="37">
        <v>2</v>
      </c>
      <c r="N13" s="38">
        <f t="shared" si="0"/>
        <v>200</v>
      </c>
      <c r="O13" s="37">
        <v>125</v>
      </c>
      <c r="P13" s="37">
        <v>60</v>
      </c>
      <c r="Q13" s="38">
        <f t="shared" si="3"/>
        <v>48</v>
      </c>
      <c r="R13" s="37">
        <v>23</v>
      </c>
      <c r="S13" s="37">
        <v>45</v>
      </c>
      <c r="T13" s="37">
        <v>23</v>
      </c>
      <c r="U13" s="38">
        <f t="shared" si="4"/>
        <v>51.111111111111107</v>
      </c>
      <c r="V13" s="37">
        <v>40</v>
      </c>
      <c r="W13" s="37">
        <v>8</v>
      </c>
      <c r="X13" s="38">
        <f t="shared" si="5"/>
        <v>20</v>
      </c>
      <c r="Y13" s="40"/>
      <c r="Z13" s="41"/>
    </row>
    <row r="14" spans="1:26" s="42" customFormat="1" ht="16.5" customHeight="1" x14ac:dyDescent="0.25">
      <c r="A14" s="141" t="s">
        <v>49</v>
      </c>
      <c r="B14" s="37">
        <v>15</v>
      </c>
      <c r="C14" s="39">
        <v>37</v>
      </c>
      <c r="D14" s="39">
        <v>15</v>
      </c>
      <c r="E14" s="38">
        <f t="shared" si="1"/>
        <v>40.54054054054054</v>
      </c>
      <c r="F14" s="37">
        <v>12</v>
      </c>
      <c r="G14" s="37">
        <v>2</v>
      </c>
      <c r="H14" s="38">
        <f t="shared" si="2"/>
        <v>16.666666666666664</v>
      </c>
      <c r="I14" s="37">
        <v>1</v>
      </c>
      <c r="J14" s="37">
        <v>0</v>
      </c>
      <c r="K14" s="38">
        <f>J14/I14*100</f>
        <v>0</v>
      </c>
      <c r="L14" s="37">
        <v>1</v>
      </c>
      <c r="M14" s="37">
        <v>0</v>
      </c>
      <c r="N14" s="38">
        <f t="shared" si="0"/>
        <v>0</v>
      </c>
      <c r="O14" s="37">
        <v>37</v>
      </c>
      <c r="P14" s="37">
        <v>14</v>
      </c>
      <c r="Q14" s="38">
        <f t="shared" si="3"/>
        <v>37.837837837837839</v>
      </c>
      <c r="R14" s="37">
        <v>8</v>
      </c>
      <c r="S14" s="37">
        <v>10</v>
      </c>
      <c r="T14" s="37">
        <v>8</v>
      </c>
      <c r="U14" s="38">
        <f t="shared" si="4"/>
        <v>80</v>
      </c>
      <c r="V14" s="37">
        <v>9</v>
      </c>
      <c r="W14" s="37">
        <v>6</v>
      </c>
      <c r="X14" s="38">
        <f t="shared" si="5"/>
        <v>66.666666666666657</v>
      </c>
      <c r="Y14" s="40"/>
      <c r="Z14" s="41"/>
    </row>
    <row r="15" spans="1:26" s="42" customFormat="1" ht="16.5" customHeight="1" x14ac:dyDescent="0.25">
      <c r="A15" s="141" t="s">
        <v>50</v>
      </c>
      <c r="B15" s="37">
        <v>53</v>
      </c>
      <c r="C15" s="39">
        <v>65</v>
      </c>
      <c r="D15" s="39">
        <v>53</v>
      </c>
      <c r="E15" s="38">
        <f t="shared" si="1"/>
        <v>81.538461538461533</v>
      </c>
      <c r="F15" s="37">
        <v>14</v>
      </c>
      <c r="G15" s="37">
        <v>4</v>
      </c>
      <c r="H15" s="38">
        <f t="shared" si="2"/>
        <v>28.571428571428569</v>
      </c>
      <c r="I15" s="37">
        <v>3</v>
      </c>
      <c r="J15" s="37">
        <v>2</v>
      </c>
      <c r="K15" s="38">
        <f t="shared" si="6"/>
        <v>66.666666666666657</v>
      </c>
      <c r="L15" s="37">
        <v>1</v>
      </c>
      <c r="M15" s="37">
        <v>7</v>
      </c>
      <c r="N15" s="38">
        <f t="shared" si="0"/>
        <v>700</v>
      </c>
      <c r="O15" s="37">
        <v>65</v>
      </c>
      <c r="P15" s="37">
        <v>52</v>
      </c>
      <c r="Q15" s="38">
        <f t="shared" si="3"/>
        <v>80</v>
      </c>
      <c r="R15" s="37">
        <v>29</v>
      </c>
      <c r="S15" s="37">
        <v>23</v>
      </c>
      <c r="T15" s="37">
        <v>29</v>
      </c>
      <c r="U15" s="38">
        <f t="shared" si="4"/>
        <v>126.08695652173914</v>
      </c>
      <c r="V15" s="37">
        <v>21</v>
      </c>
      <c r="W15" s="37">
        <v>25</v>
      </c>
      <c r="X15" s="38">
        <f t="shared" si="5"/>
        <v>119.04761904761905</v>
      </c>
      <c r="Y15" s="40"/>
      <c r="Z15" s="41"/>
    </row>
    <row r="16" spans="1:26" s="42" customFormat="1" ht="16.5" customHeight="1" x14ac:dyDescent="0.25">
      <c r="A16" s="141" t="s">
        <v>51</v>
      </c>
      <c r="B16" s="37">
        <v>31</v>
      </c>
      <c r="C16" s="39">
        <v>42</v>
      </c>
      <c r="D16" s="39">
        <v>31</v>
      </c>
      <c r="E16" s="38">
        <f t="shared" si="1"/>
        <v>73.80952380952381</v>
      </c>
      <c r="F16" s="37">
        <v>9</v>
      </c>
      <c r="G16" s="37">
        <v>2</v>
      </c>
      <c r="H16" s="38">
        <f t="shared" si="2"/>
        <v>22.222222222222221</v>
      </c>
      <c r="I16" s="37">
        <v>1</v>
      </c>
      <c r="J16" s="37">
        <v>0</v>
      </c>
      <c r="K16" s="38">
        <f t="shared" si="6"/>
        <v>0</v>
      </c>
      <c r="L16" s="37">
        <v>1</v>
      </c>
      <c r="M16" s="37">
        <v>0</v>
      </c>
      <c r="N16" s="38">
        <f t="shared" si="0"/>
        <v>0</v>
      </c>
      <c r="O16" s="37">
        <v>39</v>
      </c>
      <c r="P16" s="37">
        <v>25</v>
      </c>
      <c r="Q16" s="38">
        <f t="shared" si="3"/>
        <v>64.102564102564102</v>
      </c>
      <c r="R16" s="37">
        <v>11</v>
      </c>
      <c r="S16" s="37">
        <v>12</v>
      </c>
      <c r="T16" s="37">
        <v>11</v>
      </c>
      <c r="U16" s="38">
        <f t="shared" si="4"/>
        <v>91.666666666666657</v>
      </c>
      <c r="V16" s="37">
        <v>10</v>
      </c>
      <c r="W16" s="37">
        <v>10</v>
      </c>
      <c r="X16" s="38">
        <f t="shared" si="5"/>
        <v>100</v>
      </c>
      <c r="Y16" s="40"/>
      <c r="Z16" s="41"/>
    </row>
    <row r="17" spans="1:26" s="42" customFormat="1" ht="16.5" customHeight="1" x14ac:dyDescent="0.25">
      <c r="A17" s="141" t="s">
        <v>52</v>
      </c>
      <c r="B17" s="37">
        <v>255</v>
      </c>
      <c r="C17" s="39">
        <v>166</v>
      </c>
      <c r="D17" s="39">
        <v>242</v>
      </c>
      <c r="E17" s="38">
        <f t="shared" si="1"/>
        <v>145.78313253012047</v>
      </c>
      <c r="F17" s="37">
        <v>23</v>
      </c>
      <c r="G17" s="37">
        <v>19</v>
      </c>
      <c r="H17" s="38">
        <f t="shared" si="2"/>
        <v>82.608695652173907</v>
      </c>
      <c r="I17" s="37">
        <v>4</v>
      </c>
      <c r="J17" s="37">
        <v>1</v>
      </c>
      <c r="K17" s="38">
        <f>J17/I17*100</f>
        <v>25</v>
      </c>
      <c r="L17" s="37">
        <v>3</v>
      </c>
      <c r="M17" s="37">
        <v>1</v>
      </c>
      <c r="N17" s="38">
        <f t="shared" si="0"/>
        <v>33.333333333333329</v>
      </c>
      <c r="O17" s="37">
        <v>164</v>
      </c>
      <c r="P17" s="37">
        <v>233</v>
      </c>
      <c r="Q17" s="38">
        <f t="shared" si="3"/>
        <v>142.07317073170731</v>
      </c>
      <c r="R17" s="37">
        <v>130</v>
      </c>
      <c r="S17" s="37">
        <v>77</v>
      </c>
      <c r="T17" s="37">
        <v>127</v>
      </c>
      <c r="U17" s="38">
        <f t="shared" si="4"/>
        <v>164.93506493506493</v>
      </c>
      <c r="V17" s="37">
        <v>67</v>
      </c>
      <c r="W17" s="37">
        <v>118</v>
      </c>
      <c r="X17" s="38">
        <f t="shared" si="5"/>
        <v>176.11940298507463</v>
      </c>
      <c r="Y17" s="40"/>
      <c r="Z17" s="41"/>
    </row>
    <row r="18" spans="1:26" s="42" customFormat="1" ht="16.5" customHeight="1" x14ac:dyDescent="0.25">
      <c r="A18" s="141" t="s">
        <v>53</v>
      </c>
      <c r="B18" s="37">
        <v>36</v>
      </c>
      <c r="C18" s="39">
        <v>59</v>
      </c>
      <c r="D18" s="39">
        <v>36</v>
      </c>
      <c r="E18" s="38">
        <f t="shared" si="1"/>
        <v>61.016949152542374</v>
      </c>
      <c r="F18" s="37">
        <v>9</v>
      </c>
      <c r="G18" s="37">
        <v>7</v>
      </c>
      <c r="H18" s="38">
        <f t="shared" si="2"/>
        <v>77.777777777777786</v>
      </c>
      <c r="I18" s="37">
        <v>0</v>
      </c>
      <c r="J18" s="37">
        <v>0</v>
      </c>
      <c r="K18" s="164" t="e">
        <f t="shared" si="6"/>
        <v>#DIV/0!</v>
      </c>
      <c r="L18" s="37">
        <v>2</v>
      </c>
      <c r="M18" s="37">
        <v>2</v>
      </c>
      <c r="N18" s="38">
        <f t="shared" si="0"/>
        <v>100</v>
      </c>
      <c r="O18" s="37">
        <v>53</v>
      </c>
      <c r="P18" s="37">
        <v>33</v>
      </c>
      <c r="Q18" s="38">
        <f t="shared" si="3"/>
        <v>62.264150943396224</v>
      </c>
      <c r="R18" s="37">
        <v>14</v>
      </c>
      <c r="S18" s="37">
        <v>25</v>
      </c>
      <c r="T18" s="37">
        <v>14</v>
      </c>
      <c r="U18" s="38">
        <f t="shared" si="4"/>
        <v>56.000000000000007</v>
      </c>
      <c r="V18" s="37">
        <v>22</v>
      </c>
      <c r="W18" s="37">
        <v>10</v>
      </c>
      <c r="X18" s="38">
        <f t="shared" si="5"/>
        <v>45.454545454545453</v>
      </c>
      <c r="Y18" s="40"/>
      <c r="Z18" s="41"/>
    </row>
    <row r="19" spans="1:26" s="42" customFormat="1" ht="16.5" customHeight="1" x14ac:dyDescent="0.25">
      <c r="A19" s="141" t="s">
        <v>54</v>
      </c>
      <c r="B19" s="37">
        <v>36</v>
      </c>
      <c r="C19" s="39">
        <v>68</v>
      </c>
      <c r="D19" s="39">
        <v>36</v>
      </c>
      <c r="E19" s="38">
        <f t="shared" si="1"/>
        <v>52.941176470588239</v>
      </c>
      <c r="F19" s="37">
        <v>17</v>
      </c>
      <c r="G19" s="37">
        <v>6</v>
      </c>
      <c r="H19" s="38">
        <f t="shared" si="2"/>
        <v>35.294117647058826</v>
      </c>
      <c r="I19" s="37">
        <v>0</v>
      </c>
      <c r="J19" s="37">
        <v>0</v>
      </c>
      <c r="K19" s="164" t="e">
        <f t="shared" si="6"/>
        <v>#DIV/0!</v>
      </c>
      <c r="L19" s="37">
        <v>16</v>
      </c>
      <c r="M19" s="37">
        <v>1</v>
      </c>
      <c r="N19" s="38">
        <f t="shared" si="0"/>
        <v>6.25</v>
      </c>
      <c r="O19" s="37">
        <v>67</v>
      </c>
      <c r="P19" s="37">
        <v>32</v>
      </c>
      <c r="Q19" s="38">
        <f t="shared" si="3"/>
        <v>47.761194029850742</v>
      </c>
      <c r="R19" s="37">
        <v>11</v>
      </c>
      <c r="S19" s="37">
        <v>28</v>
      </c>
      <c r="T19" s="37">
        <v>11</v>
      </c>
      <c r="U19" s="38">
        <f t="shared" si="4"/>
        <v>39.285714285714285</v>
      </c>
      <c r="V19" s="37">
        <v>25</v>
      </c>
      <c r="W19" s="37">
        <v>2</v>
      </c>
      <c r="X19" s="38">
        <f t="shared" si="5"/>
        <v>8</v>
      </c>
      <c r="Y19" s="40"/>
      <c r="Z19" s="41"/>
    </row>
    <row r="20" spans="1:26" s="42" customFormat="1" ht="16.5" customHeight="1" x14ac:dyDescent="0.25">
      <c r="A20" s="141" t="s">
        <v>55</v>
      </c>
      <c r="B20" s="37">
        <v>5</v>
      </c>
      <c r="C20" s="39">
        <v>33</v>
      </c>
      <c r="D20" s="39">
        <v>5</v>
      </c>
      <c r="E20" s="38">
        <f t="shared" si="1"/>
        <v>15.151515151515152</v>
      </c>
      <c r="F20" s="37">
        <v>12</v>
      </c>
      <c r="G20" s="37">
        <v>0</v>
      </c>
      <c r="H20" s="38">
        <f t="shared" si="2"/>
        <v>0</v>
      </c>
      <c r="I20" s="37">
        <v>1</v>
      </c>
      <c r="J20" s="37">
        <v>0</v>
      </c>
      <c r="K20" s="38">
        <f>J20/I20*100</f>
        <v>0</v>
      </c>
      <c r="L20" s="37">
        <v>5</v>
      </c>
      <c r="M20" s="37">
        <v>1</v>
      </c>
      <c r="N20" s="38">
        <f t="shared" si="0"/>
        <v>20</v>
      </c>
      <c r="O20" s="37">
        <v>33</v>
      </c>
      <c r="P20" s="37">
        <v>5</v>
      </c>
      <c r="Q20" s="38">
        <f t="shared" si="3"/>
        <v>15.151515151515152</v>
      </c>
      <c r="R20" s="37">
        <v>3</v>
      </c>
      <c r="S20" s="37">
        <v>2</v>
      </c>
      <c r="T20" s="37">
        <v>3</v>
      </c>
      <c r="U20" s="38">
        <f t="shared" si="4"/>
        <v>150</v>
      </c>
      <c r="V20" s="37">
        <v>2</v>
      </c>
      <c r="W20" s="37">
        <v>1</v>
      </c>
      <c r="X20" s="38">
        <f t="shared" si="5"/>
        <v>50</v>
      </c>
      <c r="Y20" s="40"/>
      <c r="Z20" s="41"/>
    </row>
    <row r="21" spans="1:26" s="42" customFormat="1" ht="16.5" customHeight="1" x14ac:dyDescent="0.25">
      <c r="A21" s="141" t="s">
        <v>56</v>
      </c>
      <c r="B21" s="37">
        <v>41</v>
      </c>
      <c r="C21" s="39">
        <v>32</v>
      </c>
      <c r="D21" s="39">
        <v>41</v>
      </c>
      <c r="E21" s="38">
        <f t="shared" si="1"/>
        <v>128.125</v>
      </c>
      <c r="F21" s="37">
        <v>7</v>
      </c>
      <c r="G21" s="37">
        <v>6</v>
      </c>
      <c r="H21" s="38">
        <f t="shared" si="2"/>
        <v>85.714285714285708</v>
      </c>
      <c r="I21" s="37">
        <v>0</v>
      </c>
      <c r="J21" s="37">
        <v>0</v>
      </c>
      <c r="K21" s="164" t="e">
        <f t="shared" si="6"/>
        <v>#DIV/0!</v>
      </c>
      <c r="L21" s="37">
        <v>0</v>
      </c>
      <c r="M21" s="37">
        <v>0</v>
      </c>
      <c r="N21" s="164" t="e">
        <f t="shared" si="0"/>
        <v>#DIV/0!</v>
      </c>
      <c r="O21" s="37">
        <v>31</v>
      </c>
      <c r="P21" s="37">
        <v>39</v>
      </c>
      <c r="Q21" s="38">
        <f t="shared" si="3"/>
        <v>125.80645161290323</v>
      </c>
      <c r="R21" s="37">
        <v>23</v>
      </c>
      <c r="S21" s="37">
        <v>9</v>
      </c>
      <c r="T21" s="37">
        <v>23</v>
      </c>
      <c r="U21" s="38">
        <f t="shared" si="4"/>
        <v>255.55555555555554</v>
      </c>
      <c r="V21" s="37">
        <v>5</v>
      </c>
      <c r="W21" s="37">
        <v>21</v>
      </c>
      <c r="X21" s="38">
        <f t="shared" si="5"/>
        <v>420</v>
      </c>
      <c r="Y21" s="40"/>
      <c r="Z21" s="41"/>
    </row>
    <row r="22" spans="1:26" s="42" customFormat="1" ht="16.5" customHeight="1" x14ac:dyDescent="0.25">
      <c r="A22" s="141" t="s">
        <v>57</v>
      </c>
      <c r="B22" s="37">
        <v>59</v>
      </c>
      <c r="C22" s="39">
        <v>66</v>
      </c>
      <c r="D22" s="39">
        <v>54</v>
      </c>
      <c r="E22" s="38">
        <f t="shared" si="1"/>
        <v>81.818181818181827</v>
      </c>
      <c r="F22" s="37">
        <v>14</v>
      </c>
      <c r="G22" s="37">
        <v>7</v>
      </c>
      <c r="H22" s="38">
        <f t="shared" si="2"/>
        <v>50</v>
      </c>
      <c r="I22" s="37">
        <v>0</v>
      </c>
      <c r="J22" s="37">
        <v>0</v>
      </c>
      <c r="K22" s="164" t="e">
        <f t="shared" si="6"/>
        <v>#DIV/0!</v>
      </c>
      <c r="L22" s="37">
        <v>0</v>
      </c>
      <c r="M22" s="37">
        <v>0</v>
      </c>
      <c r="N22" s="164" t="e">
        <f t="shared" si="0"/>
        <v>#DIV/0!</v>
      </c>
      <c r="O22" s="37">
        <v>65</v>
      </c>
      <c r="P22" s="37">
        <v>47</v>
      </c>
      <c r="Q22" s="38">
        <f t="shared" si="3"/>
        <v>72.307692307692307</v>
      </c>
      <c r="R22" s="37">
        <v>13</v>
      </c>
      <c r="S22" s="37">
        <v>34</v>
      </c>
      <c r="T22" s="37">
        <v>12</v>
      </c>
      <c r="U22" s="38">
        <f t="shared" si="4"/>
        <v>35.294117647058826</v>
      </c>
      <c r="V22" s="37">
        <v>34</v>
      </c>
      <c r="W22" s="37">
        <v>8</v>
      </c>
      <c r="X22" s="38">
        <f t="shared" si="5"/>
        <v>23.52941176470588</v>
      </c>
      <c r="Y22" s="40"/>
      <c r="Z22" s="41"/>
    </row>
    <row r="23" spans="1:26" s="42" customFormat="1" ht="16.5" customHeight="1" x14ac:dyDescent="0.25">
      <c r="A23" s="141" t="s">
        <v>58</v>
      </c>
      <c r="B23" s="37">
        <v>23</v>
      </c>
      <c r="C23" s="39">
        <v>77</v>
      </c>
      <c r="D23" s="39">
        <v>23</v>
      </c>
      <c r="E23" s="38">
        <f t="shared" si="1"/>
        <v>29.870129870129869</v>
      </c>
      <c r="F23" s="37">
        <v>22</v>
      </c>
      <c r="G23" s="37">
        <v>1</v>
      </c>
      <c r="H23" s="38">
        <f t="shared" si="2"/>
        <v>4.5454545454545459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0"/>
        <v>#DIV/0!</v>
      </c>
      <c r="O23" s="37">
        <v>77</v>
      </c>
      <c r="P23" s="37">
        <v>23</v>
      </c>
      <c r="Q23" s="38">
        <f t="shared" si="3"/>
        <v>29.870129870129869</v>
      </c>
      <c r="R23" s="37">
        <v>11</v>
      </c>
      <c r="S23" s="37">
        <v>23</v>
      </c>
      <c r="T23" s="37">
        <v>11</v>
      </c>
      <c r="U23" s="38">
        <f t="shared" si="4"/>
        <v>47.826086956521742</v>
      </c>
      <c r="V23" s="37">
        <v>19</v>
      </c>
      <c r="W23" s="37">
        <v>6</v>
      </c>
      <c r="X23" s="38">
        <f t="shared" si="5"/>
        <v>31.578947368421051</v>
      </c>
      <c r="Y23" s="40"/>
      <c r="Z23" s="41"/>
    </row>
    <row r="24" spans="1:26" s="42" customFormat="1" ht="16.5" customHeight="1" x14ac:dyDescent="0.25">
      <c r="A24" s="141" t="s">
        <v>59</v>
      </c>
      <c r="B24" s="37">
        <v>28</v>
      </c>
      <c r="C24" s="39">
        <v>31</v>
      </c>
      <c r="D24" s="39">
        <v>28</v>
      </c>
      <c r="E24" s="38">
        <f t="shared" si="1"/>
        <v>90.322580645161281</v>
      </c>
      <c r="F24" s="37">
        <v>20</v>
      </c>
      <c r="G24" s="37">
        <v>12</v>
      </c>
      <c r="H24" s="38">
        <f t="shared" si="2"/>
        <v>60</v>
      </c>
      <c r="I24" s="37">
        <v>1</v>
      </c>
      <c r="J24" s="37">
        <v>0</v>
      </c>
      <c r="K24" s="38">
        <f>J24/I24*100</f>
        <v>0</v>
      </c>
      <c r="L24" s="37">
        <v>0</v>
      </c>
      <c r="M24" s="37">
        <v>0</v>
      </c>
      <c r="N24" s="164" t="e">
        <f t="shared" si="0"/>
        <v>#DIV/0!</v>
      </c>
      <c r="O24" s="37">
        <v>31</v>
      </c>
      <c r="P24" s="37">
        <v>26</v>
      </c>
      <c r="Q24" s="38">
        <f t="shared" si="3"/>
        <v>83.870967741935488</v>
      </c>
      <c r="R24" s="37">
        <v>10</v>
      </c>
      <c r="S24" s="37">
        <v>4</v>
      </c>
      <c r="T24" s="37">
        <v>10</v>
      </c>
      <c r="U24" s="38">
        <f t="shared" si="4"/>
        <v>250</v>
      </c>
      <c r="V24" s="37">
        <v>4</v>
      </c>
      <c r="W24" s="37">
        <v>7</v>
      </c>
      <c r="X24" s="38">
        <f t="shared" si="5"/>
        <v>175</v>
      </c>
      <c r="Y24" s="40"/>
      <c r="Z24" s="41"/>
    </row>
    <row r="25" spans="1:26" s="42" customFormat="1" ht="16.5" customHeight="1" x14ac:dyDescent="0.25">
      <c r="A25" s="141" t="s">
        <v>60</v>
      </c>
      <c r="B25" s="37">
        <v>32</v>
      </c>
      <c r="C25" s="39">
        <v>44</v>
      </c>
      <c r="D25" s="39">
        <v>32</v>
      </c>
      <c r="E25" s="38">
        <f t="shared" si="1"/>
        <v>72.727272727272734</v>
      </c>
      <c r="F25" s="37">
        <v>13</v>
      </c>
      <c r="G25" s="37">
        <v>3</v>
      </c>
      <c r="H25" s="38">
        <f t="shared" si="2"/>
        <v>23.076923076923077</v>
      </c>
      <c r="I25" s="37">
        <v>0</v>
      </c>
      <c r="J25" s="37">
        <v>0</v>
      </c>
      <c r="K25" s="164" t="e">
        <f t="shared" si="6"/>
        <v>#DIV/0!</v>
      </c>
      <c r="L25" s="37">
        <v>3</v>
      </c>
      <c r="M25" s="37">
        <v>3</v>
      </c>
      <c r="N25" s="38">
        <f t="shared" si="0"/>
        <v>100</v>
      </c>
      <c r="O25" s="37">
        <v>43</v>
      </c>
      <c r="P25" s="37">
        <v>32</v>
      </c>
      <c r="Q25" s="38">
        <f t="shared" si="3"/>
        <v>74.418604651162795</v>
      </c>
      <c r="R25" s="37">
        <v>18</v>
      </c>
      <c r="S25" s="37">
        <v>16</v>
      </c>
      <c r="T25" s="37">
        <v>18</v>
      </c>
      <c r="U25" s="38">
        <f t="shared" si="4"/>
        <v>112.5</v>
      </c>
      <c r="V25" s="37">
        <v>14</v>
      </c>
      <c r="W25" s="37">
        <v>15</v>
      </c>
      <c r="X25" s="38">
        <f t="shared" si="5"/>
        <v>107.14285714285714</v>
      </c>
      <c r="Y25" s="40"/>
      <c r="Z25" s="41"/>
    </row>
    <row r="26" spans="1:26" s="42" customFormat="1" ht="16.5" customHeight="1" x14ac:dyDescent="0.25">
      <c r="A26" s="141" t="s">
        <v>61</v>
      </c>
      <c r="B26" s="37">
        <v>15</v>
      </c>
      <c r="C26" s="39">
        <v>24</v>
      </c>
      <c r="D26" s="39">
        <v>15</v>
      </c>
      <c r="E26" s="38">
        <f t="shared" si="1"/>
        <v>62.5</v>
      </c>
      <c r="F26" s="37">
        <v>3</v>
      </c>
      <c r="G26" s="37">
        <v>0</v>
      </c>
      <c r="H26" s="38">
        <f t="shared" si="2"/>
        <v>0</v>
      </c>
      <c r="I26" s="37">
        <v>1</v>
      </c>
      <c r="J26" s="37">
        <v>0</v>
      </c>
      <c r="K26" s="38">
        <f>J26/I26*100</f>
        <v>0</v>
      </c>
      <c r="L26" s="37">
        <v>2</v>
      </c>
      <c r="M26" s="37">
        <v>0</v>
      </c>
      <c r="N26" s="38">
        <f t="shared" si="0"/>
        <v>0</v>
      </c>
      <c r="O26" s="37">
        <v>24</v>
      </c>
      <c r="P26" s="37">
        <v>15</v>
      </c>
      <c r="Q26" s="38">
        <f t="shared" si="3"/>
        <v>62.5</v>
      </c>
      <c r="R26" s="37">
        <v>8</v>
      </c>
      <c r="S26" s="37">
        <v>8</v>
      </c>
      <c r="T26" s="37">
        <v>8</v>
      </c>
      <c r="U26" s="38">
        <f t="shared" si="4"/>
        <v>100</v>
      </c>
      <c r="V26" s="37">
        <v>8</v>
      </c>
      <c r="W26" s="37">
        <v>6</v>
      </c>
      <c r="X26" s="38">
        <f t="shared" si="5"/>
        <v>75</v>
      </c>
      <c r="Y26" s="40"/>
      <c r="Z26" s="41"/>
    </row>
    <row r="27" spans="1:26" s="42" customFormat="1" ht="16.5" customHeight="1" x14ac:dyDescent="0.25">
      <c r="A27" s="141" t="s">
        <v>62</v>
      </c>
      <c r="B27" s="37">
        <v>30</v>
      </c>
      <c r="C27" s="39">
        <v>47</v>
      </c>
      <c r="D27" s="39">
        <v>30</v>
      </c>
      <c r="E27" s="38">
        <f t="shared" si="1"/>
        <v>63.829787234042556</v>
      </c>
      <c r="F27" s="37">
        <v>9</v>
      </c>
      <c r="G27" s="37">
        <v>1</v>
      </c>
      <c r="H27" s="38">
        <f t="shared" si="2"/>
        <v>11.111111111111111</v>
      </c>
      <c r="I27" s="37">
        <v>0</v>
      </c>
      <c r="J27" s="37">
        <v>0</v>
      </c>
      <c r="K27" s="164" t="e">
        <f t="shared" si="6"/>
        <v>#DIV/0!</v>
      </c>
      <c r="L27" s="37">
        <v>0</v>
      </c>
      <c r="M27" s="37">
        <v>0</v>
      </c>
      <c r="N27" s="164" t="e">
        <f t="shared" si="0"/>
        <v>#DIV/0!</v>
      </c>
      <c r="O27" s="37">
        <v>46</v>
      </c>
      <c r="P27" s="37">
        <v>28</v>
      </c>
      <c r="Q27" s="38">
        <f t="shared" si="3"/>
        <v>60.869565217391312</v>
      </c>
      <c r="R27" s="37">
        <v>8</v>
      </c>
      <c r="S27" s="37">
        <v>18</v>
      </c>
      <c r="T27" s="37">
        <v>8</v>
      </c>
      <c r="U27" s="38">
        <f t="shared" si="4"/>
        <v>44.444444444444443</v>
      </c>
      <c r="V27" s="37">
        <v>15</v>
      </c>
      <c r="W27" s="37">
        <v>5</v>
      </c>
      <c r="X27" s="38">
        <f t="shared" si="5"/>
        <v>33.333333333333329</v>
      </c>
      <c r="Y27" s="40"/>
      <c r="Z27" s="41"/>
    </row>
    <row r="28" spans="1:26" ht="57" customHeight="1" x14ac:dyDescent="0.25">
      <c r="A28" s="44"/>
      <c r="B28" s="219" t="s">
        <v>79</v>
      </c>
      <c r="C28" s="219"/>
      <c r="D28" s="219"/>
      <c r="E28" s="219"/>
      <c r="F28" s="219"/>
      <c r="G28" s="219"/>
      <c r="H28" s="219"/>
      <c r="I28" s="219"/>
      <c r="J28" s="219"/>
      <c r="K28" s="219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8:K28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206" t="s">
        <v>68</v>
      </c>
      <c r="B1" s="206"/>
      <c r="C1" s="206"/>
      <c r="D1" s="206"/>
      <c r="E1" s="206"/>
    </row>
    <row r="2" spans="1:9" ht="9.75" customHeight="1" x14ac:dyDescent="0.25">
      <c r="A2" s="234"/>
      <c r="B2" s="234"/>
      <c r="C2" s="234"/>
      <c r="D2" s="234"/>
      <c r="E2" s="234"/>
    </row>
    <row r="3" spans="1:9" s="4" customFormat="1" ht="23.25" customHeight="1" x14ac:dyDescent="0.3">
      <c r="A3" s="211" t="s">
        <v>0</v>
      </c>
      <c r="B3" s="207" t="s">
        <v>81</v>
      </c>
      <c r="C3" s="207" t="s">
        <v>82</v>
      </c>
      <c r="D3" s="235" t="s">
        <v>1</v>
      </c>
      <c r="E3" s="236"/>
    </row>
    <row r="4" spans="1:9" s="4" customFormat="1" ht="27.6" x14ac:dyDescent="0.3">
      <c r="A4" s="212"/>
      <c r="B4" s="208"/>
      <c r="C4" s="208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'6'!B8</f>
        <v>397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'6'!C8</f>
        <v>887</v>
      </c>
      <c r="C7" s="161">
        <f>'6'!D8</f>
        <v>393</v>
      </c>
      <c r="D7" s="11">
        <f t="shared" ref="D7:D11" si="0">C7/B7*100</f>
        <v>44.306651634723785</v>
      </c>
      <c r="E7" s="162">
        <f t="shared" ref="E7:E11" si="1">C7-B7</f>
        <v>-494</v>
      </c>
      <c r="I7" s="12"/>
    </row>
    <row r="8" spans="1:9" s="4" customFormat="1" ht="48.75" customHeight="1" x14ac:dyDescent="0.3">
      <c r="A8" s="13" t="s">
        <v>37</v>
      </c>
      <c r="B8" s="161">
        <f>'6'!F8</f>
        <v>262</v>
      </c>
      <c r="C8" s="161">
        <f>'6'!G8</f>
        <v>96</v>
      </c>
      <c r="D8" s="11">
        <f t="shared" si="0"/>
        <v>36.641221374045799</v>
      </c>
      <c r="E8" s="162">
        <f t="shared" si="1"/>
        <v>-166</v>
      </c>
      <c r="I8" s="12"/>
    </row>
    <row r="9" spans="1:9" s="4" customFormat="1" ht="34.5" customHeight="1" x14ac:dyDescent="0.3">
      <c r="A9" s="14" t="s">
        <v>38</v>
      </c>
      <c r="B9" s="161">
        <f>'6'!I8</f>
        <v>7</v>
      </c>
      <c r="C9" s="161">
        <f>'6'!J8</f>
        <v>3</v>
      </c>
      <c r="D9" s="11">
        <f t="shared" si="0"/>
        <v>42.857142857142854</v>
      </c>
      <c r="E9" s="162">
        <f t="shared" si="1"/>
        <v>-4</v>
      </c>
      <c r="I9" s="12"/>
    </row>
    <row r="10" spans="1:9" s="4" customFormat="1" ht="48.75" customHeight="1" x14ac:dyDescent="0.3">
      <c r="A10" s="14" t="s">
        <v>29</v>
      </c>
      <c r="B10" s="161">
        <f>'6'!L8</f>
        <v>15</v>
      </c>
      <c r="C10" s="161">
        <f>'6'!M8</f>
        <v>2</v>
      </c>
      <c r="D10" s="11">
        <f t="shared" si="0"/>
        <v>13.333333333333334</v>
      </c>
      <c r="E10" s="162">
        <f t="shared" si="1"/>
        <v>-13</v>
      </c>
      <c r="I10" s="12"/>
    </row>
    <row r="11" spans="1:9" s="4" customFormat="1" ht="54.75" customHeight="1" x14ac:dyDescent="0.3">
      <c r="A11" s="14" t="s">
        <v>39</v>
      </c>
      <c r="B11" s="161">
        <f>'6'!O8</f>
        <v>851</v>
      </c>
      <c r="C11" s="161">
        <f>'6'!P8</f>
        <v>363</v>
      </c>
      <c r="D11" s="11">
        <f t="shared" si="0"/>
        <v>42.655699177438308</v>
      </c>
      <c r="E11" s="162">
        <f t="shared" si="1"/>
        <v>-488</v>
      </c>
      <c r="I11" s="12"/>
    </row>
    <row r="12" spans="1:9" s="4" customFormat="1" ht="12.75" customHeight="1" x14ac:dyDescent="0.3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 x14ac:dyDescent="0.3">
      <c r="A13" s="215"/>
      <c r="B13" s="216"/>
      <c r="C13" s="216"/>
      <c r="D13" s="216"/>
      <c r="E13" s="216"/>
      <c r="I13" s="12"/>
    </row>
    <row r="14" spans="1:9" s="4" customFormat="1" ht="20.25" customHeight="1" x14ac:dyDescent="0.3">
      <c r="A14" s="211" t="s">
        <v>0</v>
      </c>
      <c r="B14" s="217" t="s">
        <v>83</v>
      </c>
      <c r="C14" s="217" t="s">
        <v>84</v>
      </c>
      <c r="D14" s="235" t="s">
        <v>1</v>
      </c>
      <c r="E14" s="236"/>
      <c r="I14" s="12"/>
    </row>
    <row r="15" spans="1:9" ht="27.75" customHeight="1" x14ac:dyDescent="0.25">
      <c r="A15" s="212"/>
      <c r="B15" s="217"/>
      <c r="C15" s="217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'6'!R8</f>
        <v>78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'6'!S8</f>
        <v>257</v>
      </c>
      <c r="C17" s="165">
        <f>'6'!T8</f>
        <v>77</v>
      </c>
      <c r="D17" s="11">
        <f t="shared" ref="D17:D18" si="2">C17/B17*100</f>
        <v>29.961089494163424</v>
      </c>
      <c r="E17" s="162">
        <f t="shared" ref="E17:E18" si="3">C17-B17</f>
        <v>-180</v>
      </c>
      <c r="I17" s="12"/>
    </row>
    <row r="18" spans="1:9" ht="27.75" customHeight="1" x14ac:dyDescent="0.25">
      <c r="A18" s="1" t="s">
        <v>41</v>
      </c>
      <c r="B18" s="165">
        <f>'6'!V8</f>
        <v>237</v>
      </c>
      <c r="C18" s="165">
        <f>'6'!W8</f>
        <v>61</v>
      </c>
      <c r="D18" s="11">
        <f t="shared" si="2"/>
        <v>25.738396624472575</v>
      </c>
      <c r="E18" s="162">
        <f t="shared" si="3"/>
        <v>-176</v>
      </c>
      <c r="I18" s="12"/>
    </row>
    <row r="19" spans="1:9" ht="64.8" customHeight="1" x14ac:dyDescent="0.25">
      <c r="A19" s="205" t="s">
        <v>79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85" zoomScaleNormal="85" zoomScaleSheetLayoutView="85" workbookViewId="0">
      <selection activeCell="T16" sqref="T16"/>
    </sheetView>
  </sheetViews>
  <sheetFormatPr defaultRowHeight="15.6" x14ac:dyDescent="0.3"/>
  <cols>
    <col min="1" max="1" width="22.5546875" style="71" customWidth="1"/>
    <col min="2" max="2" width="20.6640625" style="71" customWidth="1"/>
    <col min="3" max="3" width="11" style="68" customWidth="1"/>
    <col min="4" max="4" width="11.109375" style="68" customWidth="1"/>
    <col min="5" max="5" width="7.109375" style="72" customWidth="1"/>
    <col min="6" max="6" width="10.109375" style="68" customWidth="1"/>
    <col min="7" max="7" width="8.8867187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8.6640625" style="72" customWidth="1"/>
    <col min="14" max="14" width="7.33203125" style="72" customWidth="1"/>
    <col min="15" max="15" width="8.109375" style="68" customWidth="1"/>
    <col min="16" max="16" width="8.6640625" style="68" customWidth="1"/>
    <col min="17" max="17" width="6.44140625" style="72" customWidth="1"/>
    <col min="18" max="18" width="15.88671875" style="68" customWidth="1"/>
    <col min="19" max="20" width="9.5546875" style="68" customWidth="1"/>
    <col min="21" max="21" width="6.44140625" style="72" customWidth="1"/>
    <col min="22" max="22" width="9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60" customHeight="1" x14ac:dyDescent="0.35">
      <c r="A1" s="137"/>
      <c r="B1" s="237" t="s">
        <v>87</v>
      </c>
      <c r="C1" s="237"/>
      <c r="D1" s="237"/>
      <c r="E1" s="237"/>
      <c r="F1" s="237"/>
      <c r="G1" s="237"/>
      <c r="H1" s="237"/>
      <c r="I1" s="237"/>
      <c r="J1" s="237"/>
      <c r="K1" s="237"/>
      <c r="L1" s="49"/>
      <c r="M1" s="49"/>
      <c r="N1" s="49"/>
      <c r="O1" s="50"/>
      <c r="P1" s="50"/>
      <c r="Q1" s="51"/>
      <c r="R1" s="50"/>
      <c r="S1" s="50"/>
      <c r="T1" s="50"/>
      <c r="U1" s="52"/>
      <c r="W1" s="55"/>
      <c r="X1" s="153" t="s">
        <v>22</v>
      </c>
    </row>
    <row r="2" spans="1:25" s="53" customFormat="1" ht="13.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5" t="s">
        <v>8</v>
      </c>
      <c r="X2" s="55"/>
    </row>
    <row r="3" spans="1:25" s="53" customFormat="1" ht="27.75" customHeight="1" x14ac:dyDescent="0.25">
      <c r="A3" s="179"/>
      <c r="B3" s="238" t="s">
        <v>74</v>
      </c>
      <c r="C3" s="182" t="s">
        <v>9</v>
      </c>
      <c r="D3" s="183"/>
      <c r="E3" s="184"/>
      <c r="F3" s="191" t="s">
        <v>19</v>
      </c>
      <c r="G3" s="191"/>
      <c r="H3" s="191"/>
      <c r="I3" s="182" t="s">
        <v>15</v>
      </c>
      <c r="J3" s="183"/>
      <c r="K3" s="184"/>
      <c r="L3" s="182" t="s">
        <v>10</v>
      </c>
      <c r="M3" s="183"/>
      <c r="N3" s="184"/>
      <c r="O3" s="182" t="s">
        <v>11</v>
      </c>
      <c r="P3" s="183"/>
      <c r="Q3" s="183"/>
      <c r="R3" s="202" t="s">
        <v>77</v>
      </c>
      <c r="S3" s="192" t="s">
        <v>17</v>
      </c>
      <c r="T3" s="193"/>
      <c r="U3" s="194"/>
      <c r="V3" s="182" t="s">
        <v>16</v>
      </c>
      <c r="W3" s="183"/>
      <c r="X3" s="184"/>
    </row>
    <row r="4" spans="1:25" s="56" customFormat="1" ht="14.25" customHeight="1" x14ac:dyDescent="0.25">
      <c r="A4" s="180"/>
      <c r="B4" s="239"/>
      <c r="C4" s="185"/>
      <c r="D4" s="186"/>
      <c r="E4" s="187"/>
      <c r="F4" s="191"/>
      <c r="G4" s="191"/>
      <c r="H4" s="191"/>
      <c r="I4" s="186"/>
      <c r="J4" s="186"/>
      <c r="K4" s="187"/>
      <c r="L4" s="185"/>
      <c r="M4" s="186"/>
      <c r="N4" s="187"/>
      <c r="O4" s="185"/>
      <c r="P4" s="186"/>
      <c r="Q4" s="186"/>
      <c r="R4" s="203"/>
      <c r="S4" s="195"/>
      <c r="T4" s="196"/>
      <c r="U4" s="197"/>
      <c r="V4" s="185"/>
      <c r="W4" s="186"/>
      <c r="X4" s="187"/>
    </row>
    <row r="5" spans="1:25" s="56" customFormat="1" ht="22.5" customHeight="1" x14ac:dyDescent="0.25">
      <c r="A5" s="180"/>
      <c r="B5" s="240"/>
      <c r="C5" s="188"/>
      <c r="D5" s="189"/>
      <c r="E5" s="190"/>
      <c r="F5" s="191"/>
      <c r="G5" s="191"/>
      <c r="H5" s="191"/>
      <c r="I5" s="189"/>
      <c r="J5" s="189"/>
      <c r="K5" s="190"/>
      <c r="L5" s="188"/>
      <c r="M5" s="189"/>
      <c r="N5" s="190"/>
      <c r="O5" s="188"/>
      <c r="P5" s="189"/>
      <c r="Q5" s="189"/>
      <c r="R5" s="204"/>
      <c r="S5" s="198"/>
      <c r="T5" s="199"/>
      <c r="U5" s="200"/>
      <c r="V5" s="188"/>
      <c r="W5" s="189"/>
      <c r="X5" s="190"/>
    </row>
    <row r="6" spans="1:25" s="56" customFormat="1" ht="21.6" customHeight="1" x14ac:dyDescent="0.25">
      <c r="A6" s="181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9.6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397</v>
      </c>
      <c r="C8" s="33">
        <f>SUM(C9:C28)</f>
        <v>887</v>
      </c>
      <c r="D8" s="33">
        <f>SUM(D9:D28)</f>
        <v>393</v>
      </c>
      <c r="E8" s="34">
        <f>D8/C8*100</f>
        <v>44.306651634723785</v>
      </c>
      <c r="F8" s="33">
        <f>SUM(F9:F28)</f>
        <v>262</v>
      </c>
      <c r="G8" s="33">
        <f>SUM(G9:G28)</f>
        <v>96</v>
      </c>
      <c r="H8" s="34">
        <f>G8/F8*100</f>
        <v>36.641221374045799</v>
      </c>
      <c r="I8" s="33">
        <f>SUM(I9:I28)</f>
        <v>7</v>
      </c>
      <c r="J8" s="33">
        <f>SUM(J9:J28)</f>
        <v>3</v>
      </c>
      <c r="K8" s="34">
        <f>J8/I8*100</f>
        <v>42.857142857142854</v>
      </c>
      <c r="L8" s="33">
        <f>SUM(L9:L28)</f>
        <v>15</v>
      </c>
      <c r="M8" s="33">
        <f>SUM(M9:M28)</f>
        <v>2</v>
      </c>
      <c r="N8" s="34">
        <f>M8/L8*100</f>
        <v>13.333333333333334</v>
      </c>
      <c r="O8" s="33">
        <f>SUM(O9:O28)</f>
        <v>851</v>
      </c>
      <c r="P8" s="33">
        <f>SUM(P9:P28)</f>
        <v>363</v>
      </c>
      <c r="Q8" s="34">
        <f>P8/O8*100</f>
        <v>42.655699177438308</v>
      </c>
      <c r="R8" s="33">
        <f>SUM(R9:R28)</f>
        <v>78</v>
      </c>
      <c r="S8" s="33">
        <f>SUM(S9:S28)</f>
        <v>257</v>
      </c>
      <c r="T8" s="33">
        <f>SUM(T9:T28)</f>
        <v>77</v>
      </c>
      <c r="U8" s="34">
        <f>T8/S8*100</f>
        <v>29.961089494163424</v>
      </c>
      <c r="V8" s="33">
        <f>SUM(V9:V28)</f>
        <v>237</v>
      </c>
      <c r="W8" s="33">
        <f>SUM(W9:W28)</f>
        <v>61</v>
      </c>
      <c r="X8" s="34">
        <f>W8/V8*100</f>
        <v>25.738396624472575</v>
      </c>
    </row>
    <row r="9" spans="1:25" ht="16.5" customHeight="1" x14ac:dyDescent="0.3">
      <c r="A9" s="141" t="s">
        <v>43</v>
      </c>
      <c r="B9" s="62">
        <v>123</v>
      </c>
      <c r="C9" s="63">
        <v>326</v>
      </c>
      <c r="D9" s="63">
        <v>120</v>
      </c>
      <c r="E9" s="38">
        <f>D9/C9*100</f>
        <v>36.809815950920246</v>
      </c>
      <c r="F9" s="64">
        <v>67</v>
      </c>
      <c r="G9" s="64">
        <v>39</v>
      </c>
      <c r="H9" s="38">
        <f>G9/F9*100</f>
        <v>58.208955223880601</v>
      </c>
      <c r="I9" s="63">
        <v>1</v>
      </c>
      <c r="J9" s="63">
        <v>1</v>
      </c>
      <c r="K9" s="38">
        <f>J9/I9*100</f>
        <v>100</v>
      </c>
      <c r="L9" s="64">
        <v>5</v>
      </c>
      <c r="M9" s="64">
        <v>0</v>
      </c>
      <c r="N9" s="38">
        <f>M9/L9*100</f>
        <v>0</v>
      </c>
      <c r="O9" s="64">
        <v>299</v>
      </c>
      <c r="P9" s="64">
        <v>104</v>
      </c>
      <c r="Q9" s="38">
        <f>P9/O9*100</f>
        <v>34.782608695652172</v>
      </c>
      <c r="R9" s="64">
        <v>17</v>
      </c>
      <c r="S9" s="65">
        <v>87</v>
      </c>
      <c r="T9" s="65">
        <v>16</v>
      </c>
      <c r="U9" s="38">
        <f>T9/S9*100</f>
        <v>18.390804597701148</v>
      </c>
      <c r="V9" s="66">
        <v>78</v>
      </c>
      <c r="W9" s="66">
        <v>13</v>
      </c>
      <c r="X9" s="38">
        <f>W9/V9*100</f>
        <v>16.666666666666664</v>
      </c>
      <c r="Y9" s="67"/>
    </row>
    <row r="10" spans="1:25" ht="16.5" customHeight="1" x14ac:dyDescent="0.3">
      <c r="A10" s="141" t="s">
        <v>44</v>
      </c>
      <c r="B10" s="62">
        <v>16</v>
      </c>
      <c r="C10" s="63">
        <v>36</v>
      </c>
      <c r="D10" s="63">
        <v>16</v>
      </c>
      <c r="E10" s="38">
        <f t="shared" ref="E10:E28" si="0">D10/C10*100</f>
        <v>44.444444444444443</v>
      </c>
      <c r="F10" s="64">
        <v>18</v>
      </c>
      <c r="G10" s="64">
        <v>2</v>
      </c>
      <c r="H10" s="38">
        <f t="shared" ref="H10:H28" si="1">G10/F10*100</f>
        <v>11.111111111111111</v>
      </c>
      <c r="I10" s="63">
        <v>0</v>
      </c>
      <c r="J10" s="63">
        <v>0</v>
      </c>
      <c r="K10" s="164" t="e">
        <f t="shared" ref="K10:K28" si="2">J10/I10*100</f>
        <v>#DIV/0!</v>
      </c>
      <c r="L10" s="64">
        <v>0</v>
      </c>
      <c r="M10" s="64">
        <v>0</v>
      </c>
      <c r="N10" s="164" t="e">
        <f t="shared" ref="N10:N28" si="3">M10/L10*100</f>
        <v>#DIV/0!</v>
      </c>
      <c r="O10" s="64">
        <v>36</v>
      </c>
      <c r="P10" s="64">
        <v>16</v>
      </c>
      <c r="Q10" s="38">
        <f t="shared" ref="Q10:Q28" si="4">P10/O10*100</f>
        <v>44.444444444444443</v>
      </c>
      <c r="R10" s="64">
        <v>6</v>
      </c>
      <c r="S10" s="65">
        <v>14</v>
      </c>
      <c r="T10" s="65">
        <v>6</v>
      </c>
      <c r="U10" s="38">
        <f t="shared" ref="U10:U28" si="5">T10/S10*100</f>
        <v>42.857142857142854</v>
      </c>
      <c r="V10" s="66">
        <v>13</v>
      </c>
      <c r="W10" s="66">
        <v>5</v>
      </c>
      <c r="X10" s="38">
        <f t="shared" ref="X10:X28" si="6">W10/V10*100</f>
        <v>38.461538461538467</v>
      </c>
      <c r="Y10" s="67"/>
    </row>
    <row r="11" spans="1:25" ht="16.5" customHeight="1" x14ac:dyDescent="0.3">
      <c r="A11" s="141" t="s">
        <v>45</v>
      </c>
      <c r="B11" s="62">
        <v>4</v>
      </c>
      <c r="C11" s="63">
        <v>15</v>
      </c>
      <c r="D11" s="63">
        <v>4</v>
      </c>
      <c r="E11" s="38">
        <f t="shared" si="0"/>
        <v>26.666666666666668</v>
      </c>
      <c r="F11" s="64">
        <v>4</v>
      </c>
      <c r="G11" s="64">
        <v>0</v>
      </c>
      <c r="H11" s="38">
        <f t="shared" si="1"/>
        <v>0</v>
      </c>
      <c r="I11" s="63">
        <v>0</v>
      </c>
      <c r="J11" s="63">
        <v>0</v>
      </c>
      <c r="K11" s="164" t="e">
        <f t="shared" si="2"/>
        <v>#DIV/0!</v>
      </c>
      <c r="L11" s="64">
        <v>0</v>
      </c>
      <c r="M11" s="64">
        <v>0</v>
      </c>
      <c r="N11" s="164" t="e">
        <f t="shared" si="3"/>
        <v>#DIV/0!</v>
      </c>
      <c r="O11" s="64">
        <v>15</v>
      </c>
      <c r="P11" s="64">
        <v>4</v>
      </c>
      <c r="Q11" s="38">
        <f t="shared" si="4"/>
        <v>26.666666666666668</v>
      </c>
      <c r="R11" s="64">
        <v>1</v>
      </c>
      <c r="S11" s="65">
        <v>1</v>
      </c>
      <c r="T11" s="65">
        <v>1</v>
      </c>
      <c r="U11" s="38">
        <f t="shared" si="5"/>
        <v>100</v>
      </c>
      <c r="V11" s="66">
        <v>1</v>
      </c>
      <c r="W11" s="66">
        <v>1</v>
      </c>
      <c r="X11" s="164">
        <f t="shared" si="6"/>
        <v>100</v>
      </c>
      <c r="Y11" s="67"/>
    </row>
    <row r="12" spans="1:25" ht="16.5" customHeight="1" x14ac:dyDescent="0.3">
      <c r="A12" s="141" t="s">
        <v>46</v>
      </c>
      <c r="B12" s="62">
        <v>20</v>
      </c>
      <c r="C12" s="63">
        <v>55</v>
      </c>
      <c r="D12" s="63">
        <v>20</v>
      </c>
      <c r="E12" s="38">
        <f t="shared" si="0"/>
        <v>36.363636363636367</v>
      </c>
      <c r="F12" s="64">
        <v>8</v>
      </c>
      <c r="G12" s="64">
        <v>5</v>
      </c>
      <c r="H12" s="38">
        <f t="shared" si="1"/>
        <v>62.5</v>
      </c>
      <c r="I12" s="63">
        <v>0</v>
      </c>
      <c r="J12" s="63">
        <v>0</v>
      </c>
      <c r="K12" s="164" t="e">
        <f t="shared" si="2"/>
        <v>#DIV/0!</v>
      </c>
      <c r="L12" s="64">
        <v>0</v>
      </c>
      <c r="M12" s="64">
        <v>0</v>
      </c>
      <c r="N12" s="164" t="e">
        <f t="shared" si="3"/>
        <v>#DIV/0!</v>
      </c>
      <c r="O12" s="64">
        <v>52</v>
      </c>
      <c r="P12" s="64">
        <v>20</v>
      </c>
      <c r="Q12" s="38">
        <f t="shared" si="4"/>
        <v>38.461538461538467</v>
      </c>
      <c r="R12" s="64">
        <v>5</v>
      </c>
      <c r="S12" s="65">
        <v>19</v>
      </c>
      <c r="T12" s="65">
        <v>5</v>
      </c>
      <c r="U12" s="38">
        <f t="shared" si="5"/>
        <v>26.315789473684209</v>
      </c>
      <c r="V12" s="66">
        <v>19</v>
      </c>
      <c r="W12" s="66">
        <v>3</v>
      </c>
      <c r="X12" s="38">
        <f t="shared" si="6"/>
        <v>15.789473684210526</v>
      </c>
      <c r="Y12" s="67"/>
    </row>
    <row r="13" spans="1:25" ht="16.5" customHeight="1" x14ac:dyDescent="0.3">
      <c r="A13" s="141" t="s">
        <v>47</v>
      </c>
      <c r="B13" s="62">
        <v>11</v>
      </c>
      <c r="C13" s="63">
        <v>18</v>
      </c>
      <c r="D13" s="63">
        <v>11</v>
      </c>
      <c r="E13" s="38">
        <f t="shared" si="0"/>
        <v>61.111111111111114</v>
      </c>
      <c r="F13" s="64">
        <v>8</v>
      </c>
      <c r="G13" s="64">
        <v>2</v>
      </c>
      <c r="H13" s="38">
        <f t="shared" si="1"/>
        <v>25</v>
      </c>
      <c r="I13" s="63">
        <v>0</v>
      </c>
      <c r="J13" s="63">
        <v>0</v>
      </c>
      <c r="K13" s="164" t="e">
        <f t="shared" si="2"/>
        <v>#DIV/0!</v>
      </c>
      <c r="L13" s="64">
        <v>0</v>
      </c>
      <c r="M13" s="64">
        <v>0</v>
      </c>
      <c r="N13" s="164" t="e">
        <f t="shared" si="3"/>
        <v>#DIV/0!</v>
      </c>
      <c r="O13" s="64">
        <v>18</v>
      </c>
      <c r="P13" s="64">
        <v>11</v>
      </c>
      <c r="Q13" s="38">
        <f t="shared" si="4"/>
        <v>61.111111111111114</v>
      </c>
      <c r="R13" s="64">
        <v>4</v>
      </c>
      <c r="S13" s="65">
        <v>7</v>
      </c>
      <c r="T13" s="65">
        <v>4</v>
      </c>
      <c r="U13" s="38">
        <f t="shared" si="5"/>
        <v>57.142857142857139</v>
      </c>
      <c r="V13" s="66">
        <v>7</v>
      </c>
      <c r="W13" s="66">
        <v>4</v>
      </c>
      <c r="X13" s="38">
        <f t="shared" si="6"/>
        <v>57.142857142857139</v>
      </c>
      <c r="Y13" s="67"/>
    </row>
    <row r="14" spans="1:25" ht="16.5" customHeight="1" x14ac:dyDescent="0.3">
      <c r="A14" s="141" t="s">
        <v>48</v>
      </c>
      <c r="B14" s="62">
        <v>25</v>
      </c>
      <c r="C14" s="63">
        <v>48</v>
      </c>
      <c r="D14" s="63">
        <v>25</v>
      </c>
      <c r="E14" s="38">
        <f t="shared" si="0"/>
        <v>52.083333333333336</v>
      </c>
      <c r="F14" s="64">
        <v>17</v>
      </c>
      <c r="G14" s="64">
        <v>4</v>
      </c>
      <c r="H14" s="38">
        <f t="shared" si="1"/>
        <v>23.52941176470588</v>
      </c>
      <c r="I14" s="63">
        <v>1</v>
      </c>
      <c r="J14" s="63">
        <v>0</v>
      </c>
      <c r="K14" s="38">
        <f t="shared" si="2"/>
        <v>0</v>
      </c>
      <c r="L14" s="64">
        <v>0</v>
      </c>
      <c r="M14" s="64">
        <v>0</v>
      </c>
      <c r="N14" s="164" t="e">
        <f t="shared" si="3"/>
        <v>#DIV/0!</v>
      </c>
      <c r="O14" s="64">
        <v>47</v>
      </c>
      <c r="P14" s="64">
        <v>24</v>
      </c>
      <c r="Q14" s="38">
        <f t="shared" si="4"/>
        <v>51.063829787234042</v>
      </c>
      <c r="R14" s="64">
        <v>12</v>
      </c>
      <c r="S14" s="65">
        <v>18</v>
      </c>
      <c r="T14" s="65">
        <v>12</v>
      </c>
      <c r="U14" s="38">
        <f t="shared" si="5"/>
        <v>66.666666666666657</v>
      </c>
      <c r="V14" s="66">
        <v>18</v>
      </c>
      <c r="W14" s="66">
        <v>7</v>
      </c>
      <c r="X14" s="38">
        <f t="shared" si="6"/>
        <v>38.888888888888893</v>
      </c>
      <c r="Y14" s="67"/>
    </row>
    <row r="15" spans="1:25" ht="16.5" customHeight="1" x14ac:dyDescent="0.3">
      <c r="A15" s="141" t="s">
        <v>49</v>
      </c>
      <c r="B15" s="62">
        <v>0</v>
      </c>
      <c r="C15" s="63">
        <v>0</v>
      </c>
      <c r="D15" s="63">
        <v>0</v>
      </c>
      <c r="E15" s="164" t="e">
        <f t="shared" si="0"/>
        <v>#DIV/0!</v>
      </c>
      <c r="F15" s="64">
        <v>0</v>
      </c>
      <c r="G15" s="64">
        <v>0</v>
      </c>
      <c r="H15" s="164" t="e">
        <f t="shared" si="1"/>
        <v>#DIV/0!</v>
      </c>
      <c r="I15" s="63">
        <v>0</v>
      </c>
      <c r="J15" s="63">
        <v>0</v>
      </c>
      <c r="K15" s="164" t="e">
        <f t="shared" si="2"/>
        <v>#DIV/0!</v>
      </c>
      <c r="L15" s="64">
        <v>0</v>
      </c>
      <c r="M15" s="64">
        <v>0</v>
      </c>
      <c r="N15" s="164" t="e">
        <f t="shared" si="3"/>
        <v>#DIV/0!</v>
      </c>
      <c r="O15" s="64">
        <v>0</v>
      </c>
      <c r="P15" s="64">
        <v>0</v>
      </c>
      <c r="Q15" s="164" t="e">
        <f t="shared" si="4"/>
        <v>#DIV/0!</v>
      </c>
      <c r="R15" s="64">
        <v>0</v>
      </c>
      <c r="S15" s="65">
        <v>0</v>
      </c>
      <c r="T15" s="65">
        <v>0</v>
      </c>
      <c r="U15" s="164" t="e">
        <f t="shared" si="5"/>
        <v>#DIV/0!</v>
      </c>
      <c r="V15" s="66">
        <v>0</v>
      </c>
      <c r="W15" s="66">
        <v>0</v>
      </c>
      <c r="X15" s="164" t="e">
        <f t="shared" si="6"/>
        <v>#DIV/0!</v>
      </c>
      <c r="Y15" s="67"/>
    </row>
    <row r="16" spans="1:25" ht="16.5" customHeight="1" x14ac:dyDescent="0.3">
      <c r="A16" s="141" t="s">
        <v>50</v>
      </c>
      <c r="B16" s="62">
        <v>20</v>
      </c>
      <c r="C16" s="63">
        <v>33</v>
      </c>
      <c r="D16" s="63">
        <v>20</v>
      </c>
      <c r="E16" s="38">
        <f t="shared" si="0"/>
        <v>60.606060606060609</v>
      </c>
      <c r="F16" s="64">
        <v>13</v>
      </c>
      <c r="G16" s="64">
        <v>5</v>
      </c>
      <c r="H16" s="38">
        <f t="shared" si="1"/>
        <v>38.461538461538467</v>
      </c>
      <c r="I16" s="63">
        <v>0</v>
      </c>
      <c r="J16" s="63">
        <v>1</v>
      </c>
      <c r="K16" s="164" t="e">
        <f t="shared" si="2"/>
        <v>#DIV/0!</v>
      </c>
      <c r="L16" s="64">
        <v>0</v>
      </c>
      <c r="M16" s="64">
        <v>0</v>
      </c>
      <c r="N16" s="164" t="e">
        <f t="shared" si="3"/>
        <v>#DIV/0!</v>
      </c>
      <c r="O16" s="64">
        <v>33</v>
      </c>
      <c r="P16" s="64">
        <v>17</v>
      </c>
      <c r="Q16" s="38">
        <f t="shared" si="4"/>
        <v>51.515151515151516</v>
      </c>
      <c r="R16" s="64">
        <v>3</v>
      </c>
      <c r="S16" s="65">
        <v>12</v>
      </c>
      <c r="T16" s="65">
        <v>3</v>
      </c>
      <c r="U16" s="38">
        <f t="shared" si="5"/>
        <v>25</v>
      </c>
      <c r="V16" s="66">
        <v>11</v>
      </c>
      <c r="W16" s="66">
        <v>3</v>
      </c>
      <c r="X16" s="38">
        <f t="shared" si="6"/>
        <v>27.27272727272727</v>
      </c>
      <c r="Y16" s="67"/>
    </row>
    <row r="17" spans="1:25" ht="16.5" customHeight="1" x14ac:dyDescent="0.3">
      <c r="A17" s="141" t="s">
        <v>51</v>
      </c>
      <c r="B17" s="62">
        <v>20</v>
      </c>
      <c r="C17" s="63">
        <v>33</v>
      </c>
      <c r="D17" s="63">
        <v>20</v>
      </c>
      <c r="E17" s="38">
        <f t="shared" si="0"/>
        <v>60.606060606060609</v>
      </c>
      <c r="F17" s="64">
        <v>12</v>
      </c>
      <c r="G17" s="64">
        <v>3</v>
      </c>
      <c r="H17" s="38">
        <f t="shared" si="1"/>
        <v>25</v>
      </c>
      <c r="I17" s="63">
        <v>0</v>
      </c>
      <c r="J17" s="63">
        <v>0</v>
      </c>
      <c r="K17" s="164" t="e">
        <f t="shared" si="2"/>
        <v>#DIV/0!</v>
      </c>
      <c r="L17" s="64">
        <v>0</v>
      </c>
      <c r="M17" s="64">
        <v>0</v>
      </c>
      <c r="N17" s="164" t="e">
        <f t="shared" si="3"/>
        <v>#DIV/0!</v>
      </c>
      <c r="O17" s="64">
        <v>33</v>
      </c>
      <c r="P17" s="64">
        <v>19</v>
      </c>
      <c r="Q17" s="38">
        <f t="shared" si="4"/>
        <v>57.575757575757578</v>
      </c>
      <c r="R17" s="64">
        <v>2</v>
      </c>
      <c r="S17" s="65">
        <v>11</v>
      </c>
      <c r="T17" s="65">
        <v>2</v>
      </c>
      <c r="U17" s="38">
        <f t="shared" si="5"/>
        <v>18.181818181818183</v>
      </c>
      <c r="V17" s="66">
        <v>9</v>
      </c>
      <c r="W17" s="66">
        <v>2</v>
      </c>
      <c r="X17" s="38">
        <f t="shared" si="6"/>
        <v>22.222222222222221</v>
      </c>
      <c r="Y17" s="67"/>
    </row>
    <row r="18" spans="1:25" ht="16.5" customHeight="1" x14ac:dyDescent="0.3">
      <c r="A18" s="141" t="s">
        <v>52</v>
      </c>
      <c r="B18" s="62">
        <v>38</v>
      </c>
      <c r="C18" s="63">
        <v>67</v>
      </c>
      <c r="D18" s="63">
        <v>38</v>
      </c>
      <c r="E18" s="38">
        <f t="shared" si="0"/>
        <v>56.71641791044776</v>
      </c>
      <c r="F18" s="64">
        <v>20</v>
      </c>
      <c r="G18" s="64">
        <v>10</v>
      </c>
      <c r="H18" s="38">
        <f t="shared" si="1"/>
        <v>50</v>
      </c>
      <c r="I18" s="63">
        <v>1</v>
      </c>
      <c r="J18" s="63">
        <v>0</v>
      </c>
      <c r="K18" s="164">
        <f t="shared" si="2"/>
        <v>0</v>
      </c>
      <c r="L18" s="64">
        <v>1</v>
      </c>
      <c r="M18" s="64">
        <v>0</v>
      </c>
      <c r="N18" s="38">
        <f t="shared" si="3"/>
        <v>0</v>
      </c>
      <c r="O18" s="64">
        <v>65</v>
      </c>
      <c r="P18" s="64">
        <v>32</v>
      </c>
      <c r="Q18" s="38">
        <f t="shared" si="4"/>
        <v>49.230769230769234</v>
      </c>
      <c r="R18" s="64">
        <v>5</v>
      </c>
      <c r="S18" s="65">
        <v>21</v>
      </c>
      <c r="T18" s="65">
        <v>5</v>
      </c>
      <c r="U18" s="38">
        <f t="shared" si="5"/>
        <v>23.809523809523807</v>
      </c>
      <c r="V18" s="66">
        <v>20</v>
      </c>
      <c r="W18" s="66">
        <v>5</v>
      </c>
      <c r="X18" s="38">
        <f t="shared" si="6"/>
        <v>25</v>
      </c>
      <c r="Y18" s="67"/>
    </row>
    <row r="19" spans="1:25" ht="16.5" customHeight="1" x14ac:dyDescent="0.3">
      <c r="A19" s="141" t="s">
        <v>53</v>
      </c>
      <c r="B19" s="62">
        <v>11</v>
      </c>
      <c r="C19" s="63">
        <v>18</v>
      </c>
      <c r="D19" s="63">
        <v>10</v>
      </c>
      <c r="E19" s="38">
        <f t="shared" si="0"/>
        <v>55.555555555555557</v>
      </c>
      <c r="F19" s="64">
        <v>4</v>
      </c>
      <c r="G19" s="64">
        <v>1</v>
      </c>
      <c r="H19" s="38">
        <f t="shared" si="1"/>
        <v>25</v>
      </c>
      <c r="I19" s="63">
        <v>0</v>
      </c>
      <c r="J19" s="63">
        <v>0</v>
      </c>
      <c r="K19" s="164" t="e">
        <f t="shared" si="2"/>
        <v>#DIV/0!</v>
      </c>
      <c r="L19" s="64">
        <v>0</v>
      </c>
      <c r="M19" s="64">
        <v>0</v>
      </c>
      <c r="N19" s="164" t="e">
        <f t="shared" si="3"/>
        <v>#DIV/0!</v>
      </c>
      <c r="O19" s="64">
        <v>18</v>
      </c>
      <c r="P19" s="64">
        <v>9</v>
      </c>
      <c r="Q19" s="38">
        <f t="shared" si="4"/>
        <v>50</v>
      </c>
      <c r="R19" s="64">
        <v>2</v>
      </c>
      <c r="S19" s="65">
        <v>7</v>
      </c>
      <c r="T19" s="65">
        <v>2</v>
      </c>
      <c r="U19" s="38">
        <f t="shared" si="5"/>
        <v>28.571428571428569</v>
      </c>
      <c r="V19" s="66">
        <v>6</v>
      </c>
      <c r="W19" s="66">
        <v>2</v>
      </c>
      <c r="X19" s="38">
        <f t="shared" si="6"/>
        <v>33.333333333333329</v>
      </c>
      <c r="Y19" s="67"/>
    </row>
    <row r="20" spans="1:25" ht="16.5" customHeight="1" x14ac:dyDescent="0.3">
      <c r="A20" s="141" t="s">
        <v>54</v>
      </c>
      <c r="B20" s="62">
        <v>23</v>
      </c>
      <c r="C20" s="63">
        <v>50</v>
      </c>
      <c r="D20" s="63">
        <v>23</v>
      </c>
      <c r="E20" s="38">
        <f t="shared" si="0"/>
        <v>46</v>
      </c>
      <c r="F20" s="64">
        <v>27</v>
      </c>
      <c r="G20" s="64">
        <v>6</v>
      </c>
      <c r="H20" s="38">
        <f t="shared" si="1"/>
        <v>22.222222222222221</v>
      </c>
      <c r="I20" s="63">
        <v>1</v>
      </c>
      <c r="J20" s="63">
        <v>0</v>
      </c>
      <c r="K20" s="38">
        <f t="shared" si="2"/>
        <v>0</v>
      </c>
      <c r="L20" s="64">
        <v>4</v>
      </c>
      <c r="M20" s="64">
        <v>1</v>
      </c>
      <c r="N20" s="38">
        <f t="shared" si="3"/>
        <v>25</v>
      </c>
      <c r="O20" s="64">
        <v>49</v>
      </c>
      <c r="P20" s="64">
        <v>23</v>
      </c>
      <c r="Q20" s="38">
        <f t="shared" si="4"/>
        <v>46.938775510204081</v>
      </c>
      <c r="R20" s="64">
        <v>2</v>
      </c>
      <c r="S20" s="65">
        <v>12</v>
      </c>
      <c r="T20" s="65">
        <v>2</v>
      </c>
      <c r="U20" s="38">
        <f t="shared" si="5"/>
        <v>16.666666666666664</v>
      </c>
      <c r="V20" s="66">
        <v>12</v>
      </c>
      <c r="W20" s="66">
        <v>2</v>
      </c>
      <c r="X20" s="38">
        <f t="shared" si="6"/>
        <v>16.666666666666664</v>
      </c>
      <c r="Y20" s="67"/>
    </row>
    <row r="21" spans="1:25" ht="16.5" customHeight="1" x14ac:dyDescent="0.3">
      <c r="A21" s="141" t="s">
        <v>55</v>
      </c>
      <c r="B21" s="62">
        <v>1</v>
      </c>
      <c r="C21" s="63">
        <v>1</v>
      </c>
      <c r="D21" s="63">
        <v>1</v>
      </c>
      <c r="E21" s="38">
        <f t="shared" si="0"/>
        <v>100</v>
      </c>
      <c r="F21" s="64">
        <v>1</v>
      </c>
      <c r="G21" s="64">
        <v>0</v>
      </c>
      <c r="H21" s="38">
        <f t="shared" si="1"/>
        <v>0</v>
      </c>
      <c r="I21" s="63">
        <v>0</v>
      </c>
      <c r="J21" s="63">
        <v>0</v>
      </c>
      <c r="K21" s="164" t="e">
        <f t="shared" si="2"/>
        <v>#DIV/0!</v>
      </c>
      <c r="L21" s="64">
        <v>1</v>
      </c>
      <c r="M21" s="64">
        <v>0</v>
      </c>
      <c r="N21" s="164">
        <f t="shared" si="3"/>
        <v>0</v>
      </c>
      <c r="O21" s="64">
        <v>1</v>
      </c>
      <c r="P21" s="64">
        <v>1</v>
      </c>
      <c r="Q21" s="38">
        <f t="shared" si="4"/>
        <v>100</v>
      </c>
      <c r="R21" s="64">
        <v>1</v>
      </c>
      <c r="S21" s="65">
        <v>0</v>
      </c>
      <c r="T21" s="65">
        <v>1</v>
      </c>
      <c r="U21" s="164" t="e">
        <f t="shared" si="5"/>
        <v>#DIV/0!</v>
      </c>
      <c r="V21" s="66">
        <v>0</v>
      </c>
      <c r="W21" s="66">
        <v>0</v>
      </c>
      <c r="X21" s="164" t="e">
        <f t="shared" si="6"/>
        <v>#DIV/0!</v>
      </c>
      <c r="Y21" s="67"/>
    </row>
    <row r="22" spans="1:25" ht="16.5" customHeight="1" x14ac:dyDescent="0.3">
      <c r="A22" s="141" t="s">
        <v>56</v>
      </c>
      <c r="B22" s="62">
        <v>12</v>
      </c>
      <c r="C22" s="63">
        <v>30</v>
      </c>
      <c r="D22" s="63">
        <v>12</v>
      </c>
      <c r="E22" s="38">
        <f t="shared" si="0"/>
        <v>40</v>
      </c>
      <c r="F22" s="64">
        <v>15</v>
      </c>
      <c r="G22" s="64">
        <v>4</v>
      </c>
      <c r="H22" s="38">
        <f t="shared" si="1"/>
        <v>26.666666666666668</v>
      </c>
      <c r="I22" s="63">
        <v>0</v>
      </c>
      <c r="J22" s="63">
        <v>1</v>
      </c>
      <c r="K22" s="164" t="e">
        <f t="shared" si="2"/>
        <v>#DIV/0!</v>
      </c>
      <c r="L22" s="64">
        <v>0</v>
      </c>
      <c r="M22" s="64">
        <v>0</v>
      </c>
      <c r="N22" s="164" t="e">
        <f t="shared" si="3"/>
        <v>#DIV/0!</v>
      </c>
      <c r="O22" s="64">
        <v>29</v>
      </c>
      <c r="P22" s="64">
        <v>11</v>
      </c>
      <c r="Q22" s="38">
        <f t="shared" si="4"/>
        <v>37.931034482758619</v>
      </c>
      <c r="R22" s="64">
        <v>0</v>
      </c>
      <c r="S22" s="65">
        <v>3</v>
      </c>
      <c r="T22" s="65">
        <v>0</v>
      </c>
      <c r="U22" s="38">
        <f t="shared" si="5"/>
        <v>0</v>
      </c>
      <c r="V22" s="66">
        <v>1</v>
      </c>
      <c r="W22" s="66">
        <v>0</v>
      </c>
      <c r="X22" s="38">
        <f t="shared" si="6"/>
        <v>0</v>
      </c>
      <c r="Y22" s="67"/>
    </row>
    <row r="23" spans="1:25" ht="16.5" customHeight="1" x14ac:dyDescent="0.3">
      <c r="A23" s="141" t="s">
        <v>57</v>
      </c>
      <c r="B23" s="62">
        <v>9</v>
      </c>
      <c r="C23" s="63">
        <v>25</v>
      </c>
      <c r="D23" s="63">
        <v>9</v>
      </c>
      <c r="E23" s="38">
        <f t="shared" si="0"/>
        <v>36</v>
      </c>
      <c r="F23" s="64">
        <v>5</v>
      </c>
      <c r="G23" s="64">
        <v>5</v>
      </c>
      <c r="H23" s="38">
        <f t="shared" si="1"/>
        <v>100</v>
      </c>
      <c r="I23" s="63">
        <v>0</v>
      </c>
      <c r="J23" s="63">
        <v>0</v>
      </c>
      <c r="K23" s="164" t="e">
        <f t="shared" si="2"/>
        <v>#DIV/0!</v>
      </c>
      <c r="L23" s="64">
        <v>0</v>
      </c>
      <c r="M23" s="64">
        <v>0</v>
      </c>
      <c r="N23" s="164" t="e">
        <f t="shared" si="3"/>
        <v>#DIV/0!</v>
      </c>
      <c r="O23" s="64">
        <v>24</v>
      </c>
      <c r="P23" s="64">
        <v>8</v>
      </c>
      <c r="Q23" s="38">
        <f t="shared" si="4"/>
        <v>33.333333333333329</v>
      </c>
      <c r="R23" s="64">
        <v>0</v>
      </c>
      <c r="S23" s="65">
        <v>7</v>
      </c>
      <c r="T23" s="65">
        <v>0</v>
      </c>
      <c r="U23" s="38">
        <f t="shared" si="5"/>
        <v>0</v>
      </c>
      <c r="V23" s="66">
        <v>6</v>
      </c>
      <c r="W23" s="66">
        <v>0</v>
      </c>
      <c r="X23" s="38">
        <f t="shared" si="6"/>
        <v>0</v>
      </c>
      <c r="Y23" s="67"/>
    </row>
    <row r="24" spans="1:25" ht="16.5" customHeight="1" x14ac:dyDescent="0.3">
      <c r="A24" s="141" t="s">
        <v>58</v>
      </c>
      <c r="B24" s="62">
        <v>30</v>
      </c>
      <c r="C24" s="63">
        <v>61</v>
      </c>
      <c r="D24" s="63">
        <v>30</v>
      </c>
      <c r="E24" s="38">
        <f t="shared" si="0"/>
        <v>49.180327868852459</v>
      </c>
      <c r="F24" s="64">
        <v>22</v>
      </c>
      <c r="G24" s="64">
        <v>5</v>
      </c>
      <c r="H24" s="38">
        <f t="shared" si="1"/>
        <v>22.727272727272727</v>
      </c>
      <c r="I24" s="63">
        <v>0</v>
      </c>
      <c r="J24" s="63">
        <v>0</v>
      </c>
      <c r="K24" s="164" t="e">
        <f t="shared" si="2"/>
        <v>#DIV/0!</v>
      </c>
      <c r="L24" s="64">
        <v>0</v>
      </c>
      <c r="M24" s="64">
        <v>0</v>
      </c>
      <c r="N24" s="164" t="e">
        <f t="shared" si="3"/>
        <v>#DIV/0!</v>
      </c>
      <c r="O24" s="64">
        <v>61</v>
      </c>
      <c r="P24" s="64">
        <v>30</v>
      </c>
      <c r="Q24" s="38">
        <f t="shared" si="4"/>
        <v>49.180327868852459</v>
      </c>
      <c r="R24" s="64">
        <v>5</v>
      </c>
      <c r="S24" s="65">
        <v>19</v>
      </c>
      <c r="T24" s="65">
        <v>5</v>
      </c>
      <c r="U24" s="38">
        <f t="shared" si="5"/>
        <v>26.315789473684209</v>
      </c>
      <c r="V24" s="66">
        <v>18</v>
      </c>
      <c r="W24" s="66">
        <v>2</v>
      </c>
      <c r="X24" s="38">
        <f t="shared" si="6"/>
        <v>11.111111111111111</v>
      </c>
      <c r="Y24" s="67"/>
    </row>
    <row r="25" spans="1:25" ht="16.5" customHeight="1" x14ac:dyDescent="0.3">
      <c r="A25" s="141" t="s">
        <v>59</v>
      </c>
      <c r="B25" s="62">
        <v>4</v>
      </c>
      <c r="C25" s="63">
        <v>22</v>
      </c>
      <c r="D25" s="63">
        <v>4</v>
      </c>
      <c r="E25" s="38">
        <f t="shared" si="0"/>
        <v>18.181818181818183</v>
      </c>
      <c r="F25" s="64">
        <v>8</v>
      </c>
      <c r="G25" s="64">
        <v>1</v>
      </c>
      <c r="H25" s="38">
        <f t="shared" si="1"/>
        <v>12.5</v>
      </c>
      <c r="I25" s="63">
        <v>1</v>
      </c>
      <c r="J25" s="63">
        <v>0</v>
      </c>
      <c r="K25" s="38">
        <f t="shared" si="2"/>
        <v>0</v>
      </c>
      <c r="L25" s="64">
        <v>1</v>
      </c>
      <c r="M25" s="64">
        <v>0</v>
      </c>
      <c r="N25" s="38">
        <f t="shared" si="3"/>
        <v>0</v>
      </c>
      <c r="O25" s="64">
        <v>22</v>
      </c>
      <c r="P25" s="64">
        <v>4</v>
      </c>
      <c r="Q25" s="38">
        <f t="shared" si="4"/>
        <v>18.181818181818183</v>
      </c>
      <c r="R25" s="64">
        <v>1</v>
      </c>
      <c r="S25" s="65">
        <v>7</v>
      </c>
      <c r="T25" s="65">
        <v>1</v>
      </c>
      <c r="U25" s="38">
        <f t="shared" si="5"/>
        <v>14.285714285714285</v>
      </c>
      <c r="V25" s="66">
        <v>6</v>
      </c>
      <c r="W25" s="66">
        <v>1</v>
      </c>
      <c r="X25" s="38">
        <f t="shared" si="6"/>
        <v>16.666666666666664</v>
      </c>
      <c r="Y25" s="67"/>
    </row>
    <row r="26" spans="1:25" ht="16.5" customHeight="1" x14ac:dyDescent="0.3">
      <c r="A26" s="141" t="s">
        <v>60</v>
      </c>
      <c r="B26" s="62">
        <v>0</v>
      </c>
      <c r="C26" s="63">
        <v>0</v>
      </c>
      <c r="D26" s="63">
        <v>0</v>
      </c>
      <c r="E26" s="164" t="e">
        <f t="shared" si="0"/>
        <v>#DIV/0!</v>
      </c>
      <c r="F26" s="64">
        <v>0</v>
      </c>
      <c r="G26" s="64">
        <v>0</v>
      </c>
      <c r="H26" s="164" t="e">
        <f t="shared" si="1"/>
        <v>#DIV/0!</v>
      </c>
      <c r="I26" s="63">
        <v>0</v>
      </c>
      <c r="J26" s="63">
        <v>0</v>
      </c>
      <c r="K26" s="164" t="e">
        <f t="shared" si="2"/>
        <v>#DIV/0!</v>
      </c>
      <c r="L26" s="64">
        <v>0</v>
      </c>
      <c r="M26" s="64">
        <v>0</v>
      </c>
      <c r="N26" s="164" t="e">
        <f t="shared" si="3"/>
        <v>#DIV/0!</v>
      </c>
      <c r="O26" s="64">
        <v>0</v>
      </c>
      <c r="P26" s="64">
        <v>0</v>
      </c>
      <c r="Q26" s="164" t="e">
        <f t="shared" si="4"/>
        <v>#DIV/0!</v>
      </c>
      <c r="R26" s="64">
        <v>0</v>
      </c>
      <c r="S26" s="65">
        <v>0</v>
      </c>
      <c r="T26" s="65">
        <v>0</v>
      </c>
      <c r="U26" s="164" t="e">
        <f t="shared" si="5"/>
        <v>#DIV/0!</v>
      </c>
      <c r="V26" s="66">
        <v>0</v>
      </c>
      <c r="W26" s="66">
        <v>0</v>
      </c>
      <c r="X26" s="164" t="e">
        <f t="shared" si="6"/>
        <v>#DIV/0!</v>
      </c>
      <c r="Y26" s="67"/>
    </row>
    <row r="27" spans="1:25" ht="16.5" customHeight="1" x14ac:dyDescent="0.3">
      <c r="A27" s="141" t="s">
        <v>61</v>
      </c>
      <c r="B27" s="62">
        <v>15</v>
      </c>
      <c r="C27" s="63">
        <v>22</v>
      </c>
      <c r="D27" s="63">
        <v>15</v>
      </c>
      <c r="E27" s="38">
        <f t="shared" si="0"/>
        <v>68.181818181818173</v>
      </c>
      <c r="F27" s="64">
        <v>9</v>
      </c>
      <c r="G27" s="64">
        <v>4</v>
      </c>
      <c r="H27" s="38">
        <f t="shared" si="1"/>
        <v>44.444444444444443</v>
      </c>
      <c r="I27" s="63">
        <v>2</v>
      </c>
      <c r="J27" s="63">
        <v>0</v>
      </c>
      <c r="K27" s="38">
        <f t="shared" si="2"/>
        <v>0</v>
      </c>
      <c r="L27" s="64">
        <v>3</v>
      </c>
      <c r="M27" s="64">
        <v>1</v>
      </c>
      <c r="N27" s="38">
        <f t="shared" si="3"/>
        <v>33.333333333333329</v>
      </c>
      <c r="O27" s="64">
        <v>22</v>
      </c>
      <c r="P27" s="64">
        <v>15</v>
      </c>
      <c r="Q27" s="38">
        <f t="shared" si="4"/>
        <v>68.181818181818173</v>
      </c>
      <c r="R27" s="64">
        <v>5</v>
      </c>
      <c r="S27" s="65">
        <v>4</v>
      </c>
      <c r="T27" s="65">
        <v>5</v>
      </c>
      <c r="U27" s="38">
        <f t="shared" si="5"/>
        <v>125</v>
      </c>
      <c r="V27" s="66">
        <v>4</v>
      </c>
      <c r="W27" s="66">
        <v>4</v>
      </c>
      <c r="X27" s="38">
        <f t="shared" si="6"/>
        <v>100</v>
      </c>
      <c r="Y27" s="67"/>
    </row>
    <row r="28" spans="1:25" ht="16.5" customHeight="1" x14ac:dyDescent="0.3">
      <c r="A28" s="141" t="s">
        <v>62</v>
      </c>
      <c r="B28" s="62">
        <v>15</v>
      </c>
      <c r="C28" s="63">
        <v>27</v>
      </c>
      <c r="D28" s="63">
        <v>15</v>
      </c>
      <c r="E28" s="38">
        <f t="shared" si="0"/>
        <v>55.555555555555557</v>
      </c>
      <c r="F28" s="64">
        <v>4</v>
      </c>
      <c r="G28" s="64">
        <v>0</v>
      </c>
      <c r="H28" s="38">
        <f t="shared" si="1"/>
        <v>0</v>
      </c>
      <c r="I28" s="63">
        <v>0</v>
      </c>
      <c r="J28" s="63">
        <v>0</v>
      </c>
      <c r="K28" s="164" t="e">
        <f t="shared" si="2"/>
        <v>#DIV/0!</v>
      </c>
      <c r="L28" s="64">
        <v>0</v>
      </c>
      <c r="M28" s="64">
        <v>0</v>
      </c>
      <c r="N28" s="164" t="e">
        <f t="shared" si="3"/>
        <v>#DIV/0!</v>
      </c>
      <c r="O28" s="64">
        <v>27</v>
      </c>
      <c r="P28" s="64">
        <v>15</v>
      </c>
      <c r="Q28" s="38">
        <f t="shared" si="4"/>
        <v>55.555555555555557</v>
      </c>
      <c r="R28" s="64">
        <v>7</v>
      </c>
      <c r="S28" s="65">
        <v>8</v>
      </c>
      <c r="T28" s="65">
        <v>7</v>
      </c>
      <c r="U28" s="38">
        <f t="shared" si="5"/>
        <v>87.5</v>
      </c>
      <c r="V28" s="66">
        <v>8</v>
      </c>
      <c r="W28" s="66">
        <v>7</v>
      </c>
      <c r="X28" s="38">
        <f t="shared" si="6"/>
        <v>87.5</v>
      </c>
      <c r="Y28" s="67"/>
    </row>
    <row r="29" spans="1:25" ht="5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  <c r="V29" s="70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9:K29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0.33203125" style="3" customWidth="1"/>
    <col min="2" max="2" width="20.88671875" style="3" customWidth="1"/>
    <col min="3" max="3" width="21.66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06" t="s">
        <v>69</v>
      </c>
      <c r="B1" s="206"/>
      <c r="C1" s="206"/>
      <c r="D1" s="206"/>
      <c r="E1" s="206"/>
    </row>
    <row r="2" spans="1:9" ht="29.25" customHeight="1" x14ac:dyDescent="0.25">
      <c r="A2" s="241" t="s">
        <v>32</v>
      </c>
      <c r="B2" s="241"/>
      <c r="C2" s="241"/>
      <c r="D2" s="241"/>
      <c r="E2" s="241"/>
    </row>
    <row r="3" spans="1:9" s="4" customFormat="1" ht="23.25" customHeight="1" x14ac:dyDescent="0.3">
      <c r="A3" s="211" t="s">
        <v>0</v>
      </c>
      <c r="B3" s="207" t="s">
        <v>81</v>
      </c>
      <c r="C3" s="207" t="s">
        <v>82</v>
      </c>
      <c r="D3" s="235" t="s">
        <v>1</v>
      </c>
      <c r="E3" s="236"/>
    </row>
    <row r="4" spans="1:9" s="4" customFormat="1" ht="27.6" x14ac:dyDescent="0.3">
      <c r="A4" s="212"/>
      <c r="B4" s="208"/>
      <c r="C4" s="208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'8'!B6</f>
        <v>2411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'8'!C6</f>
        <v>478</v>
      </c>
      <c r="C7" s="161">
        <f>'8'!D6</f>
        <v>2196</v>
      </c>
      <c r="D7" s="11">
        <f t="shared" ref="D7:D11" si="0">C7/B7*100</f>
        <v>459.41422594142256</v>
      </c>
      <c r="E7" s="162">
        <f t="shared" ref="E7:E11" si="1">C7-B7</f>
        <v>1718</v>
      </c>
      <c r="I7" s="12"/>
    </row>
    <row r="8" spans="1:9" s="4" customFormat="1" ht="48.75" customHeight="1" x14ac:dyDescent="0.3">
      <c r="A8" s="13" t="s">
        <v>37</v>
      </c>
      <c r="B8" s="161">
        <f>'8'!F6</f>
        <v>126</v>
      </c>
      <c r="C8" s="161">
        <f>'8'!G6</f>
        <v>401</v>
      </c>
      <c r="D8" s="11">
        <f t="shared" si="0"/>
        <v>318.25396825396825</v>
      </c>
      <c r="E8" s="162">
        <f t="shared" si="1"/>
        <v>275</v>
      </c>
      <c r="I8" s="12"/>
    </row>
    <row r="9" spans="1:9" s="4" customFormat="1" ht="34.5" customHeight="1" x14ac:dyDescent="0.3">
      <c r="A9" s="14" t="s">
        <v>38</v>
      </c>
      <c r="B9" s="161">
        <f>'8'!I6</f>
        <v>11</v>
      </c>
      <c r="C9" s="161">
        <f>'8'!J6</f>
        <v>14</v>
      </c>
      <c r="D9" s="11">
        <f t="shared" si="0"/>
        <v>127.27272727272727</v>
      </c>
      <c r="E9" s="162">
        <f t="shared" si="1"/>
        <v>3</v>
      </c>
      <c r="I9" s="12"/>
    </row>
    <row r="10" spans="1:9" s="4" customFormat="1" ht="48.75" customHeight="1" x14ac:dyDescent="0.3">
      <c r="A10" s="14" t="s">
        <v>29</v>
      </c>
      <c r="B10" s="161">
        <f>'8'!L6</f>
        <v>7</v>
      </c>
      <c r="C10" s="161">
        <f>'8'!M6</f>
        <v>7</v>
      </c>
      <c r="D10" s="11">
        <f t="shared" si="0"/>
        <v>100</v>
      </c>
      <c r="E10" s="162">
        <f t="shared" si="1"/>
        <v>0</v>
      </c>
      <c r="I10" s="12"/>
    </row>
    <row r="11" spans="1:9" s="4" customFormat="1" ht="54.75" customHeight="1" x14ac:dyDescent="0.3">
      <c r="A11" s="14" t="s">
        <v>39</v>
      </c>
      <c r="B11" s="161">
        <f>'8'!O6</f>
        <v>463</v>
      </c>
      <c r="C11" s="161">
        <f>'8'!P6</f>
        <v>1578</v>
      </c>
      <c r="D11" s="11">
        <f t="shared" si="0"/>
        <v>340.82073434125266</v>
      </c>
      <c r="E11" s="162">
        <f t="shared" si="1"/>
        <v>1115</v>
      </c>
      <c r="I11" s="12"/>
    </row>
    <row r="12" spans="1:9" s="4" customFormat="1" ht="12.75" customHeight="1" x14ac:dyDescent="0.3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 x14ac:dyDescent="0.3">
      <c r="A13" s="215"/>
      <c r="B13" s="216"/>
      <c r="C13" s="216"/>
      <c r="D13" s="216"/>
      <c r="E13" s="216"/>
      <c r="I13" s="12"/>
    </row>
    <row r="14" spans="1:9" s="4" customFormat="1" ht="20.25" customHeight="1" x14ac:dyDescent="0.3">
      <c r="A14" s="211" t="s">
        <v>0</v>
      </c>
      <c r="B14" s="217" t="s">
        <v>83</v>
      </c>
      <c r="C14" s="217" t="s">
        <v>84</v>
      </c>
      <c r="D14" s="235" t="s">
        <v>1</v>
      </c>
      <c r="E14" s="236"/>
      <c r="I14" s="12"/>
    </row>
    <row r="15" spans="1:9" ht="35.25" customHeight="1" x14ac:dyDescent="0.25">
      <c r="A15" s="212"/>
      <c r="B15" s="217"/>
      <c r="C15" s="217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'8'!R6</f>
        <v>1302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'8'!S6</f>
        <v>122</v>
      </c>
      <c r="C17" s="165">
        <f>'8'!T6</f>
        <v>1226</v>
      </c>
      <c r="D17" s="11">
        <f t="shared" ref="D17:D18" si="2">C17/B17*100</f>
        <v>1004.9180327868852</v>
      </c>
      <c r="E17" s="162">
        <f t="shared" ref="E17:E18" si="3">C17-B17</f>
        <v>1104</v>
      </c>
      <c r="I17" s="12"/>
    </row>
    <row r="18" spans="1:9" ht="30" customHeight="1" x14ac:dyDescent="0.25">
      <c r="A18" s="1" t="s">
        <v>41</v>
      </c>
      <c r="B18" s="165">
        <f>'8'!V6</f>
        <v>89</v>
      </c>
      <c r="C18" s="165">
        <f>'8'!W6</f>
        <v>1048</v>
      </c>
      <c r="D18" s="11">
        <f t="shared" si="2"/>
        <v>1177.5280898876406</v>
      </c>
      <c r="E18" s="162">
        <f t="shared" si="3"/>
        <v>959</v>
      </c>
      <c r="I18" s="12"/>
    </row>
    <row r="19" spans="1:9" ht="69" customHeight="1" x14ac:dyDescent="0.25">
      <c r="A19" s="205" t="s">
        <v>79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2"/>
  <sheetViews>
    <sheetView view="pageBreakPreview" zoomScale="90" zoomScaleNormal="90" zoomScaleSheetLayoutView="90" workbookViewId="0">
      <selection activeCell="X20" sqref="X20"/>
    </sheetView>
  </sheetViews>
  <sheetFormatPr defaultColWidth="9.109375" defaultRowHeight="13.8" x14ac:dyDescent="0.25"/>
  <cols>
    <col min="1" max="1" width="22.44140625" style="45" customWidth="1"/>
    <col min="2" max="2" width="15.77734375" style="45" customWidth="1"/>
    <col min="3" max="11" width="9.6640625" style="45" customWidth="1"/>
    <col min="12" max="13" width="8" style="45" customWidth="1"/>
    <col min="14" max="14" width="9.88671875" style="45" customWidth="1"/>
    <col min="15" max="15" width="8.33203125" style="45" customWidth="1"/>
    <col min="16" max="16" width="8.109375" style="45" customWidth="1"/>
    <col min="17" max="17" width="10" style="45" customWidth="1"/>
    <col min="18" max="18" width="15.44140625" style="45" customWidth="1"/>
    <col min="19" max="20" width="8.88671875" style="45" customWidth="1"/>
    <col min="21" max="21" width="8.6640625" style="45" customWidth="1"/>
    <col min="22" max="22" width="8.109375" style="45" customWidth="1"/>
    <col min="23" max="16384" width="9.109375" style="45"/>
  </cols>
  <sheetData>
    <row r="1" spans="1:24" s="22" customFormat="1" ht="57.75" customHeight="1" x14ac:dyDescent="0.3">
      <c r="A1" s="21"/>
      <c r="B1" s="242" t="s">
        <v>88</v>
      </c>
      <c r="C1" s="242"/>
      <c r="D1" s="242"/>
      <c r="E1" s="242"/>
      <c r="F1" s="242"/>
      <c r="G1" s="242"/>
      <c r="H1" s="242"/>
      <c r="I1" s="242"/>
      <c r="J1" s="242"/>
      <c r="K1" s="242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4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26" t="s">
        <v>8</v>
      </c>
    </row>
    <row r="3" spans="1:24" s="27" customFormat="1" ht="60" customHeight="1" x14ac:dyDescent="0.3">
      <c r="A3" s="231"/>
      <c r="B3" s="171" t="s">
        <v>74</v>
      </c>
      <c r="C3" s="222" t="s">
        <v>9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2" t="s">
        <v>76</v>
      </c>
      <c r="S3" s="222" t="s">
        <v>14</v>
      </c>
      <c r="T3" s="222"/>
      <c r="U3" s="222"/>
      <c r="V3" s="222" t="s">
        <v>18</v>
      </c>
      <c r="W3" s="222"/>
      <c r="X3" s="222"/>
    </row>
    <row r="4" spans="1:24" s="28" customFormat="1" ht="26.25" customHeight="1" x14ac:dyDescent="0.3">
      <c r="A4" s="232"/>
      <c r="B4" s="57">
        <v>2022</v>
      </c>
      <c r="C4" s="57">
        <v>2021</v>
      </c>
      <c r="D4" s="57">
        <v>2022</v>
      </c>
      <c r="E4" s="58" t="s">
        <v>2</v>
      </c>
      <c r="F4" s="57">
        <v>2021</v>
      </c>
      <c r="G4" s="57">
        <v>2022</v>
      </c>
      <c r="H4" s="58" t="s">
        <v>2</v>
      </c>
      <c r="I4" s="57">
        <v>2021</v>
      </c>
      <c r="J4" s="57">
        <v>2022</v>
      </c>
      <c r="K4" s="58" t="s">
        <v>2</v>
      </c>
      <c r="L4" s="57">
        <v>2021</v>
      </c>
      <c r="M4" s="57">
        <v>2022</v>
      </c>
      <c r="N4" s="58" t="s">
        <v>2</v>
      </c>
      <c r="O4" s="57">
        <v>2021</v>
      </c>
      <c r="P4" s="57">
        <v>2022</v>
      </c>
      <c r="Q4" s="58" t="s">
        <v>2</v>
      </c>
      <c r="R4" s="57">
        <v>2022</v>
      </c>
      <c r="S4" s="57">
        <v>2021</v>
      </c>
      <c r="T4" s="57">
        <v>2022</v>
      </c>
      <c r="U4" s="58" t="s">
        <v>2</v>
      </c>
      <c r="V4" s="57">
        <v>2021</v>
      </c>
      <c r="W4" s="57">
        <v>2022</v>
      </c>
      <c r="X4" s="58" t="s">
        <v>2</v>
      </c>
    </row>
    <row r="5" spans="1:24" s="31" customFormat="1" ht="11.25" customHeight="1" x14ac:dyDescent="0.3">
      <c r="A5" s="29" t="s">
        <v>4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</row>
    <row r="6" spans="1:24" s="36" customFormat="1" ht="16.5" customHeight="1" x14ac:dyDescent="0.3">
      <c r="A6" s="32" t="s">
        <v>42</v>
      </c>
      <c r="B6" s="33">
        <f>SUM(B7:B26)</f>
        <v>2411</v>
      </c>
      <c r="C6" s="33">
        <f>SUM(C7:C26)</f>
        <v>478</v>
      </c>
      <c r="D6" s="33">
        <f>SUM(D7:D26)</f>
        <v>2196</v>
      </c>
      <c r="E6" s="34">
        <f>D6/C6*100</f>
        <v>459.41422594142256</v>
      </c>
      <c r="F6" s="33">
        <f>SUM(F7:F26)</f>
        <v>126</v>
      </c>
      <c r="G6" s="33">
        <f>SUM(G7:G26)</f>
        <v>401</v>
      </c>
      <c r="H6" s="34">
        <f>G6/F6*100</f>
        <v>318.25396825396825</v>
      </c>
      <c r="I6" s="33">
        <f>SUM(I7:I26)</f>
        <v>11</v>
      </c>
      <c r="J6" s="33">
        <f>SUM(J7:J26)</f>
        <v>14</v>
      </c>
      <c r="K6" s="34">
        <f>J6/I6*100</f>
        <v>127.27272727272727</v>
      </c>
      <c r="L6" s="33">
        <f>SUM(L7:L26)</f>
        <v>7</v>
      </c>
      <c r="M6" s="33">
        <f>SUM(M7:M26)</f>
        <v>7</v>
      </c>
      <c r="N6" s="174">
        <f>M6/L6*100</f>
        <v>100</v>
      </c>
      <c r="O6" s="33">
        <f>SUM(O7:O26)</f>
        <v>463</v>
      </c>
      <c r="P6" s="33">
        <f>SUM(P7:P26)</f>
        <v>1578</v>
      </c>
      <c r="Q6" s="34">
        <f>P6/O6*100</f>
        <v>340.82073434125266</v>
      </c>
      <c r="R6" s="33">
        <f>SUM(R7:R26)</f>
        <v>1302</v>
      </c>
      <c r="S6" s="33">
        <f>SUM(S7:S26)</f>
        <v>122</v>
      </c>
      <c r="T6" s="33">
        <f>SUM(T7:T26)</f>
        <v>1226</v>
      </c>
      <c r="U6" s="34">
        <f>T6/S6*100</f>
        <v>1004.9180327868852</v>
      </c>
      <c r="V6" s="33">
        <f>SUM(V7:V26)</f>
        <v>89</v>
      </c>
      <c r="W6" s="33">
        <f>SUM(W7:W26)</f>
        <v>1048</v>
      </c>
      <c r="X6" s="34">
        <f>W6/V6*100</f>
        <v>1177.5280898876406</v>
      </c>
    </row>
    <row r="7" spans="1:24" s="42" customFormat="1" ht="16.5" customHeight="1" x14ac:dyDescent="0.25">
      <c r="A7" s="141" t="s">
        <v>43</v>
      </c>
      <c r="B7" s="73">
        <v>1619</v>
      </c>
      <c r="C7" s="39">
        <v>155</v>
      </c>
      <c r="D7" s="39">
        <v>1460</v>
      </c>
      <c r="E7" s="38">
        <f>D7/C7*100</f>
        <v>941.9354838709678</v>
      </c>
      <c r="F7" s="37">
        <v>26</v>
      </c>
      <c r="G7" s="37">
        <v>258</v>
      </c>
      <c r="H7" s="38">
        <f>G7/F7*100</f>
        <v>992.30769230769238</v>
      </c>
      <c r="I7" s="37">
        <v>2</v>
      </c>
      <c r="J7" s="37">
        <v>4</v>
      </c>
      <c r="K7" s="38">
        <f>J7/I7*100</f>
        <v>200</v>
      </c>
      <c r="L7" s="37">
        <v>3</v>
      </c>
      <c r="M7" s="37">
        <v>0</v>
      </c>
      <c r="N7" s="38">
        <f>M7/L7*100</f>
        <v>0</v>
      </c>
      <c r="O7" s="37">
        <v>146</v>
      </c>
      <c r="P7" s="37">
        <v>912</v>
      </c>
      <c r="Q7" s="38">
        <f>P7/O7*100</f>
        <v>624.65753424657532</v>
      </c>
      <c r="R7" s="37">
        <v>865</v>
      </c>
      <c r="S7" s="73">
        <v>45</v>
      </c>
      <c r="T7" s="73">
        <v>814</v>
      </c>
      <c r="U7" s="38">
        <f>T7/S7*100</f>
        <v>1808.8888888888889</v>
      </c>
      <c r="V7" s="37">
        <v>35</v>
      </c>
      <c r="W7" s="37">
        <v>713</v>
      </c>
      <c r="X7" s="38">
        <f>W7/V7*100</f>
        <v>2037.1428571428571</v>
      </c>
    </row>
    <row r="8" spans="1:24" s="43" customFormat="1" ht="16.5" customHeight="1" x14ac:dyDescent="0.25">
      <c r="A8" s="141" t="s">
        <v>44</v>
      </c>
      <c r="B8" s="73">
        <v>47</v>
      </c>
      <c r="C8" s="39">
        <v>109</v>
      </c>
      <c r="D8" s="39">
        <v>41</v>
      </c>
      <c r="E8" s="38">
        <f t="shared" ref="E8:E26" si="0">D8/C8*100</f>
        <v>37.61467889908257</v>
      </c>
      <c r="F8" s="37">
        <v>31</v>
      </c>
      <c r="G8" s="37">
        <v>3</v>
      </c>
      <c r="H8" s="38">
        <f t="shared" ref="H8:H26" si="1">G8/F8*100</f>
        <v>9.67741935483871</v>
      </c>
      <c r="I8" s="37">
        <v>1</v>
      </c>
      <c r="J8" s="37">
        <v>1</v>
      </c>
      <c r="K8" s="38">
        <f>J8/I8*100</f>
        <v>100</v>
      </c>
      <c r="L8" s="37">
        <v>0</v>
      </c>
      <c r="M8" s="37">
        <v>0</v>
      </c>
      <c r="N8" s="164" t="e">
        <f t="shared" ref="N8:N26" si="2">M8/L8*100</f>
        <v>#DIV/0!</v>
      </c>
      <c r="O8" s="37">
        <v>106</v>
      </c>
      <c r="P8" s="37">
        <v>41</v>
      </c>
      <c r="Q8" s="38">
        <f t="shared" ref="Q8:Q26" si="3">P8/O8*100</f>
        <v>38.679245283018872</v>
      </c>
      <c r="R8" s="37">
        <v>29</v>
      </c>
      <c r="S8" s="73">
        <v>22</v>
      </c>
      <c r="T8" s="73">
        <v>25</v>
      </c>
      <c r="U8" s="38">
        <f t="shared" ref="U8:U26" si="4">T8/S8*100</f>
        <v>113.63636363636364</v>
      </c>
      <c r="V8" s="37">
        <v>19</v>
      </c>
      <c r="W8" s="37">
        <v>11</v>
      </c>
      <c r="X8" s="38">
        <f t="shared" ref="X8:X26" si="5">W8/V8*100</f>
        <v>57.894736842105267</v>
      </c>
    </row>
    <row r="9" spans="1:24" s="42" customFormat="1" ht="16.5" customHeight="1" x14ac:dyDescent="0.25">
      <c r="A9" s="141" t="s">
        <v>45</v>
      </c>
      <c r="B9" s="73">
        <v>20</v>
      </c>
      <c r="C9" s="39">
        <v>29</v>
      </c>
      <c r="D9" s="39">
        <v>14</v>
      </c>
      <c r="E9" s="38">
        <f t="shared" si="0"/>
        <v>48.275862068965516</v>
      </c>
      <c r="F9" s="37">
        <v>8</v>
      </c>
      <c r="G9" s="37">
        <v>3</v>
      </c>
      <c r="H9" s="38">
        <f t="shared" si="1"/>
        <v>37.5</v>
      </c>
      <c r="I9" s="37">
        <v>1</v>
      </c>
      <c r="J9" s="37">
        <v>1</v>
      </c>
      <c r="K9" s="38">
        <f>J9/I9*100</f>
        <v>100</v>
      </c>
      <c r="L9" s="37">
        <v>1</v>
      </c>
      <c r="M9" s="37">
        <v>0</v>
      </c>
      <c r="N9" s="38">
        <f t="shared" si="2"/>
        <v>0</v>
      </c>
      <c r="O9" s="37">
        <v>29</v>
      </c>
      <c r="P9" s="37">
        <v>14</v>
      </c>
      <c r="Q9" s="38">
        <f t="shared" si="3"/>
        <v>48.275862068965516</v>
      </c>
      <c r="R9" s="37">
        <v>7</v>
      </c>
      <c r="S9" s="73">
        <v>8</v>
      </c>
      <c r="T9" s="73">
        <v>6</v>
      </c>
      <c r="U9" s="38">
        <f t="shared" si="4"/>
        <v>75</v>
      </c>
      <c r="V9" s="37">
        <v>7</v>
      </c>
      <c r="W9" s="37">
        <v>1</v>
      </c>
      <c r="X9" s="38">
        <f t="shared" si="5"/>
        <v>14.285714285714285</v>
      </c>
    </row>
    <row r="10" spans="1:24" s="42" customFormat="1" ht="16.5" customHeight="1" x14ac:dyDescent="0.25">
      <c r="A10" s="141" t="s">
        <v>46</v>
      </c>
      <c r="B10" s="73">
        <v>9</v>
      </c>
      <c r="C10" s="39">
        <v>14</v>
      </c>
      <c r="D10" s="39">
        <v>6</v>
      </c>
      <c r="E10" s="38">
        <f t="shared" si="0"/>
        <v>42.857142857142854</v>
      </c>
      <c r="F10" s="37">
        <v>1</v>
      </c>
      <c r="G10" s="37">
        <v>1</v>
      </c>
      <c r="H10" s="38">
        <f t="shared" si="1"/>
        <v>100</v>
      </c>
      <c r="I10" s="37">
        <v>0</v>
      </c>
      <c r="J10" s="37">
        <v>0</v>
      </c>
      <c r="K10" s="164" t="e">
        <f t="shared" ref="K10:K26" si="6">J10/I10*100</f>
        <v>#DIV/0!</v>
      </c>
      <c r="L10" s="37">
        <v>0</v>
      </c>
      <c r="M10" s="37">
        <v>0</v>
      </c>
      <c r="N10" s="164" t="e">
        <f t="shared" si="2"/>
        <v>#DIV/0!</v>
      </c>
      <c r="O10" s="37">
        <v>12</v>
      </c>
      <c r="P10" s="37">
        <v>6</v>
      </c>
      <c r="Q10" s="38">
        <f t="shared" si="3"/>
        <v>50</v>
      </c>
      <c r="R10" s="37">
        <v>5</v>
      </c>
      <c r="S10" s="73">
        <v>4</v>
      </c>
      <c r="T10" s="73">
        <v>4</v>
      </c>
      <c r="U10" s="38">
        <f t="shared" si="4"/>
        <v>100</v>
      </c>
      <c r="V10" s="37">
        <v>4</v>
      </c>
      <c r="W10" s="37">
        <v>2</v>
      </c>
      <c r="X10" s="38">
        <f t="shared" si="5"/>
        <v>50</v>
      </c>
    </row>
    <row r="11" spans="1:24" s="42" customFormat="1" ht="16.5" customHeight="1" x14ac:dyDescent="0.25">
      <c r="A11" s="141" t="s">
        <v>47</v>
      </c>
      <c r="B11" s="73">
        <v>14</v>
      </c>
      <c r="C11" s="39">
        <v>17</v>
      </c>
      <c r="D11" s="39">
        <v>13</v>
      </c>
      <c r="E11" s="38">
        <f t="shared" si="0"/>
        <v>76.470588235294116</v>
      </c>
      <c r="F11" s="37">
        <v>10</v>
      </c>
      <c r="G11" s="37">
        <v>6</v>
      </c>
      <c r="H11" s="38">
        <f t="shared" si="1"/>
        <v>60</v>
      </c>
      <c r="I11" s="37">
        <v>0</v>
      </c>
      <c r="J11" s="37">
        <v>0</v>
      </c>
      <c r="K11" s="164" t="e">
        <f t="shared" si="6"/>
        <v>#DIV/0!</v>
      </c>
      <c r="L11" s="37">
        <v>0</v>
      </c>
      <c r="M11" s="37">
        <v>0</v>
      </c>
      <c r="N11" s="164" t="e">
        <f t="shared" si="2"/>
        <v>#DIV/0!</v>
      </c>
      <c r="O11" s="37">
        <v>17</v>
      </c>
      <c r="P11" s="37">
        <v>13</v>
      </c>
      <c r="Q11" s="38">
        <f t="shared" si="3"/>
        <v>76.470588235294116</v>
      </c>
      <c r="R11" s="37">
        <v>6</v>
      </c>
      <c r="S11" s="73">
        <v>4</v>
      </c>
      <c r="T11" s="73">
        <v>6</v>
      </c>
      <c r="U11" s="38">
        <f t="shared" si="4"/>
        <v>150</v>
      </c>
      <c r="V11" s="37">
        <v>3</v>
      </c>
      <c r="W11" s="37">
        <v>6</v>
      </c>
      <c r="X11" s="38">
        <f t="shared" si="5"/>
        <v>200</v>
      </c>
    </row>
    <row r="12" spans="1:24" s="42" customFormat="1" ht="16.5" customHeight="1" x14ac:dyDescent="0.25">
      <c r="A12" s="141" t="s">
        <v>48</v>
      </c>
      <c r="B12" s="73">
        <v>5</v>
      </c>
      <c r="C12" s="39">
        <v>15</v>
      </c>
      <c r="D12" s="39">
        <v>5</v>
      </c>
      <c r="E12" s="38">
        <f t="shared" si="0"/>
        <v>33.333333333333329</v>
      </c>
      <c r="F12" s="37">
        <v>6</v>
      </c>
      <c r="G12" s="37">
        <v>2</v>
      </c>
      <c r="H12" s="38">
        <f t="shared" si="1"/>
        <v>33.333333333333329</v>
      </c>
      <c r="I12" s="37">
        <v>0</v>
      </c>
      <c r="J12" s="37">
        <v>0</v>
      </c>
      <c r="K12" s="164" t="e">
        <f t="shared" si="6"/>
        <v>#DIV/0!</v>
      </c>
      <c r="L12" s="37">
        <v>1</v>
      </c>
      <c r="M12" s="37">
        <v>0</v>
      </c>
      <c r="N12" s="38">
        <f t="shared" si="2"/>
        <v>0</v>
      </c>
      <c r="O12" s="37">
        <v>14</v>
      </c>
      <c r="P12" s="37">
        <v>4</v>
      </c>
      <c r="Q12" s="38">
        <f t="shared" si="3"/>
        <v>28.571428571428569</v>
      </c>
      <c r="R12" s="37">
        <v>3</v>
      </c>
      <c r="S12" s="73">
        <v>3</v>
      </c>
      <c r="T12" s="73">
        <v>3</v>
      </c>
      <c r="U12" s="38">
        <f t="shared" si="4"/>
        <v>100</v>
      </c>
      <c r="V12" s="37">
        <v>2</v>
      </c>
      <c r="W12" s="37">
        <v>1</v>
      </c>
      <c r="X12" s="38">
        <f t="shared" si="5"/>
        <v>50</v>
      </c>
    </row>
    <row r="13" spans="1:24" s="42" customFormat="1" ht="16.5" customHeight="1" x14ac:dyDescent="0.25">
      <c r="A13" s="141" t="s">
        <v>49</v>
      </c>
      <c r="B13" s="73">
        <v>4</v>
      </c>
      <c r="C13" s="39">
        <v>4</v>
      </c>
      <c r="D13" s="39">
        <v>4</v>
      </c>
      <c r="E13" s="38">
        <f t="shared" si="0"/>
        <v>100</v>
      </c>
      <c r="F13" s="37">
        <v>4</v>
      </c>
      <c r="G13" s="37">
        <v>1</v>
      </c>
      <c r="H13" s="38">
        <f t="shared" si="1"/>
        <v>25</v>
      </c>
      <c r="I13" s="37">
        <v>2</v>
      </c>
      <c r="J13" s="37">
        <v>0</v>
      </c>
      <c r="K13" s="38">
        <f>J13/I13*100</f>
        <v>0</v>
      </c>
      <c r="L13" s="37">
        <v>0</v>
      </c>
      <c r="M13" s="37">
        <v>1</v>
      </c>
      <c r="N13" s="164" t="e">
        <f t="shared" si="2"/>
        <v>#DIV/0!</v>
      </c>
      <c r="O13" s="37">
        <v>4</v>
      </c>
      <c r="P13" s="37">
        <v>4</v>
      </c>
      <c r="Q13" s="38">
        <f t="shared" si="3"/>
        <v>100</v>
      </c>
      <c r="R13" s="37">
        <v>3</v>
      </c>
      <c r="S13" s="73">
        <v>0</v>
      </c>
      <c r="T13" s="73">
        <v>3</v>
      </c>
      <c r="U13" s="164" t="e">
        <f t="shared" si="4"/>
        <v>#DIV/0!</v>
      </c>
      <c r="V13" s="37">
        <v>0</v>
      </c>
      <c r="W13" s="37">
        <v>2</v>
      </c>
      <c r="X13" s="164" t="e">
        <f t="shared" si="5"/>
        <v>#DIV/0!</v>
      </c>
    </row>
    <row r="14" spans="1:24" s="42" customFormat="1" ht="16.5" customHeight="1" x14ac:dyDescent="0.25">
      <c r="A14" s="141" t="s">
        <v>50</v>
      </c>
      <c r="B14" s="73">
        <v>64</v>
      </c>
      <c r="C14" s="39">
        <v>7</v>
      </c>
      <c r="D14" s="39">
        <v>64</v>
      </c>
      <c r="E14" s="38">
        <f t="shared" si="0"/>
        <v>914.28571428571422</v>
      </c>
      <c r="F14" s="37">
        <v>3</v>
      </c>
      <c r="G14" s="37">
        <v>5</v>
      </c>
      <c r="H14" s="38">
        <f t="shared" si="1"/>
        <v>166.66666666666669</v>
      </c>
      <c r="I14" s="37">
        <v>0</v>
      </c>
      <c r="J14" s="37">
        <v>1</v>
      </c>
      <c r="K14" s="164" t="e">
        <f t="shared" si="6"/>
        <v>#DIV/0!</v>
      </c>
      <c r="L14" s="37">
        <v>0</v>
      </c>
      <c r="M14" s="37">
        <v>1</v>
      </c>
      <c r="N14" s="164" t="e">
        <f t="shared" si="2"/>
        <v>#DIV/0!</v>
      </c>
      <c r="O14" s="37">
        <v>7</v>
      </c>
      <c r="P14" s="37">
        <v>63</v>
      </c>
      <c r="Q14" s="38">
        <f t="shared" si="3"/>
        <v>900</v>
      </c>
      <c r="R14" s="37">
        <v>44</v>
      </c>
      <c r="S14" s="73">
        <v>2</v>
      </c>
      <c r="T14" s="73">
        <v>44</v>
      </c>
      <c r="U14" s="38">
        <f t="shared" si="4"/>
        <v>2200</v>
      </c>
      <c r="V14" s="37">
        <v>1</v>
      </c>
      <c r="W14" s="37">
        <v>39</v>
      </c>
      <c r="X14" s="38">
        <f t="shared" si="5"/>
        <v>3900</v>
      </c>
    </row>
    <row r="15" spans="1:24" s="42" customFormat="1" ht="16.5" customHeight="1" x14ac:dyDescent="0.25">
      <c r="A15" s="141" t="s">
        <v>51</v>
      </c>
      <c r="B15" s="73">
        <v>156</v>
      </c>
      <c r="C15" s="39">
        <v>13</v>
      </c>
      <c r="D15" s="39">
        <v>156</v>
      </c>
      <c r="E15" s="38">
        <f t="shared" si="0"/>
        <v>1200</v>
      </c>
      <c r="F15" s="37">
        <v>5</v>
      </c>
      <c r="G15" s="37">
        <v>44</v>
      </c>
      <c r="H15" s="38">
        <f t="shared" si="1"/>
        <v>880.00000000000011</v>
      </c>
      <c r="I15" s="37">
        <v>0</v>
      </c>
      <c r="J15" s="37">
        <v>0</v>
      </c>
      <c r="K15" s="164" t="e">
        <f t="shared" si="6"/>
        <v>#DIV/0!</v>
      </c>
      <c r="L15" s="37">
        <v>1</v>
      </c>
      <c r="M15" s="37">
        <v>1</v>
      </c>
      <c r="N15" s="38">
        <f t="shared" si="2"/>
        <v>100</v>
      </c>
      <c r="O15" s="37">
        <v>13</v>
      </c>
      <c r="P15" s="37">
        <v>106</v>
      </c>
      <c r="Q15" s="38">
        <f t="shared" si="3"/>
        <v>815.38461538461536</v>
      </c>
      <c r="R15" s="37">
        <v>91</v>
      </c>
      <c r="S15" s="73">
        <v>4</v>
      </c>
      <c r="T15" s="73">
        <v>91</v>
      </c>
      <c r="U15" s="38">
        <f t="shared" si="4"/>
        <v>2275</v>
      </c>
      <c r="V15" s="37">
        <v>1</v>
      </c>
      <c r="W15" s="37">
        <v>87</v>
      </c>
      <c r="X15" s="38">
        <f t="shared" si="5"/>
        <v>8700</v>
      </c>
    </row>
    <row r="16" spans="1:24" s="42" customFormat="1" ht="16.5" customHeight="1" x14ac:dyDescent="0.25">
      <c r="A16" s="141" t="s">
        <v>52</v>
      </c>
      <c r="B16" s="73">
        <v>331</v>
      </c>
      <c r="C16" s="39">
        <v>33</v>
      </c>
      <c r="D16" s="39">
        <v>293</v>
      </c>
      <c r="E16" s="38">
        <f t="shared" si="0"/>
        <v>887.87878787878788</v>
      </c>
      <c r="F16" s="37">
        <v>7</v>
      </c>
      <c r="G16" s="37">
        <v>58</v>
      </c>
      <c r="H16" s="38">
        <f t="shared" si="1"/>
        <v>828.57142857142867</v>
      </c>
      <c r="I16" s="37">
        <v>3</v>
      </c>
      <c r="J16" s="37">
        <v>4</v>
      </c>
      <c r="K16" s="38">
        <f>J16/I16*100</f>
        <v>133.33333333333331</v>
      </c>
      <c r="L16" s="37">
        <v>1</v>
      </c>
      <c r="M16" s="37">
        <v>0</v>
      </c>
      <c r="N16" s="38">
        <f t="shared" si="2"/>
        <v>0</v>
      </c>
      <c r="O16" s="37">
        <v>33</v>
      </c>
      <c r="P16" s="37">
        <v>279</v>
      </c>
      <c r="Q16" s="38">
        <f t="shared" si="3"/>
        <v>845.4545454545455</v>
      </c>
      <c r="R16" s="37">
        <v>147</v>
      </c>
      <c r="S16" s="73">
        <v>10</v>
      </c>
      <c r="T16" s="73">
        <v>129</v>
      </c>
      <c r="U16" s="38">
        <f t="shared" si="4"/>
        <v>1290</v>
      </c>
      <c r="V16" s="37">
        <v>8</v>
      </c>
      <c r="W16" s="37">
        <v>115</v>
      </c>
      <c r="X16" s="38">
        <f t="shared" si="5"/>
        <v>1437.5</v>
      </c>
    </row>
    <row r="17" spans="1:24" s="42" customFormat="1" ht="16.5" customHeight="1" x14ac:dyDescent="0.25">
      <c r="A17" s="141" t="s">
        <v>53</v>
      </c>
      <c r="B17" s="73">
        <v>0</v>
      </c>
      <c r="C17" s="39">
        <v>0</v>
      </c>
      <c r="D17" s="39">
        <v>0</v>
      </c>
      <c r="E17" s="164" t="e">
        <f t="shared" si="0"/>
        <v>#DIV/0!</v>
      </c>
      <c r="F17" s="37">
        <v>0</v>
      </c>
      <c r="G17" s="37">
        <v>0</v>
      </c>
      <c r="H17" s="164" t="e">
        <f t="shared" si="1"/>
        <v>#DIV/0!</v>
      </c>
      <c r="I17" s="37">
        <v>0</v>
      </c>
      <c r="J17" s="37">
        <v>0</v>
      </c>
      <c r="K17" s="164" t="e">
        <f t="shared" si="6"/>
        <v>#DIV/0!</v>
      </c>
      <c r="L17" s="37">
        <v>0</v>
      </c>
      <c r="M17" s="37">
        <v>0</v>
      </c>
      <c r="N17" s="164" t="e">
        <f t="shared" si="2"/>
        <v>#DIV/0!</v>
      </c>
      <c r="O17" s="37">
        <v>0</v>
      </c>
      <c r="P17" s="37">
        <v>0</v>
      </c>
      <c r="Q17" s="164" t="e">
        <f t="shared" si="3"/>
        <v>#DIV/0!</v>
      </c>
      <c r="R17" s="37">
        <v>0</v>
      </c>
      <c r="S17" s="73">
        <v>0</v>
      </c>
      <c r="T17" s="73">
        <v>0</v>
      </c>
      <c r="U17" s="164" t="e">
        <f t="shared" si="4"/>
        <v>#DIV/0!</v>
      </c>
      <c r="V17" s="37">
        <v>0</v>
      </c>
      <c r="W17" s="37">
        <v>0</v>
      </c>
      <c r="X17" s="164" t="e">
        <f t="shared" si="5"/>
        <v>#DIV/0!</v>
      </c>
    </row>
    <row r="18" spans="1:24" s="42" customFormat="1" ht="16.5" customHeight="1" x14ac:dyDescent="0.25">
      <c r="A18" s="141" t="s">
        <v>54</v>
      </c>
      <c r="B18" s="73">
        <v>11</v>
      </c>
      <c r="C18" s="39">
        <v>21</v>
      </c>
      <c r="D18" s="39">
        <v>11</v>
      </c>
      <c r="E18" s="38">
        <f t="shared" si="0"/>
        <v>52.380952380952387</v>
      </c>
      <c r="F18" s="37">
        <v>7</v>
      </c>
      <c r="G18" s="37">
        <v>1</v>
      </c>
      <c r="H18" s="38">
        <f t="shared" si="1"/>
        <v>14.285714285714285</v>
      </c>
      <c r="I18" s="37">
        <v>2</v>
      </c>
      <c r="J18" s="37">
        <v>0</v>
      </c>
      <c r="K18" s="38">
        <f>J18/I18*100</f>
        <v>0</v>
      </c>
      <c r="L18" s="37">
        <v>0</v>
      </c>
      <c r="M18" s="37">
        <v>0</v>
      </c>
      <c r="N18" s="164" t="e">
        <f t="shared" si="2"/>
        <v>#DIV/0!</v>
      </c>
      <c r="O18" s="37">
        <v>21</v>
      </c>
      <c r="P18" s="37">
        <v>10</v>
      </c>
      <c r="Q18" s="38">
        <f t="shared" si="3"/>
        <v>47.619047619047613</v>
      </c>
      <c r="R18" s="37">
        <v>7</v>
      </c>
      <c r="S18" s="73">
        <v>8</v>
      </c>
      <c r="T18" s="73">
        <v>7</v>
      </c>
      <c r="U18" s="38">
        <f t="shared" si="4"/>
        <v>87.5</v>
      </c>
      <c r="V18" s="37">
        <v>4</v>
      </c>
      <c r="W18" s="37">
        <v>1</v>
      </c>
      <c r="X18" s="38">
        <f t="shared" si="5"/>
        <v>25</v>
      </c>
    </row>
    <row r="19" spans="1:24" s="42" customFormat="1" ht="16.5" customHeight="1" x14ac:dyDescent="0.25">
      <c r="A19" s="141" t="s">
        <v>55</v>
      </c>
      <c r="B19" s="73">
        <v>1</v>
      </c>
      <c r="C19" s="39">
        <v>0</v>
      </c>
      <c r="D19" s="39">
        <v>1</v>
      </c>
      <c r="E19" s="164" t="e">
        <f t="shared" si="0"/>
        <v>#DIV/0!</v>
      </c>
      <c r="F19" s="37">
        <v>0</v>
      </c>
      <c r="G19" s="37">
        <v>0</v>
      </c>
      <c r="H19" s="164" t="e">
        <f t="shared" si="1"/>
        <v>#DIV/0!</v>
      </c>
      <c r="I19" s="37">
        <v>0</v>
      </c>
      <c r="J19" s="37">
        <v>0</v>
      </c>
      <c r="K19" s="164" t="e">
        <f t="shared" si="6"/>
        <v>#DIV/0!</v>
      </c>
      <c r="L19" s="37">
        <v>0</v>
      </c>
      <c r="M19" s="37">
        <v>0</v>
      </c>
      <c r="N19" s="164" t="e">
        <f t="shared" si="2"/>
        <v>#DIV/0!</v>
      </c>
      <c r="O19" s="37">
        <v>0</v>
      </c>
      <c r="P19" s="37">
        <v>1</v>
      </c>
      <c r="Q19" s="164" t="e">
        <f t="shared" si="3"/>
        <v>#DIV/0!</v>
      </c>
      <c r="R19" s="37">
        <v>0</v>
      </c>
      <c r="S19" s="73">
        <v>0</v>
      </c>
      <c r="T19" s="73">
        <v>0</v>
      </c>
      <c r="U19" s="164" t="e">
        <f t="shared" si="4"/>
        <v>#DIV/0!</v>
      </c>
      <c r="V19" s="37">
        <v>0</v>
      </c>
      <c r="W19" s="37">
        <v>0</v>
      </c>
      <c r="X19" s="164" t="e">
        <f t="shared" si="5"/>
        <v>#DIV/0!</v>
      </c>
    </row>
    <row r="20" spans="1:24" s="42" customFormat="1" ht="16.5" customHeight="1" x14ac:dyDescent="0.25">
      <c r="A20" s="141" t="s">
        <v>56</v>
      </c>
      <c r="B20" s="73">
        <v>49</v>
      </c>
      <c r="C20" s="39">
        <v>7</v>
      </c>
      <c r="D20" s="39">
        <v>48</v>
      </c>
      <c r="E20" s="38">
        <f t="shared" si="0"/>
        <v>685.71428571428567</v>
      </c>
      <c r="F20" s="37">
        <v>3</v>
      </c>
      <c r="G20" s="37">
        <v>5</v>
      </c>
      <c r="H20" s="38">
        <f t="shared" si="1"/>
        <v>166.66666666666669</v>
      </c>
      <c r="I20" s="37">
        <v>0</v>
      </c>
      <c r="J20" s="37">
        <v>1</v>
      </c>
      <c r="K20" s="164" t="e">
        <f t="shared" si="6"/>
        <v>#DIV/0!</v>
      </c>
      <c r="L20" s="37">
        <v>0</v>
      </c>
      <c r="M20" s="37">
        <v>4</v>
      </c>
      <c r="N20" s="164" t="e">
        <f t="shared" si="2"/>
        <v>#DIV/0!</v>
      </c>
      <c r="O20" s="37">
        <v>7</v>
      </c>
      <c r="P20" s="37">
        <v>48</v>
      </c>
      <c r="Q20" s="38">
        <f t="shared" si="3"/>
        <v>685.71428571428567</v>
      </c>
      <c r="R20" s="37">
        <v>41</v>
      </c>
      <c r="S20" s="73">
        <v>0</v>
      </c>
      <c r="T20" s="73">
        <v>41</v>
      </c>
      <c r="U20" s="164" t="e">
        <f t="shared" si="4"/>
        <v>#DIV/0!</v>
      </c>
      <c r="V20" s="37">
        <v>0</v>
      </c>
      <c r="W20" s="37">
        <v>31</v>
      </c>
      <c r="X20" s="164" t="e">
        <f t="shared" si="5"/>
        <v>#DIV/0!</v>
      </c>
    </row>
    <row r="21" spans="1:24" s="42" customFormat="1" ht="16.5" customHeight="1" x14ac:dyDescent="0.25">
      <c r="A21" s="141" t="s">
        <v>57</v>
      </c>
      <c r="B21" s="158">
        <v>50</v>
      </c>
      <c r="C21" s="39">
        <v>2</v>
      </c>
      <c r="D21" s="39">
        <v>49</v>
      </c>
      <c r="E21" s="38">
        <f t="shared" si="0"/>
        <v>2450</v>
      </c>
      <c r="F21" s="37">
        <v>1</v>
      </c>
      <c r="G21" s="37">
        <v>8</v>
      </c>
      <c r="H21" s="38">
        <f t="shared" si="1"/>
        <v>800</v>
      </c>
      <c r="I21" s="37">
        <v>0</v>
      </c>
      <c r="J21" s="37">
        <v>1</v>
      </c>
      <c r="K21" s="164" t="e">
        <f t="shared" si="6"/>
        <v>#DIV/0!</v>
      </c>
      <c r="L21" s="37">
        <v>0</v>
      </c>
      <c r="M21" s="37">
        <v>0</v>
      </c>
      <c r="N21" s="164" t="e">
        <f t="shared" si="2"/>
        <v>#DIV/0!</v>
      </c>
      <c r="O21" s="37">
        <v>2</v>
      </c>
      <c r="P21" s="37">
        <v>47</v>
      </c>
      <c r="Q21" s="38">
        <f t="shared" si="3"/>
        <v>2350</v>
      </c>
      <c r="R21" s="37">
        <v>38</v>
      </c>
      <c r="S21" s="73">
        <v>0</v>
      </c>
      <c r="T21" s="73">
        <v>37</v>
      </c>
      <c r="U21" s="164" t="e">
        <f t="shared" si="4"/>
        <v>#DIV/0!</v>
      </c>
      <c r="V21" s="37">
        <v>0</v>
      </c>
      <c r="W21" s="37">
        <v>34</v>
      </c>
      <c r="X21" s="164" t="e">
        <f t="shared" si="5"/>
        <v>#DIV/0!</v>
      </c>
    </row>
    <row r="22" spans="1:24" s="42" customFormat="1" ht="16.5" customHeight="1" x14ac:dyDescent="0.25">
      <c r="A22" s="141" t="s">
        <v>58</v>
      </c>
      <c r="B22" s="73">
        <v>14</v>
      </c>
      <c r="C22" s="39">
        <v>24</v>
      </c>
      <c r="D22" s="39">
        <v>14</v>
      </c>
      <c r="E22" s="38">
        <f t="shared" si="0"/>
        <v>58.333333333333336</v>
      </c>
      <c r="F22" s="37">
        <v>4</v>
      </c>
      <c r="G22" s="37">
        <v>4</v>
      </c>
      <c r="H22" s="38">
        <f t="shared" si="1"/>
        <v>100</v>
      </c>
      <c r="I22" s="37">
        <v>0</v>
      </c>
      <c r="J22" s="37">
        <v>1</v>
      </c>
      <c r="K22" s="164" t="e">
        <f t="shared" si="6"/>
        <v>#DIV/0!</v>
      </c>
      <c r="L22" s="37">
        <v>0</v>
      </c>
      <c r="M22" s="37">
        <v>0</v>
      </c>
      <c r="N22" s="164" t="e">
        <f t="shared" si="2"/>
        <v>#DIV/0!</v>
      </c>
      <c r="O22" s="37">
        <v>24</v>
      </c>
      <c r="P22" s="37">
        <v>13</v>
      </c>
      <c r="Q22" s="38">
        <f t="shared" si="3"/>
        <v>54.166666666666664</v>
      </c>
      <c r="R22" s="37">
        <v>6</v>
      </c>
      <c r="S22" s="73">
        <v>8</v>
      </c>
      <c r="T22" s="73">
        <v>6</v>
      </c>
      <c r="U22" s="38">
        <f t="shared" si="4"/>
        <v>75</v>
      </c>
      <c r="V22" s="37">
        <v>3</v>
      </c>
      <c r="W22" s="37">
        <v>0</v>
      </c>
      <c r="X22" s="38">
        <f t="shared" si="5"/>
        <v>0</v>
      </c>
    </row>
    <row r="23" spans="1:24" s="42" customFormat="1" ht="16.5" customHeight="1" x14ac:dyDescent="0.25">
      <c r="A23" s="141" t="s">
        <v>59</v>
      </c>
      <c r="B23" s="73">
        <v>0</v>
      </c>
      <c r="C23" s="39">
        <v>0</v>
      </c>
      <c r="D23" s="39">
        <v>0</v>
      </c>
      <c r="E23" s="164" t="e">
        <f t="shared" si="0"/>
        <v>#DIV/0!</v>
      </c>
      <c r="F23" s="37">
        <v>0</v>
      </c>
      <c r="G23" s="37">
        <v>0</v>
      </c>
      <c r="H23" s="164" t="e">
        <f t="shared" si="1"/>
        <v>#DIV/0!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2"/>
        <v>#DIV/0!</v>
      </c>
      <c r="O23" s="37">
        <v>0</v>
      </c>
      <c r="P23" s="37">
        <v>0</v>
      </c>
      <c r="Q23" s="164" t="e">
        <f t="shared" si="3"/>
        <v>#DIV/0!</v>
      </c>
      <c r="R23" s="37">
        <v>0</v>
      </c>
      <c r="S23" s="73">
        <v>0</v>
      </c>
      <c r="T23" s="73">
        <v>0</v>
      </c>
      <c r="U23" s="164" t="e">
        <f t="shared" si="4"/>
        <v>#DIV/0!</v>
      </c>
      <c r="V23" s="37">
        <v>0</v>
      </c>
      <c r="W23" s="37">
        <v>0</v>
      </c>
      <c r="X23" s="164" t="e">
        <f t="shared" si="5"/>
        <v>#DIV/0!</v>
      </c>
    </row>
    <row r="24" spans="1:24" s="42" customFormat="1" ht="16.5" customHeight="1" x14ac:dyDescent="0.25">
      <c r="A24" s="141" t="s">
        <v>60</v>
      </c>
      <c r="B24" s="73">
        <v>11</v>
      </c>
      <c r="C24" s="39">
        <v>22</v>
      </c>
      <c r="D24" s="39">
        <v>11</v>
      </c>
      <c r="E24" s="38">
        <f t="shared" si="0"/>
        <v>50</v>
      </c>
      <c r="F24" s="37">
        <v>7</v>
      </c>
      <c r="G24" s="37">
        <v>1</v>
      </c>
      <c r="H24" s="38">
        <f t="shared" si="1"/>
        <v>14.285714285714285</v>
      </c>
      <c r="I24" s="37">
        <v>0</v>
      </c>
      <c r="J24" s="37">
        <v>0</v>
      </c>
      <c r="K24" s="164" t="e">
        <f t="shared" si="6"/>
        <v>#DIV/0!</v>
      </c>
      <c r="L24" s="37">
        <v>0</v>
      </c>
      <c r="M24" s="37">
        <v>0</v>
      </c>
      <c r="N24" s="164" t="e">
        <f t="shared" si="2"/>
        <v>#DIV/0!</v>
      </c>
      <c r="O24" s="37">
        <v>22</v>
      </c>
      <c r="P24" s="37">
        <v>11</v>
      </c>
      <c r="Q24" s="38">
        <f t="shared" si="3"/>
        <v>50</v>
      </c>
      <c r="R24" s="37">
        <v>7</v>
      </c>
      <c r="S24" s="73">
        <v>4</v>
      </c>
      <c r="T24" s="73">
        <v>7</v>
      </c>
      <c r="U24" s="38">
        <f t="shared" si="4"/>
        <v>175</v>
      </c>
      <c r="V24" s="37">
        <v>2</v>
      </c>
      <c r="W24" s="37">
        <v>3</v>
      </c>
      <c r="X24" s="38">
        <f t="shared" si="5"/>
        <v>150</v>
      </c>
    </row>
    <row r="25" spans="1:24" s="42" customFormat="1" ht="16.5" customHeight="1" x14ac:dyDescent="0.25">
      <c r="A25" s="141" t="s">
        <v>61</v>
      </c>
      <c r="B25" s="73">
        <v>1</v>
      </c>
      <c r="C25" s="39">
        <v>1</v>
      </c>
      <c r="D25" s="39">
        <v>1</v>
      </c>
      <c r="E25" s="38">
        <f t="shared" si="0"/>
        <v>100</v>
      </c>
      <c r="F25" s="37">
        <v>0</v>
      </c>
      <c r="G25" s="37">
        <v>1</v>
      </c>
      <c r="H25" s="164" t="e">
        <f t="shared" si="1"/>
        <v>#DIV/0!</v>
      </c>
      <c r="I25" s="37">
        <v>0</v>
      </c>
      <c r="J25" s="37">
        <v>0</v>
      </c>
      <c r="K25" s="164" t="e">
        <f t="shared" si="6"/>
        <v>#DIV/0!</v>
      </c>
      <c r="L25" s="37">
        <v>0</v>
      </c>
      <c r="M25" s="37">
        <v>0</v>
      </c>
      <c r="N25" s="164" t="e">
        <f t="shared" si="2"/>
        <v>#DIV/0!</v>
      </c>
      <c r="O25" s="37">
        <v>1</v>
      </c>
      <c r="P25" s="37">
        <v>1</v>
      </c>
      <c r="Q25" s="38">
        <f t="shared" si="3"/>
        <v>100</v>
      </c>
      <c r="R25" s="37">
        <v>0</v>
      </c>
      <c r="S25" s="73">
        <v>0</v>
      </c>
      <c r="T25" s="73">
        <v>0</v>
      </c>
      <c r="U25" s="164" t="e">
        <f t="shared" si="4"/>
        <v>#DIV/0!</v>
      </c>
      <c r="V25" s="37">
        <v>0</v>
      </c>
      <c r="W25" s="37">
        <v>0</v>
      </c>
      <c r="X25" s="164" t="e">
        <f t="shared" si="5"/>
        <v>#DIV/0!</v>
      </c>
    </row>
    <row r="26" spans="1:24" s="42" customFormat="1" ht="16.5" customHeight="1" x14ac:dyDescent="0.25">
      <c r="A26" s="141" t="s">
        <v>62</v>
      </c>
      <c r="B26" s="73">
        <v>5</v>
      </c>
      <c r="C26" s="39">
        <v>5</v>
      </c>
      <c r="D26" s="39">
        <v>5</v>
      </c>
      <c r="E26" s="38">
        <f t="shared" si="0"/>
        <v>100</v>
      </c>
      <c r="F26" s="37">
        <v>3</v>
      </c>
      <c r="G26" s="37">
        <v>0</v>
      </c>
      <c r="H26" s="38">
        <f t="shared" si="1"/>
        <v>0</v>
      </c>
      <c r="I26" s="37">
        <v>0</v>
      </c>
      <c r="J26" s="37">
        <v>0</v>
      </c>
      <c r="K26" s="164" t="e">
        <f t="shared" si="6"/>
        <v>#DIV/0!</v>
      </c>
      <c r="L26" s="37">
        <v>0</v>
      </c>
      <c r="M26" s="37">
        <v>0</v>
      </c>
      <c r="N26" s="164" t="e">
        <f t="shared" si="2"/>
        <v>#DIV/0!</v>
      </c>
      <c r="O26" s="37">
        <v>5</v>
      </c>
      <c r="P26" s="37">
        <v>5</v>
      </c>
      <c r="Q26" s="38">
        <f t="shared" si="3"/>
        <v>100</v>
      </c>
      <c r="R26" s="37">
        <v>3</v>
      </c>
      <c r="S26" s="73">
        <v>0</v>
      </c>
      <c r="T26" s="73">
        <v>3</v>
      </c>
      <c r="U26" s="164" t="e">
        <f t="shared" si="4"/>
        <v>#DIV/0!</v>
      </c>
      <c r="V26" s="37">
        <v>0</v>
      </c>
      <c r="W26" s="37">
        <v>2</v>
      </c>
      <c r="X26" s="164" t="e">
        <f t="shared" si="5"/>
        <v>#DIV/0!</v>
      </c>
    </row>
    <row r="27" spans="1:24" ht="60.6" customHeight="1" x14ac:dyDescent="0.25">
      <c r="A27" s="44"/>
      <c r="B27" s="178" t="s">
        <v>79</v>
      </c>
      <c r="C27" s="178"/>
      <c r="D27" s="178"/>
      <c r="E27" s="178"/>
      <c r="F27" s="178"/>
      <c r="G27" s="178"/>
      <c r="H27" s="178"/>
      <c r="I27" s="178"/>
      <c r="J27" s="178"/>
      <c r="K27" s="178"/>
      <c r="L27" s="46"/>
      <c r="M27" s="46"/>
      <c r="N27" s="46"/>
      <c r="O27" s="46"/>
      <c r="P27" s="46"/>
      <c r="Q27" s="46"/>
      <c r="R27" s="46"/>
      <c r="S27" s="46"/>
      <c r="T27" s="74"/>
      <c r="U27" s="46"/>
    </row>
    <row r="28" spans="1:24" x14ac:dyDescent="0.25">
      <c r="A28" s="47"/>
      <c r="B28" s="47"/>
      <c r="C28" s="47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5"/>
      <c r="U28" s="48"/>
    </row>
    <row r="29" spans="1:24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75"/>
      <c r="U29" s="48"/>
    </row>
    <row r="30" spans="1:24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4" x14ac:dyDescent="0.25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4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</sheetData>
  <mergeCells count="10">
    <mergeCell ref="V3:X3"/>
    <mergeCell ref="L3:N3"/>
    <mergeCell ref="O3:Q3"/>
    <mergeCell ref="S3:U3"/>
    <mergeCell ref="B1:K1"/>
    <mergeCell ref="B27:K27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2022-09-12T08:07:58Z</cp:lastPrinted>
  <dcterms:created xsi:type="dcterms:W3CDTF">2020-12-10T10:35:03Z</dcterms:created>
  <dcterms:modified xsi:type="dcterms:W3CDTF">2022-09-12T11:49:41Z</dcterms:modified>
</cp:coreProperties>
</file>