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вересень 2022 року\"/>
    </mc:Choice>
  </mc:AlternateContent>
  <bookViews>
    <workbookView xWindow="0" yWindow="0" windowWidth="23040" windowHeight="9084" activeTab="12"/>
  </bookViews>
  <sheets>
    <sheet name="Послуги всього" sheetId="48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25" r:id="rId12"/>
    <sheet name="12" sheetId="37" r:id="rId13"/>
    <sheet name="13" sheetId="44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[2]Sheet3!$A$3</definedName>
    <definedName name="hjj" localSheetId="13">[2]Sheet3!$A$3</definedName>
    <definedName name="hjj" localSheetId="15">[2]Sheet3!$A$3</definedName>
    <definedName name="hjj" localSheetId="16">[2]Sheet3!$A$3</definedName>
    <definedName name="hjj" localSheetId="6">[2]Sheet3!$A$3</definedName>
    <definedName name="hjj">[3]Sheet3!$A$3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'1'!$A$1:$E$19</definedName>
    <definedName name="_xlnm.Print_Area" localSheetId="10">'10'!$A$1:$X$29</definedName>
    <definedName name="_xlnm.Print_Area" localSheetId="11">'11'!$A$1:$I$21</definedName>
    <definedName name="_xlnm.Print_Area" localSheetId="12">'12'!$A$1:$X$30</definedName>
    <definedName name="_xlnm.Print_Area" localSheetId="13">'13'!$A$1:$X$30</definedName>
    <definedName name="_xlnm.Print_Area" localSheetId="14">'14'!$A$1:$I$21</definedName>
    <definedName name="_xlnm.Print_Area" localSheetId="15">'15'!$A$1:$X$29</definedName>
    <definedName name="_xlnm.Print_Area" localSheetId="16">'16'!$A$1:$X$29</definedName>
    <definedName name="_xlnm.Print_Area" localSheetId="2">'2'!$A$1:$X$28</definedName>
    <definedName name="_xlnm.Print_Area" localSheetId="3">'3'!$A$1:$E$18</definedName>
    <definedName name="_xlnm.Print_Area" localSheetId="4">'4'!$A$1:$X$28</definedName>
    <definedName name="_xlnm.Print_Area" localSheetId="5">'5'!$A$1:$E$19</definedName>
    <definedName name="_xlnm.Print_Area" localSheetId="6">'6'!$A$1:$X$29</definedName>
    <definedName name="_xlnm.Print_Area" localSheetId="7">'7'!$A$1:$E$19</definedName>
    <definedName name="_xlnm.Print_Area" localSheetId="8">'8'!$A$1:$X$27</definedName>
    <definedName name="_xlnm.Print_Area" localSheetId="9">'9'!$A$1:$E$20</definedName>
    <definedName name="_xlnm.Print_Area" localSheetId="0">'Послуги всього'!$A$1:$X$30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'[4]Sheet1 (2)'!#REF!</definedName>
    <definedName name="оплад" localSheetId="16">'[4]Sheet1 (2)'!#REF!</definedName>
    <definedName name="оплад" localSheetId="3">'[4]Sheet1 (2)'!#REF!</definedName>
    <definedName name="оплад" localSheetId="7">'[4]Sheet1 (2)'!#REF!</definedName>
    <definedName name="оплад" localSheetId="8">'[4]Sheet1 (2)'!#REF!</definedName>
    <definedName name="оплад" localSheetId="9">'[4]Sheet1 (2)'!#REF!</definedName>
    <definedName name="оплад" localSheetId="0">'[4]Sheet1 (2)'!#REF!</definedName>
    <definedName name="оплад">'[4]Sheet1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'[4]Sheet1 (3)'!#REF!</definedName>
    <definedName name="праовл" localSheetId="16">'[4]Sheet1 (3)'!#REF!</definedName>
    <definedName name="праовл" localSheetId="3">'[4]Sheet1 (3)'!#REF!</definedName>
    <definedName name="праовл" localSheetId="7">'[4]Sheet1 (3)'!#REF!</definedName>
    <definedName name="праовл" localSheetId="8">'[4]Sheet1 (3)'!#REF!</definedName>
    <definedName name="праовл" localSheetId="9">'[4]Sheet1 (3)'!#REF!</definedName>
    <definedName name="праовл" localSheetId="0">'[4]Sheet1 (3)'!#REF!</definedName>
    <definedName name="праовл">'[4]Sheet1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'[4]Sheet1 (2)'!#REF!</definedName>
    <definedName name="рррр" localSheetId="16">'[4]Sheet1 (2)'!#REF!</definedName>
    <definedName name="рррр" localSheetId="3">'[4]Sheet1 (2)'!#REF!</definedName>
    <definedName name="рррр" localSheetId="7">'[4]Sheet1 (2)'!#REF!</definedName>
    <definedName name="рррр" localSheetId="8">'[4]Sheet1 (2)'!#REF!</definedName>
    <definedName name="рррр" localSheetId="9">'[4]Sheet1 (2)'!#REF!</definedName>
    <definedName name="рррр" localSheetId="0">'[4]Sheet1 (2)'!#REF!</definedName>
    <definedName name="рррр">'[4]Sheet1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[5]Sheet3!$A$2</definedName>
    <definedName name="ц" localSheetId="13">[5]Sheet3!$A$2</definedName>
    <definedName name="ц" localSheetId="15">[5]Sheet3!$A$2</definedName>
    <definedName name="ц" localSheetId="16">[5]Sheet3!$A$2</definedName>
    <definedName name="ц" localSheetId="6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31" l="1"/>
  <c r="X13" i="31"/>
  <c r="N14" i="31"/>
  <c r="N13" i="31"/>
  <c r="N21" i="34"/>
  <c r="K16" i="34"/>
  <c r="K18" i="34"/>
  <c r="N12" i="31" l="1"/>
  <c r="K9" i="31"/>
  <c r="N15" i="29"/>
  <c r="N11" i="29"/>
  <c r="K16" i="29"/>
  <c r="K12" i="29"/>
  <c r="N15" i="39"/>
  <c r="N15" i="47" l="1"/>
  <c r="N16" i="47"/>
  <c r="N17" i="47"/>
  <c r="N18" i="47"/>
  <c r="N19" i="47"/>
  <c r="N20" i="47"/>
  <c r="N21" i="47"/>
  <c r="N22" i="47"/>
  <c r="N23" i="47"/>
  <c r="N24" i="47"/>
  <c r="N25" i="47"/>
  <c r="N26" i="47"/>
  <c r="N27" i="47"/>
  <c r="N11" i="47"/>
  <c r="N12" i="47"/>
  <c r="N9" i="47"/>
  <c r="N10" i="47"/>
  <c r="N13" i="47"/>
  <c r="N14" i="47"/>
  <c r="N28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16" i="48"/>
  <c r="K17" i="48"/>
  <c r="K22" i="48"/>
  <c r="K23" i="48"/>
  <c r="K29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27" i="48"/>
  <c r="N28" i="48"/>
  <c r="N29" i="48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K18" i="31"/>
  <c r="K16" i="31"/>
  <c r="K13" i="31"/>
  <c r="K8" i="31"/>
  <c r="H24" i="31"/>
  <c r="H26" i="31"/>
  <c r="H22" i="31"/>
  <c r="H21" i="31"/>
  <c r="H20" i="31"/>
  <c r="H18" i="31"/>
  <c r="H12" i="31"/>
  <c r="H13" i="31"/>
  <c r="H14" i="31"/>
  <c r="H15" i="31"/>
  <c r="H16" i="31"/>
  <c r="H10" i="31"/>
  <c r="Q21" i="34"/>
  <c r="H25" i="34"/>
  <c r="H26" i="34"/>
  <c r="H27" i="34"/>
  <c r="H28" i="34"/>
  <c r="H16" i="34"/>
  <c r="H17" i="34"/>
  <c r="H21" i="34"/>
  <c r="H19" i="34"/>
  <c r="H14" i="34"/>
  <c r="H11" i="34"/>
  <c r="E21" i="34"/>
  <c r="N25" i="29"/>
  <c r="N20" i="29"/>
  <c r="N19" i="29"/>
  <c r="N17" i="29"/>
  <c r="N16" i="29"/>
  <c r="N14" i="29"/>
  <c r="N13" i="29"/>
  <c r="N10" i="29"/>
  <c r="N9" i="29"/>
  <c r="N8" i="29"/>
  <c r="K26" i="29"/>
  <c r="K24" i="29"/>
  <c r="K20" i="29"/>
  <c r="K17" i="29"/>
  <c r="K14" i="29"/>
  <c r="K13" i="29"/>
  <c r="K11" i="29"/>
  <c r="K9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N9" i="39"/>
  <c r="N10" i="39"/>
  <c r="N11" i="39"/>
  <c r="N12" i="39"/>
  <c r="N13" i="39"/>
  <c r="N14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H21" i="39"/>
  <c r="H22" i="39"/>
  <c r="H23" i="39"/>
  <c r="H24" i="39"/>
  <c r="H25" i="39"/>
  <c r="H26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X28" i="47" l="1"/>
  <c r="X27" i="47"/>
  <c r="X26" i="47"/>
  <c r="X25" i="47"/>
  <c r="X24" i="47"/>
  <c r="X23" i="47"/>
  <c r="X22" i="47"/>
  <c r="X21" i="47"/>
  <c r="X20" i="47"/>
  <c r="X19" i="47"/>
  <c r="X18" i="47"/>
  <c r="X17" i="47"/>
  <c r="X16" i="47"/>
  <c r="X15" i="47"/>
  <c r="X14" i="47"/>
  <c r="X13" i="47"/>
  <c r="X12" i="47"/>
  <c r="X11" i="47"/>
  <c r="X10" i="47"/>
  <c r="X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U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K11" i="47"/>
  <c r="K10" i="47"/>
  <c r="K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X14" i="31"/>
  <c r="X26" i="31"/>
  <c r="U26" i="31"/>
  <c r="Q26" i="31"/>
  <c r="H11" i="31"/>
  <c r="H17" i="31"/>
  <c r="E26" i="31"/>
  <c r="H12" i="34"/>
  <c r="H13" i="34"/>
  <c r="H15" i="34"/>
  <c r="H18" i="34"/>
  <c r="H20" i="34"/>
  <c r="H22" i="34"/>
  <c r="H23" i="34"/>
  <c r="H24" i="34"/>
  <c r="N26" i="29"/>
  <c r="K10" i="29"/>
  <c r="K15" i="29"/>
  <c r="K18" i="29"/>
  <c r="K19" i="29"/>
  <c r="K21" i="29"/>
  <c r="K22" i="29"/>
  <c r="K23" i="29"/>
  <c r="K25" i="29"/>
  <c r="K27" i="29"/>
  <c r="W28" i="46" l="1"/>
  <c r="V28" i="46"/>
  <c r="X28" i="46" s="1"/>
  <c r="W27" i="46"/>
  <c r="V27" i="46"/>
  <c r="X27" i="46" s="1"/>
  <c r="W26" i="46"/>
  <c r="V26" i="46"/>
  <c r="W25" i="46"/>
  <c r="V25" i="46"/>
  <c r="X25" i="46" s="1"/>
  <c r="W24" i="46"/>
  <c r="V24" i="46"/>
  <c r="X24" i="46" s="1"/>
  <c r="W23" i="46"/>
  <c r="V23" i="46"/>
  <c r="W22" i="46"/>
  <c r="V22" i="46"/>
  <c r="W21" i="46"/>
  <c r="V21" i="46"/>
  <c r="W20" i="46"/>
  <c r="V20" i="46"/>
  <c r="W19" i="46"/>
  <c r="V19" i="46"/>
  <c r="W18" i="46"/>
  <c r="V18" i="46"/>
  <c r="W17" i="46"/>
  <c r="V17" i="46"/>
  <c r="W16" i="46"/>
  <c r="V16" i="46"/>
  <c r="W15" i="46"/>
  <c r="V15" i="46"/>
  <c r="W14" i="46"/>
  <c r="V14" i="46"/>
  <c r="W13" i="46"/>
  <c r="V13" i="46"/>
  <c r="W12" i="46"/>
  <c r="V12" i="46"/>
  <c r="W11" i="46"/>
  <c r="V11" i="46"/>
  <c r="W10" i="46"/>
  <c r="V10" i="46"/>
  <c r="W9" i="46"/>
  <c r="W8" i="46" s="1"/>
  <c r="C20" i="45" s="1"/>
  <c r="V9" i="46"/>
  <c r="T28" i="46"/>
  <c r="S28" i="46"/>
  <c r="T27" i="46"/>
  <c r="S27" i="46"/>
  <c r="T26" i="46"/>
  <c r="S26" i="46"/>
  <c r="T25" i="46"/>
  <c r="S25" i="46"/>
  <c r="T24" i="46"/>
  <c r="S24" i="46"/>
  <c r="T23" i="46"/>
  <c r="S23" i="46"/>
  <c r="T22" i="46"/>
  <c r="S22" i="46"/>
  <c r="T21" i="46"/>
  <c r="S21" i="46"/>
  <c r="T20" i="46"/>
  <c r="S20" i="46"/>
  <c r="T19" i="46"/>
  <c r="S19" i="46"/>
  <c r="T18" i="46"/>
  <c r="S18" i="46"/>
  <c r="T17" i="46"/>
  <c r="S17" i="46"/>
  <c r="T16" i="46"/>
  <c r="S16" i="46"/>
  <c r="T15" i="46"/>
  <c r="S15" i="46"/>
  <c r="T14" i="46"/>
  <c r="S14" i="46"/>
  <c r="T13" i="46"/>
  <c r="S13" i="46"/>
  <c r="T12" i="46"/>
  <c r="S12" i="46"/>
  <c r="T11" i="46"/>
  <c r="S11" i="46"/>
  <c r="T10" i="46"/>
  <c r="S10" i="46"/>
  <c r="T9" i="46"/>
  <c r="T8" i="46" s="1"/>
  <c r="C19" i="45" s="1"/>
  <c r="S9" i="46"/>
  <c r="P28" i="46"/>
  <c r="O28" i="46"/>
  <c r="P27" i="46"/>
  <c r="O27" i="46"/>
  <c r="P26" i="46"/>
  <c r="O26" i="46"/>
  <c r="P25" i="46"/>
  <c r="O25" i="46"/>
  <c r="P24" i="46"/>
  <c r="O24" i="46"/>
  <c r="P23" i="46"/>
  <c r="O23" i="46"/>
  <c r="P22" i="46"/>
  <c r="O22" i="46"/>
  <c r="P21" i="46"/>
  <c r="O21" i="46"/>
  <c r="P20" i="46"/>
  <c r="O20" i="46"/>
  <c r="P19" i="46"/>
  <c r="O19" i="46"/>
  <c r="P18" i="46"/>
  <c r="O18" i="46"/>
  <c r="P17" i="46"/>
  <c r="O17" i="46"/>
  <c r="P16" i="46"/>
  <c r="O16" i="46"/>
  <c r="P15" i="46"/>
  <c r="O15" i="46"/>
  <c r="P14" i="46"/>
  <c r="O14" i="46"/>
  <c r="P13" i="46"/>
  <c r="O13" i="46"/>
  <c r="P12" i="46"/>
  <c r="O12" i="46"/>
  <c r="P11" i="46"/>
  <c r="O11" i="46"/>
  <c r="P10" i="46"/>
  <c r="O10" i="46"/>
  <c r="P9" i="46"/>
  <c r="P8" i="46" s="1"/>
  <c r="C13" i="45" s="1"/>
  <c r="O9" i="46"/>
  <c r="M28" i="46"/>
  <c r="L28" i="46"/>
  <c r="M27" i="46"/>
  <c r="L27" i="46"/>
  <c r="M26" i="46"/>
  <c r="L26" i="46"/>
  <c r="M25" i="46"/>
  <c r="L25" i="46"/>
  <c r="M24" i="46"/>
  <c r="L24" i="46"/>
  <c r="M23" i="46"/>
  <c r="L23" i="46"/>
  <c r="M22" i="46"/>
  <c r="L22" i="46"/>
  <c r="M21" i="46"/>
  <c r="L21" i="46"/>
  <c r="M20" i="46"/>
  <c r="L20" i="46"/>
  <c r="M19" i="46"/>
  <c r="L19" i="46"/>
  <c r="M18" i="46"/>
  <c r="L18" i="46"/>
  <c r="M17" i="46"/>
  <c r="L17" i="46"/>
  <c r="M16" i="46"/>
  <c r="L16" i="46"/>
  <c r="M15" i="46"/>
  <c r="L15" i="46"/>
  <c r="M14" i="46"/>
  <c r="L14" i="46"/>
  <c r="M13" i="46"/>
  <c r="L13" i="46"/>
  <c r="M12" i="46"/>
  <c r="L12" i="46"/>
  <c r="M11" i="46"/>
  <c r="L11" i="46"/>
  <c r="M10" i="46"/>
  <c r="L10" i="46"/>
  <c r="M9" i="46"/>
  <c r="L9" i="46"/>
  <c r="L8" i="46" s="1"/>
  <c r="B12" i="45" s="1"/>
  <c r="J28" i="46"/>
  <c r="I28" i="46"/>
  <c r="J27" i="46"/>
  <c r="I27" i="46"/>
  <c r="J26" i="46"/>
  <c r="I26" i="46"/>
  <c r="J25" i="46"/>
  <c r="I25" i="46"/>
  <c r="J24" i="46"/>
  <c r="I24" i="46"/>
  <c r="J23" i="46"/>
  <c r="I23" i="46"/>
  <c r="J22" i="46"/>
  <c r="I22" i="46"/>
  <c r="J21" i="46"/>
  <c r="I21" i="46"/>
  <c r="J20" i="46"/>
  <c r="I20" i="46"/>
  <c r="J19" i="46"/>
  <c r="I19" i="46"/>
  <c r="J18" i="46"/>
  <c r="I18" i="46"/>
  <c r="J17" i="46"/>
  <c r="I17" i="46"/>
  <c r="J16" i="46"/>
  <c r="I16" i="46"/>
  <c r="J15" i="46"/>
  <c r="I15" i="46"/>
  <c r="J14" i="46"/>
  <c r="I14" i="46"/>
  <c r="J13" i="46"/>
  <c r="I13" i="46"/>
  <c r="J12" i="46"/>
  <c r="I12" i="46"/>
  <c r="J11" i="46"/>
  <c r="I11" i="46"/>
  <c r="J10" i="46"/>
  <c r="I10" i="46"/>
  <c r="J9" i="46"/>
  <c r="I9" i="46"/>
  <c r="I8" i="46" s="1"/>
  <c r="B11" i="45" s="1"/>
  <c r="G28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F8" i="46" s="1"/>
  <c r="B10" i="45" s="1"/>
  <c r="D28" i="46"/>
  <c r="C28" i="46"/>
  <c r="D27" i="46"/>
  <c r="C27" i="46"/>
  <c r="D26" i="46"/>
  <c r="C26" i="46"/>
  <c r="D25" i="46"/>
  <c r="C25" i="46"/>
  <c r="D24" i="46"/>
  <c r="C24" i="46"/>
  <c r="D23" i="46"/>
  <c r="C23" i="46"/>
  <c r="D22" i="46"/>
  <c r="C22" i="46"/>
  <c r="D21" i="46"/>
  <c r="C21" i="46"/>
  <c r="D20" i="46"/>
  <c r="C20" i="46"/>
  <c r="D19" i="46"/>
  <c r="C19" i="46"/>
  <c r="D18" i="46"/>
  <c r="C18" i="46"/>
  <c r="D17" i="46"/>
  <c r="C17" i="46"/>
  <c r="D16" i="46"/>
  <c r="C16" i="46"/>
  <c r="D15" i="46"/>
  <c r="C15" i="46"/>
  <c r="D14" i="46"/>
  <c r="C14" i="46"/>
  <c r="D13" i="46"/>
  <c r="C13" i="46"/>
  <c r="D12" i="46"/>
  <c r="C12" i="46"/>
  <c r="D11" i="46"/>
  <c r="C11" i="46"/>
  <c r="D10" i="46"/>
  <c r="C10" i="46"/>
  <c r="D9" i="46"/>
  <c r="C9" i="46"/>
  <c r="C8" i="46" s="1"/>
  <c r="B9" i="45" s="1"/>
  <c r="R8" i="47"/>
  <c r="G18" i="45" s="1"/>
  <c r="B9" i="46"/>
  <c r="W29" i="44"/>
  <c r="V29" i="44"/>
  <c r="W28" i="44"/>
  <c r="V28" i="44"/>
  <c r="W27" i="44"/>
  <c r="V27" i="44"/>
  <c r="W26" i="44"/>
  <c r="V26" i="44"/>
  <c r="W25" i="44"/>
  <c r="V25" i="44"/>
  <c r="W24" i="44"/>
  <c r="V24" i="44"/>
  <c r="W23" i="44"/>
  <c r="V23" i="44"/>
  <c r="W22" i="44"/>
  <c r="V22" i="44"/>
  <c r="W21" i="44"/>
  <c r="V21" i="44"/>
  <c r="W20" i="44"/>
  <c r="V20" i="44"/>
  <c r="W19" i="44"/>
  <c r="V19" i="44"/>
  <c r="W18" i="44"/>
  <c r="V18" i="44"/>
  <c r="W17" i="44"/>
  <c r="V17" i="44"/>
  <c r="W16" i="44"/>
  <c r="V16" i="44"/>
  <c r="W15" i="44"/>
  <c r="V15" i="44"/>
  <c r="W14" i="44"/>
  <c r="V14" i="44"/>
  <c r="W13" i="44"/>
  <c r="V13" i="44"/>
  <c r="W12" i="44"/>
  <c r="V12" i="44"/>
  <c r="W11" i="44"/>
  <c r="V11" i="44"/>
  <c r="W10" i="44"/>
  <c r="V10" i="44"/>
  <c r="V9" i="44" s="1"/>
  <c r="F20" i="25" s="1"/>
  <c r="T29" i="44"/>
  <c r="S29" i="44"/>
  <c r="T28" i="44"/>
  <c r="S28" i="44"/>
  <c r="T27" i="44"/>
  <c r="S27" i="44"/>
  <c r="T26" i="44"/>
  <c r="S26" i="44"/>
  <c r="T25" i="44"/>
  <c r="S25" i="44"/>
  <c r="T24" i="44"/>
  <c r="S24" i="44"/>
  <c r="T23" i="44"/>
  <c r="S23" i="44"/>
  <c r="T22" i="44"/>
  <c r="S22" i="44"/>
  <c r="T21" i="44"/>
  <c r="S21" i="44"/>
  <c r="T20" i="44"/>
  <c r="S20" i="44"/>
  <c r="T19" i="44"/>
  <c r="S19" i="44"/>
  <c r="T18" i="44"/>
  <c r="S18" i="44"/>
  <c r="T17" i="44"/>
  <c r="S17" i="44"/>
  <c r="T16" i="44"/>
  <c r="S16" i="44"/>
  <c r="T15" i="44"/>
  <c r="S15" i="44"/>
  <c r="T14" i="44"/>
  <c r="S14" i="44"/>
  <c r="T13" i="44"/>
  <c r="S13" i="44"/>
  <c r="T12" i="44"/>
  <c r="S12" i="44"/>
  <c r="T11" i="44"/>
  <c r="S11" i="44"/>
  <c r="T10" i="44"/>
  <c r="S10" i="44"/>
  <c r="S9" i="44" s="1"/>
  <c r="F19" i="25" s="1"/>
  <c r="P29" i="44"/>
  <c r="O29" i="44"/>
  <c r="P28" i="44"/>
  <c r="O28" i="44"/>
  <c r="P27" i="44"/>
  <c r="O27" i="44"/>
  <c r="P26" i="44"/>
  <c r="O26" i="44"/>
  <c r="P25" i="44"/>
  <c r="O25" i="44"/>
  <c r="P24" i="44"/>
  <c r="O24" i="44"/>
  <c r="P23" i="44"/>
  <c r="O23" i="44"/>
  <c r="P22" i="44"/>
  <c r="O22" i="44"/>
  <c r="P21" i="44"/>
  <c r="O21" i="44"/>
  <c r="P20" i="44"/>
  <c r="O20" i="44"/>
  <c r="P19" i="44"/>
  <c r="O19" i="44"/>
  <c r="P18" i="44"/>
  <c r="O18" i="44"/>
  <c r="P17" i="44"/>
  <c r="O17" i="44"/>
  <c r="P16" i="44"/>
  <c r="O16" i="44"/>
  <c r="P15" i="44"/>
  <c r="O15" i="44"/>
  <c r="P14" i="44"/>
  <c r="O14" i="44"/>
  <c r="P13" i="44"/>
  <c r="O13" i="44"/>
  <c r="P12" i="44"/>
  <c r="O12" i="44"/>
  <c r="P11" i="44"/>
  <c r="O11" i="44"/>
  <c r="P10" i="44"/>
  <c r="O10" i="44"/>
  <c r="M29" i="44"/>
  <c r="L29" i="44"/>
  <c r="M28" i="44"/>
  <c r="L28" i="44"/>
  <c r="M27" i="44"/>
  <c r="L27" i="44"/>
  <c r="M26" i="44"/>
  <c r="L26" i="44"/>
  <c r="M25" i="44"/>
  <c r="L25" i="44"/>
  <c r="M24" i="44"/>
  <c r="L24" i="44"/>
  <c r="M23" i="44"/>
  <c r="L23" i="44"/>
  <c r="M22" i="44"/>
  <c r="L22" i="44"/>
  <c r="M21" i="44"/>
  <c r="L21" i="44"/>
  <c r="M20" i="44"/>
  <c r="L20" i="44"/>
  <c r="M19" i="44"/>
  <c r="L19" i="44"/>
  <c r="M18" i="44"/>
  <c r="L18" i="44"/>
  <c r="M17" i="44"/>
  <c r="L17" i="44"/>
  <c r="M16" i="44"/>
  <c r="L16" i="44"/>
  <c r="M15" i="44"/>
  <c r="L15" i="44"/>
  <c r="M14" i="44"/>
  <c r="L14" i="44"/>
  <c r="M13" i="44"/>
  <c r="L13" i="44"/>
  <c r="M12" i="44"/>
  <c r="L12" i="44"/>
  <c r="M11" i="44"/>
  <c r="L11" i="44"/>
  <c r="M10" i="44"/>
  <c r="L10" i="44"/>
  <c r="L9" i="44" s="1"/>
  <c r="F12" i="25" s="1"/>
  <c r="J29" i="44"/>
  <c r="I29" i="44"/>
  <c r="J28" i="44"/>
  <c r="I28" i="44"/>
  <c r="J27" i="44"/>
  <c r="I27" i="44"/>
  <c r="J26" i="44"/>
  <c r="I26" i="44"/>
  <c r="J25" i="44"/>
  <c r="I25" i="44"/>
  <c r="J24" i="44"/>
  <c r="I24" i="44"/>
  <c r="J23" i="44"/>
  <c r="I23" i="44"/>
  <c r="J22" i="44"/>
  <c r="I22" i="44"/>
  <c r="J21" i="44"/>
  <c r="I21" i="44"/>
  <c r="J20" i="44"/>
  <c r="I20" i="44"/>
  <c r="J19" i="44"/>
  <c r="I19" i="44"/>
  <c r="J18" i="44"/>
  <c r="I18" i="44"/>
  <c r="J17" i="44"/>
  <c r="I17" i="44"/>
  <c r="J16" i="44"/>
  <c r="I16" i="44"/>
  <c r="J15" i="44"/>
  <c r="I15" i="44"/>
  <c r="J14" i="44"/>
  <c r="I14" i="44"/>
  <c r="J13" i="44"/>
  <c r="I13" i="44"/>
  <c r="J12" i="44"/>
  <c r="I12" i="44"/>
  <c r="J11" i="44"/>
  <c r="I11" i="44"/>
  <c r="J10" i="44"/>
  <c r="I10" i="44"/>
  <c r="I9" i="44" s="1"/>
  <c r="F11" i="25" s="1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2" i="44"/>
  <c r="F22" i="44"/>
  <c r="G21" i="44"/>
  <c r="F21" i="44"/>
  <c r="G20" i="44"/>
  <c r="F20" i="44"/>
  <c r="G19" i="44"/>
  <c r="F19" i="44"/>
  <c r="G18" i="44"/>
  <c r="F18" i="44"/>
  <c r="G17" i="44"/>
  <c r="F17" i="44"/>
  <c r="G16" i="44"/>
  <c r="F16" i="44"/>
  <c r="G15" i="44"/>
  <c r="F15" i="44"/>
  <c r="G14" i="44"/>
  <c r="F14" i="44"/>
  <c r="G13" i="44"/>
  <c r="F13" i="44"/>
  <c r="G12" i="44"/>
  <c r="F12" i="44"/>
  <c r="G11" i="44"/>
  <c r="F11" i="44"/>
  <c r="G10" i="44"/>
  <c r="F10" i="44"/>
  <c r="F9" i="44" s="1"/>
  <c r="F10" i="25" s="1"/>
  <c r="D29" i="44"/>
  <c r="C29" i="44"/>
  <c r="D28" i="44"/>
  <c r="C28" i="44"/>
  <c r="D27" i="44"/>
  <c r="C27" i="44"/>
  <c r="D26" i="44"/>
  <c r="C26" i="44"/>
  <c r="D25" i="44"/>
  <c r="C25" i="44"/>
  <c r="D24" i="44"/>
  <c r="C24" i="44"/>
  <c r="D23" i="44"/>
  <c r="C23" i="44"/>
  <c r="D22" i="44"/>
  <c r="C22" i="44"/>
  <c r="D21" i="44"/>
  <c r="C21" i="44"/>
  <c r="D20" i="44"/>
  <c r="C20" i="44"/>
  <c r="D19" i="44"/>
  <c r="C19" i="44"/>
  <c r="D18" i="44"/>
  <c r="C18" i="44"/>
  <c r="D17" i="44"/>
  <c r="C17" i="44"/>
  <c r="D16" i="44"/>
  <c r="C16" i="44"/>
  <c r="D15" i="44"/>
  <c r="C15" i="44"/>
  <c r="D14" i="44"/>
  <c r="C14" i="44"/>
  <c r="D13" i="44"/>
  <c r="C13" i="44"/>
  <c r="D12" i="44"/>
  <c r="C12" i="44"/>
  <c r="D11" i="44"/>
  <c r="C11" i="44"/>
  <c r="D10" i="44"/>
  <c r="C10" i="44"/>
  <c r="C9" i="44" s="1"/>
  <c r="F9" i="25" s="1"/>
  <c r="R9" i="37"/>
  <c r="C18" i="25" s="1"/>
  <c r="R12" i="44"/>
  <c r="R14" i="44"/>
  <c r="R16" i="44"/>
  <c r="R18" i="44"/>
  <c r="R20" i="44"/>
  <c r="R22" i="44"/>
  <c r="R24" i="44"/>
  <c r="R26" i="44"/>
  <c r="R28" i="44"/>
  <c r="R10" i="44"/>
  <c r="B10" i="46"/>
  <c r="B12" i="46"/>
  <c r="B14" i="46"/>
  <c r="B16" i="46"/>
  <c r="B18" i="46"/>
  <c r="B20" i="46"/>
  <c r="B22" i="46"/>
  <c r="B24" i="46"/>
  <c r="B26" i="46"/>
  <c r="B28" i="46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U29" i="37"/>
  <c r="U28" i="37"/>
  <c r="U27" i="37"/>
  <c r="U26" i="37"/>
  <c r="U25" i="37"/>
  <c r="U24" i="37"/>
  <c r="U23" i="37"/>
  <c r="U22" i="37"/>
  <c r="U21" i="37"/>
  <c r="U20" i="37"/>
  <c r="U19" i="37"/>
  <c r="U18" i="37"/>
  <c r="U17" i="37"/>
  <c r="U16" i="37"/>
  <c r="U15" i="37"/>
  <c r="U14" i="37"/>
  <c r="U13" i="37"/>
  <c r="U12" i="37"/>
  <c r="U11" i="37"/>
  <c r="U10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Q15" i="37"/>
  <c r="Q14" i="37"/>
  <c r="Q13" i="37"/>
  <c r="Q12" i="37"/>
  <c r="Q11" i="37"/>
  <c r="Q10" i="37"/>
  <c r="N10" i="37"/>
  <c r="K15" i="37"/>
  <c r="K14" i="37"/>
  <c r="K13" i="37"/>
  <c r="K12" i="37"/>
  <c r="K11" i="37"/>
  <c r="K1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X29" i="48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11" i="48"/>
  <c r="N10" i="48"/>
  <c r="K28" i="48"/>
  <c r="K27" i="48"/>
  <c r="K26" i="48"/>
  <c r="K25" i="48"/>
  <c r="K24" i="48"/>
  <c r="K21" i="48"/>
  <c r="K20" i="48"/>
  <c r="K19" i="48"/>
  <c r="K18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8" i="47"/>
  <c r="X8" i="47" s="1"/>
  <c r="V8" i="47"/>
  <c r="F20" i="45" s="1"/>
  <c r="T8" i="47"/>
  <c r="G19" i="45" s="1"/>
  <c r="S8" i="47"/>
  <c r="F19" i="45" s="1"/>
  <c r="P8" i="47"/>
  <c r="G13" i="45" s="1"/>
  <c r="O8" i="47"/>
  <c r="F13" i="45" s="1"/>
  <c r="M8" i="47"/>
  <c r="L8" i="47"/>
  <c r="F12" i="45" s="1"/>
  <c r="J8" i="47"/>
  <c r="G11" i="45" s="1"/>
  <c r="I8" i="47"/>
  <c r="F11" i="45" s="1"/>
  <c r="G8" i="47"/>
  <c r="F8" i="47"/>
  <c r="F10" i="45" s="1"/>
  <c r="D8" i="47"/>
  <c r="G9" i="45" s="1"/>
  <c r="C8" i="47"/>
  <c r="F9" i="45" s="1"/>
  <c r="O9" i="44"/>
  <c r="F13" i="25" s="1"/>
  <c r="W9" i="37"/>
  <c r="V9" i="37"/>
  <c r="B20" i="25" s="1"/>
  <c r="T9" i="37"/>
  <c r="C19" i="25" s="1"/>
  <c r="S9" i="37"/>
  <c r="B19" i="25" s="1"/>
  <c r="P9" i="37"/>
  <c r="C13" i="25" s="1"/>
  <c r="O9" i="37"/>
  <c r="B13" i="25" s="1"/>
  <c r="M9" i="37"/>
  <c r="C12" i="25" s="1"/>
  <c r="L9" i="37"/>
  <c r="B12" i="25" s="1"/>
  <c r="J9" i="37"/>
  <c r="C11" i="25" s="1"/>
  <c r="I9" i="37"/>
  <c r="B11" i="25" s="1"/>
  <c r="G9" i="37"/>
  <c r="C10" i="25" s="1"/>
  <c r="F9" i="37"/>
  <c r="B10" i="25" s="1"/>
  <c r="D9" i="37"/>
  <c r="C9" i="25" s="1"/>
  <c r="C9" i="37"/>
  <c r="B9" i="25" s="1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X28" i="30"/>
  <c r="X27" i="30"/>
  <c r="X26" i="30"/>
  <c r="X25" i="30"/>
  <c r="X24" i="30"/>
  <c r="X23" i="30"/>
  <c r="X22" i="30"/>
  <c r="X21" i="30"/>
  <c r="X20" i="30"/>
  <c r="X19" i="30"/>
  <c r="X18" i="30"/>
  <c r="X17" i="30"/>
  <c r="X16" i="30"/>
  <c r="X15" i="30"/>
  <c r="X14" i="30"/>
  <c r="X13" i="30"/>
  <c r="X12" i="30"/>
  <c r="X11" i="30"/>
  <c r="X10" i="30"/>
  <c r="X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N10" i="30"/>
  <c r="N9" i="30"/>
  <c r="K11" i="30"/>
  <c r="K10" i="30"/>
  <c r="K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W8" i="30"/>
  <c r="C19" i="40" s="1"/>
  <c r="V8" i="30"/>
  <c r="B19" i="40" s="1"/>
  <c r="T8" i="30"/>
  <c r="C18" i="40" s="1"/>
  <c r="S8" i="30"/>
  <c r="B18" i="40" s="1"/>
  <c r="R8" i="30"/>
  <c r="C17" i="40" s="1"/>
  <c r="P8" i="30"/>
  <c r="C12" i="40" s="1"/>
  <c r="O8" i="30"/>
  <c r="B12" i="40" s="1"/>
  <c r="M8" i="30"/>
  <c r="C11" i="40" s="1"/>
  <c r="L8" i="30"/>
  <c r="B11" i="40" s="1"/>
  <c r="J8" i="30"/>
  <c r="C10" i="40" s="1"/>
  <c r="I8" i="30"/>
  <c r="B10" i="40" s="1"/>
  <c r="G8" i="30"/>
  <c r="C9" i="40" s="1"/>
  <c r="F8" i="30"/>
  <c r="B9" i="40" s="1"/>
  <c r="D8" i="30"/>
  <c r="C8" i="40" s="1"/>
  <c r="C8" i="30"/>
  <c r="B8" i="40" s="1"/>
  <c r="B8" i="30"/>
  <c r="C7" i="40" s="1"/>
  <c r="X25" i="31"/>
  <c r="X24" i="31"/>
  <c r="X23" i="31"/>
  <c r="X22" i="31"/>
  <c r="X21" i="31"/>
  <c r="X20" i="31"/>
  <c r="X19" i="31"/>
  <c r="X18" i="31"/>
  <c r="X17" i="31"/>
  <c r="X16" i="31"/>
  <c r="X15" i="31"/>
  <c r="X12" i="31"/>
  <c r="X11" i="31"/>
  <c r="X10" i="31"/>
  <c r="X9" i="31"/>
  <c r="X8" i="31"/>
  <c r="X7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2" i="31"/>
  <c r="U11" i="31"/>
  <c r="U10" i="31"/>
  <c r="U9" i="31"/>
  <c r="U8" i="31"/>
  <c r="U7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1" i="31"/>
  <c r="N10" i="31"/>
  <c r="N9" i="31"/>
  <c r="N8" i="31"/>
  <c r="N7" i="31"/>
  <c r="K26" i="31"/>
  <c r="K25" i="31"/>
  <c r="K24" i="31"/>
  <c r="K23" i="31"/>
  <c r="K22" i="31"/>
  <c r="K21" i="31"/>
  <c r="K20" i="31"/>
  <c r="K19" i="31"/>
  <c r="K17" i="31"/>
  <c r="K15" i="31"/>
  <c r="K14" i="31"/>
  <c r="K12" i="31"/>
  <c r="K11" i="31"/>
  <c r="K10" i="31"/>
  <c r="K7" i="31"/>
  <c r="H25" i="31"/>
  <c r="H23" i="31"/>
  <c r="H19" i="31"/>
  <c r="H9" i="31"/>
  <c r="H8" i="31"/>
  <c r="H7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W6" i="31"/>
  <c r="C18" i="43" s="1"/>
  <c r="V6" i="31"/>
  <c r="B18" i="43" s="1"/>
  <c r="T6" i="31"/>
  <c r="C17" i="43" s="1"/>
  <c r="S6" i="31"/>
  <c r="B17" i="43" s="1"/>
  <c r="R6" i="31"/>
  <c r="C16" i="43" s="1"/>
  <c r="P6" i="31"/>
  <c r="C11" i="43" s="1"/>
  <c r="O6" i="31"/>
  <c r="M6" i="31"/>
  <c r="C10" i="43" s="1"/>
  <c r="L6" i="31"/>
  <c r="B10" i="43" s="1"/>
  <c r="J6" i="31"/>
  <c r="C9" i="43" s="1"/>
  <c r="I6" i="31"/>
  <c r="G6" i="31"/>
  <c r="C8" i="43" s="1"/>
  <c r="F6" i="31"/>
  <c r="B8" i="43" s="1"/>
  <c r="D6" i="31"/>
  <c r="C7" i="43" s="1"/>
  <c r="C6" i="31"/>
  <c r="B6" i="31"/>
  <c r="C6" i="43" s="1"/>
  <c r="X28" i="34"/>
  <c r="X27" i="34"/>
  <c r="X26" i="34"/>
  <c r="X25" i="34"/>
  <c r="X24" i="34"/>
  <c r="X23" i="34"/>
  <c r="X22" i="34"/>
  <c r="X21" i="34"/>
  <c r="X20" i="34"/>
  <c r="X19" i="34"/>
  <c r="X18" i="34"/>
  <c r="X17" i="34"/>
  <c r="X16" i="34"/>
  <c r="X15" i="34"/>
  <c r="X14" i="34"/>
  <c r="X13" i="34"/>
  <c r="X12" i="34"/>
  <c r="X11" i="34"/>
  <c r="X10" i="34"/>
  <c r="X9" i="34"/>
  <c r="U28" i="34"/>
  <c r="U27" i="34"/>
  <c r="U26" i="34"/>
  <c r="U25" i="34"/>
  <c r="U24" i="34"/>
  <c r="U23" i="34"/>
  <c r="U22" i="34"/>
  <c r="U21" i="34"/>
  <c r="U20" i="34"/>
  <c r="U19" i="34"/>
  <c r="U18" i="34"/>
  <c r="U17" i="34"/>
  <c r="U16" i="34"/>
  <c r="U15" i="34"/>
  <c r="U14" i="34"/>
  <c r="U13" i="34"/>
  <c r="U12" i="34"/>
  <c r="U11" i="34"/>
  <c r="U10" i="34"/>
  <c r="U9" i="34"/>
  <c r="Q28" i="34"/>
  <c r="Q27" i="34"/>
  <c r="Q26" i="34"/>
  <c r="Q25" i="34"/>
  <c r="Q24" i="34"/>
  <c r="Q23" i="34"/>
  <c r="Q22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N28" i="34"/>
  <c r="N27" i="34"/>
  <c r="N26" i="34"/>
  <c r="N25" i="34"/>
  <c r="N24" i="34"/>
  <c r="N23" i="34"/>
  <c r="N22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K28" i="34"/>
  <c r="K27" i="34"/>
  <c r="K26" i="34"/>
  <c r="K25" i="34"/>
  <c r="K24" i="34"/>
  <c r="K23" i="34"/>
  <c r="K22" i="34"/>
  <c r="K21" i="34"/>
  <c r="K20" i="34"/>
  <c r="K19" i="34"/>
  <c r="K17" i="34"/>
  <c r="K15" i="34"/>
  <c r="K14" i="34"/>
  <c r="K13" i="34"/>
  <c r="K12" i="34"/>
  <c r="K11" i="34"/>
  <c r="K10" i="34"/>
  <c r="K9" i="34"/>
  <c r="H10" i="34"/>
  <c r="H9" i="34"/>
  <c r="E28" i="34"/>
  <c r="E27" i="34"/>
  <c r="E26" i="34"/>
  <c r="E25" i="34"/>
  <c r="E24" i="34"/>
  <c r="E23" i="34"/>
  <c r="E22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W8" i="34"/>
  <c r="C18" i="24" s="1"/>
  <c r="V8" i="34"/>
  <c r="B18" i="24" s="1"/>
  <c r="T8" i="34"/>
  <c r="C17" i="24" s="1"/>
  <c r="S8" i="34"/>
  <c r="B17" i="24" s="1"/>
  <c r="R8" i="34"/>
  <c r="C16" i="24" s="1"/>
  <c r="P8" i="34"/>
  <c r="C11" i="24" s="1"/>
  <c r="O8" i="34"/>
  <c r="B11" i="24" s="1"/>
  <c r="M8" i="34"/>
  <c r="C10" i="24" s="1"/>
  <c r="L8" i="34"/>
  <c r="B10" i="24" s="1"/>
  <c r="J8" i="34"/>
  <c r="C9" i="24" s="1"/>
  <c r="I8" i="34"/>
  <c r="G8" i="34"/>
  <c r="C8" i="24" s="1"/>
  <c r="F8" i="34"/>
  <c r="B8" i="24" s="1"/>
  <c r="D8" i="34"/>
  <c r="C7" i="24" s="1"/>
  <c r="C8" i="34"/>
  <c r="B7" i="24" s="1"/>
  <c r="B8" i="34"/>
  <c r="C6" i="24" s="1"/>
  <c r="X27" i="29"/>
  <c r="X26" i="29"/>
  <c r="X25" i="29"/>
  <c r="X24" i="29"/>
  <c r="X23" i="29"/>
  <c r="X22" i="29"/>
  <c r="X21" i="29"/>
  <c r="X20" i="29"/>
  <c r="X19" i="29"/>
  <c r="X18" i="29"/>
  <c r="X17" i="29"/>
  <c r="X16" i="29"/>
  <c r="X15" i="29"/>
  <c r="X14" i="29"/>
  <c r="X13" i="29"/>
  <c r="X12" i="29"/>
  <c r="X11" i="29"/>
  <c r="X10" i="29"/>
  <c r="X9" i="29"/>
  <c r="X8" i="29"/>
  <c r="U27" i="29"/>
  <c r="U26" i="29"/>
  <c r="U25" i="29"/>
  <c r="U24" i="29"/>
  <c r="U23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U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10" i="29"/>
  <c r="Q9" i="29"/>
  <c r="Q8" i="29"/>
  <c r="N27" i="29"/>
  <c r="N24" i="29"/>
  <c r="N23" i="29"/>
  <c r="N22" i="29"/>
  <c r="N21" i="29"/>
  <c r="N18" i="29"/>
  <c r="N12" i="29"/>
  <c r="K8" i="29"/>
  <c r="H11" i="29"/>
  <c r="H10" i="29"/>
  <c r="H9" i="29"/>
  <c r="H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W7" i="29"/>
  <c r="C17" i="42" s="1"/>
  <c r="V7" i="29"/>
  <c r="B17" i="42" s="1"/>
  <c r="T7" i="29"/>
  <c r="C16" i="42" s="1"/>
  <c r="S7" i="29"/>
  <c r="B16" i="42" s="1"/>
  <c r="R7" i="29"/>
  <c r="P7" i="29"/>
  <c r="C10" i="42" s="1"/>
  <c r="O7" i="29"/>
  <c r="B10" i="42" s="1"/>
  <c r="M7" i="29"/>
  <c r="L7" i="29"/>
  <c r="B9" i="42" s="1"/>
  <c r="J7" i="29"/>
  <c r="C8" i="42" s="1"/>
  <c r="I7" i="29"/>
  <c r="B8" i="42" s="1"/>
  <c r="G7" i="29"/>
  <c r="F7" i="29"/>
  <c r="B7" i="42" s="1"/>
  <c r="D7" i="29"/>
  <c r="C6" i="42" s="1"/>
  <c r="C7" i="29"/>
  <c r="B7" i="29"/>
  <c r="W7" i="39"/>
  <c r="C18" i="23" s="1"/>
  <c r="V7" i="39"/>
  <c r="B18" i="23" s="1"/>
  <c r="X27" i="39"/>
  <c r="X26" i="39"/>
  <c r="X25" i="39"/>
  <c r="X24" i="39"/>
  <c r="X23" i="39"/>
  <c r="X22" i="39"/>
  <c r="X21" i="39"/>
  <c r="X20" i="39"/>
  <c r="X19" i="39"/>
  <c r="X18" i="39"/>
  <c r="X17" i="39"/>
  <c r="X16" i="39"/>
  <c r="X15" i="39"/>
  <c r="X14" i="39"/>
  <c r="X13" i="39"/>
  <c r="X12" i="39"/>
  <c r="X11" i="39"/>
  <c r="X10" i="39"/>
  <c r="X9" i="39"/>
  <c r="X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8" i="39"/>
  <c r="T7" i="39"/>
  <c r="C17" i="23" s="1"/>
  <c r="S7" i="39"/>
  <c r="B17" i="23" s="1"/>
  <c r="R7" i="39"/>
  <c r="C16" i="23" s="1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8" i="39"/>
  <c r="P7" i="39"/>
  <c r="O7" i="39"/>
  <c r="B11" i="23" s="1"/>
  <c r="N8" i="39"/>
  <c r="M7" i="39"/>
  <c r="C10" i="23" s="1"/>
  <c r="L7" i="39"/>
  <c r="B10" i="23" s="1"/>
  <c r="K8" i="39"/>
  <c r="J7" i="39"/>
  <c r="C9" i="23" s="1"/>
  <c r="I7" i="39"/>
  <c r="B9" i="23" s="1"/>
  <c r="H27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G7" i="39"/>
  <c r="F7" i="39"/>
  <c r="B8" i="23" s="1"/>
  <c r="D7" i="39"/>
  <c r="C7" i="23" s="1"/>
  <c r="C7" i="39"/>
  <c r="B7" i="23" s="1"/>
  <c r="B7" i="39"/>
  <c r="C6" i="23" s="1"/>
  <c r="N24" i="46" l="1"/>
  <c r="X10" i="46"/>
  <c r="X11" i="46"/>
  <c r="X12" i="46"/>
  <c r="X13" i="46"/>
  <c r="X14" i="46"/>
  <c r="X15" i="46"/>
  <c r="X16" i="46"/>
  <c r="X17" i="46"/>
  <c r="X18" i="46"/>
  <c r="X19" i="46"/>
  <c r="X20" i="46"/>
  <c r="X21" i="46"/>
  <c r="X22" i="46"/>
  <c r="X23" i="46"/>
  <c r="X26" i="46"/>
  <c r="N10" i="46"/>
  <c r="N11" i="46"/>
  <c r="N12" i="46"/>
  <c r="N13" i="46"/>
  <c r="N16" i="46"/>
  <c r="N17" i="46"/>
  <c r="N18" i="46"/>
  <c r="N22" i="46"/>
  <c r="N23" i="46"/>
  <c r="N25" i="46"/>
  <c r="N26" i="46"/>
  <c r="N28" i="46"/>
  <c r="H21" i="46"/>
  <c r="N12" i="44"/>
  <c r="N16" i="44"/>
  <c r="N17" i="44"/>
  <c r="N18" i="44"/>
  <c r="N22" i="44"/>
  <c r="N23" i="44"/>
  <c r="N24" i="44"/>
  <c r="N25" i="44"/>
  <c r="N26" i="44"/>
  <c r="N27" i="44"/>
  <c r="N28" i="44"/>
  <c r="D10" i="43"/>
  <c r="D10" i="2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15" i="46"/>
  <c r="K16" i="46"/>
  <c r="K17" i="46"/>
  <c r="K18" i="46"/>
  <c r="K19" i="46"/>
  <c r="K24" i="46"/>
  <c r="K25" i="46"/>
  <c r="K26" i="46"/>
  <c r="K28" i="46"/>
  <c r="K10" i="46"/>
  <c r="K11" i="46"/>
  <c r="K12" i="46"/>
  <c r="K13" i="46"/>
  <c r="K14" i="46"/>
  <c r="K20" i="46"/>
  <c r="K21" i="46"/>
  <c r="K22" i="46"/>
  <c r="K23" i="46"/>
  <c r="K27" i="46"/>
  <c r="H10" i="46"/>
  <c r="H11" i="46"/>
  <c r="H12" i="46"/>
  <c r="H13" i="46"/>
  <c r="H14" i="46"/>
  <c r="H15" i="46"/>
  <c r="H16" i="46"/>
  <c r="H17" i="46"/>
  <c r="H18" i="46"/>
  <c r="H19" i="46"/>
  <c r="H20" i="46"/>
  <c r="H22" i="46"/>
  <c r="H23" i="46"/>
  <c r="H24" i="46"/>
  <c r="H25" i="46"/>
  <c r="H26" i="46"/>
  <c r="H27" i="46"/>
  <c r="H28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N14" i="46"/>
  <c r="N15" i="46"/>
  <c r="N19" i="46"/>
  <c r="N20" i="46"/>
  <c r="N21" i="46"/>
  <c r="N27" i="46"/>
  <c r="X10" i="44"/>
  <c r="X12" i="44"/>
  <c r="X14" i="44"/>
  <c r="X16" i="44"/>
  <c r="X18" i="44"/>
  <c r="X20" i="44"/>
  <c r="X22" i="44"/>
  <c r="X24" i="44"/>
  <c r="X26" i="44"/>
  <c r="X28" i="44"/>
  <c r="K6" i="31"/>
  <c r="M8" i="46"/>
  <c r="C12" i="45" s="1"/>
  <c r="E12" i="45" s="1"/>
  <c r="N9" i="46"/>
  <c r="J8" i="46"/>
  <c r="C11" i="45" s="1"/>
  <c r="E11" i="45" s="1"/>
  <c r="K9" i="46"/>
  <c r="G8" i="46"/>
  <c r="C10" i="45" s="1"/>
  <c r="D10" i="45" s="1"/>
  <c r="H9" i="46"/>
  <c r="D8" i="46"/>
  <c r="C9" i="45" s="1"/>
  <c r="D9" i="45" s="1"/>
  <c r="E9" i="46"/>
  <c r="V8" i="46"/>
  <c r="B20" i="45" s="1"/>
  <c r="D20" i="45" s="1"/>
  <c r="X9" i="46"/>
  <c r="U10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S8" i="46"/>
  <c r="B19" i="45" s="1"/>
  <c r="D19" i="45" s="1"/>
  <c r="U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O8" i="46"/>
  <c r="B13" i="45" s="1"/>
  <c r="D13" i="45" s="1"/>
  <c r="Q9" i="46"/>
  <c r="H9" i="45"/>
  <c r="I9" i="45"/>
  <c r="H8" i="47"/>
  <c r="N8" i="47"/>
  <c r="H10" i="44"/>
  <c r="H12" i="44"/>
  <c r="H14" i="44"/>
  <c r="H16" i="44"/>
  <c r="H18" i="44"/>
  <c r="H20" i="44"/>
  <c r="H22" i="44"/>
  <c r="H24" i="44"/>
  <c r="H26" i="44"/>
  <c r="H28" i="44"/>
  <c r="U10" i="44"/>
  <c r="U11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Q10" i="44"/>
  <c r="Q11" i="44"/>
  <c r="Q12" i="44"/>
  <c r="Q13" i="44"/>
  <c r="Q14" i="44"/>
  <c r="Q15" i="44"/>
  <c r="Q16" i="44"/>
  <c r="Q17" i="44"/>
  <c r="Q18" i="44"/>
  <c r="Q19" i="44"/>
  <c r="Q20" i="44"/>
  <c r="Q21" i="44"/>
  <c r="Q22" i="44"/>
  <c r="Q23" i="44"/>
  <c r="Q24" i="44"/>
  <c r="Q25" i="44"/>
  <c r="Q26" i="44"/>
  <c r="Q27" i="44"/>
  <c r="Q28" i="44"/>
  <c r="Q29" i="44"/>
  <c r="N10" i="44"/>
  <c r="N11" i="44"/>
  <c r="N13" i="44"/>
  <c r="N14" i="44"/>
  <c r="N15" i="44"/>
  <c r="N19" i="44"/>
  <c r="N20" i="44"/>
  <c r="N21" i="44"/>
  <c r="N29" i="44"/>
  <c r="K10" i="44"/>
  <c r="K11" i="44"/>
  <c r="E10" i="44"/>
  <c r="E12" i="44"/>
  <c r="E14" i="44"/>
  <c r="E16" i="44"/>
  <c r="E18" i="44"/>
  <c r="E20" i="44"/>
  <c r="E22" i="44"/>
  <c r="E24" i="44"/>
  <c r="E26" i="44"/>
  <c r="E28" i="44"/>
  <c r="U24" i="44"/>
  <c r="X9" i="37"/>
  <c r="U25" i="44"/>
  <c r="U29" i="44"/>
  <c r="B9" i="37"/>
  <c r="C8" i="25" s="1"/>
  <c r="D12" i="25"/>
  <c r="E12" i="25"/>
  <c r="U9" i="48"/>
  <c r="G9" i="44"/>
  <c r="G10" i="25" s="1"/>
  <c r="I10" i="25" s="1"/>
  <c r="J9" i="44"/>
  <c r="G11" i="25" s="1"/>
  <c r="I11" i="25" s="1"/>
  <c r="M9" i="44"/>
  <c r="N9" i="44" s="1"/>
  <c r="P9" i="44"/>
  <c r="G13" i="25" s="1"/>
  <c r="I13" i="25" s="1"/>
  <c r="Q9" i="48"/>
  <c r="U26" i="44"/>
  <c r="U27" i="44"/>
  <c r="U28" i="44"/>
  <c r="D9" i="44"/>
  <c r="G9" i="25" s="1"/>
  <c r="H9" i="25" s="1"/>
  <c r="W9" i="44"/>
  <c r="G20" i="25" s="1"/>
  <c r="H20" i="25" s="1"/>
  <c r="H11" i="44"/>
  <c r="H13" i="44"/>
  <c r="H15" i="44"/>
  <c r="H17" i="44"/>
  <c r="H19" i="44"/>
  <c r="H21" i="44"/>
  <c r="H23" i="44"/>
  <c r="H25" i="44"/>
  <c r="H27" i="44"/>
  <c r="H29" i="44"/>
  <c r="X13" i="44"/>
  <c r="X15" i="44"/>
  <c r="X17" i="44"/>
  <c r="X19" i="44"/>
  <c r="X21" i="44"/>
  <c r="X23" i="44"/>
  <c r="X25" i="44"/>
  <c r="X27" i="44"/>
  <c r="X29" i="44"/>
  <c r="E8" i="40"/>
  <c r="E12" i="40"/>
  <c r="E6" i="31"/>
  <c r="Q6" i="31"/>
  <c r="B9" i="43"/>
  <c r="E9" i="43" s="1"/>
  <c r="B7" i="43"/>
  <c r="E7" i="43" s="1"/>
  <c r="B11" i="43"/>
  <c r="D11" i="43" s="1"/>
  <c r="D8" i="24"/>
  <c r="E17" i="24"/>
  <c r="E8" i="34"/>
  <c r="K8" i="34"/>
  <c r="Q8" i="34"/>
  <c r="B9" i="24"/>
  <c r="E9" i="24" s="1"/>
  <c r="E7" i="24"/>
  <c r="E11" i="24"/>
  <c r="D18" i="24"/>
  <c r="D17" i="42"/>
  <c r="E7" i="29"/>
  <c r="B6" i="42"/>
  <c r="E6" i="42" s="1"/>
  <c r="D16" i="42"/>
  <c r="H7" i="29"/>
  <c r="N7" i="29"/>
  <c r="X7" i="29"/>
  <c r="C5" i="42"/>
  <c r="C9" i="42"/>
  <c r="E9" i="42" s="1"/>
  <c r="E16" i="42"/>
  <c r="D6" i="42"/>
  <c r="D18" i="23"/>
  <c r="E7" i="23"/>
  <c r="H7" i="39"/>
  <c r="E10" i="23"/>
  <c r="Q7" i="39"/>
  <c r="E17" i="23"/>
  <c r="E9" i="23"/>
  <c r="E18" i="24"/>
  <c r="D17" i="24"/>
  <c r="D11" i="24"/>
  <c r="E10" i="24"/>
  <c r="E8" i="24"/>
  <c r="D7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B8" i="47"/>
  <c r="G8" i="45" s="1"/>
  <c r="C20" i="25"/>
  <c r="D19" i="25"/>
  <c r="E19" i="25"/>
  <c r="E13" i="25"/>
  <c r="D13" i="25"/>
  <c r="D11" i="25"/>
  <c r="E11" i="25"/>
  <c r="E10" i="25"/>
  <c r="D10" i="25"/>
  <c r="E9" i="25"/>
  <c r="D9" i="25"/>
  <c r="E9" i="37"/>
  <c r="D19" i="40"/>
  <c r="D18" i="40"/>
  <c r="E11" i="40"/>
  <c r="E10" i="40"/>
  <c r="E9" i="40"/>
  <c r="D9" i="40"/>
  <c r="E18" i="43"/>
  <c r="E17" i="43"/>
  <c r="D17" i="43"/>
  <c r="U6" i="31"/>
  <c r="E10" i="43"/>
  <c r="E8" i="43"/>
  <c r="E18" i="23"/>
  <c r="D17" i="23"/>
  <c r="C11" i="23"/>
  <c r="D11" i="23" s="1"/>
  <c r="D9" i="23"/>
  <c r="C8" i="23"/>
  <c r="E8" i="23" s="1"/>
  <c r="D7" i="23"/>
  <c r="X11" i="44"/>
  <c r="T9" i="44"/>
  <c r="G19" i="25" s="1"/>
  <c r="D12" i="45"/>
  <c r="K9" i="48"/>
  <c r="E10" i="45"/>
  <c r="E9" i="48"/>
  <c r="B27" i="44"/>
  <c r="B23" i="44"/>
  <c r="B19" i="44"/>
  <c r="B15" i="44"/>
  <c r="B11" i="44"/>
  <c r="E11" i="44"/>
  <c r="E13" i="44"/>
  <c r="E15" i="44"/>
  <c r="E17" i="44"/>
  <c r="E19" i="44"/>
  <c r="E21" i="44"/>
  <c r="E23" i="44"/>
  <c r="E25" i="44"/>
  <c r="E27" i="44"/>
  <c r="E29" i="44"/>
  <c r="B29" i="44"/>
  <c r="B25" i="44"/>
  <c r="B21" i="44"/>
  <c r="B17" i="44"/>
  <c r="B13" i="44"/>
  <c r="R9" i="46"/>
  <c r="R10" i="46"/>
  <c r="R11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25" i="46"/>
  <c r="R26" i="46"/>
  <c r="R27" i="46"/>
  <c r="R28" i="46"/>
  <c r="R11" i="44"/>
  <c r="R13" i="44"/>
  <c r="R15" i="44"/>
  <c r="R17" i="44"/>
  <c r="R19" i="44"/>
  <c r="R21" i="44"/>
  <c r="R23" i="44"/>
  <c r="R25" i="44"/>
  <c r="R27" i="44"/>
  <c r="R29" i="44"/>
  <c r="B9" i="48"/>
  <c r="B28" i="44"/>
  <c r="B26" i="44"/>
  <c r="B24" i="44"/>
  <c r="B22" i="44"/>
  <c r="B20" i="44"/>
  <c r="B18" i="44"/>
  <c r="B16" i="44"/>
  <c r="B14" i="44"/>
  <c r="B12" i="44"/>
  <c r="B27" i="46"/>
  <c r="B25" i="46"/>
  <c r="B23" i="46"/>
  <c r="B21" i="46"/>
  <c r="B19" i="46"/>
  <c r="B17" i="46"/>
  <c r="B15" i="46"/>
  <c r="B13" i="46"/>
  <c r="B11" i="46"/>
  <c r="B10" i="44"/>
  <c r="U8" i="47"/>
  <c r="Q8" i="47"/>
  <c r="K8" i="47"/>
  <c r="E8" i="47"/>
  <c r="U9" i="37"/>
  <c r="Q9" i="37"/>
  <c r="N9" i="37"/>
  <c r="K9" i="37"/>
  <c r="H9" i="37"/>
  <c r="X9" i="48"/>
  <c r="R9" i="48"/>
  <c r="N9" i="48"/>
  <c r="H9" i="48"/>
  <c r="E18" i="40"/>
  <c r="D11" i="40"/>
  <c r="E19" i="40"/>
  <c r="D8" i="40"/>
  <c r="D10" i="40"/>
  <c r="D12" i="40"/>
  <c r="X8" i="30"/>
  <c r="U8" i="30"/>
  <c r="Q8" i="30"/>
  <c r="N8" i="30"/>
  <c r="K8" i="30"/>
  <c r="H8" i="30"/>
  <c r="E8" i="30"/>
  <c r="D8" i="43"/>
  <c r="D18" i="43"/>
  <c r="X6" i="31"/>
  <c r="N6" i="31"/>
  <c r="H6" i="31"/>
  <c r="D10" i="23"/>
  <c r="U8" i="34"/>
  <c r="H8" i="34"/>
  <c r="N8" i="34"/>
  <c r="X8" i="34"/>
  <c r="C7" i="42"/>
  <c r="E17" i="42"/>
  <c r="U7" i="29"/>
  <c r="Q7" i="29"/>
  <c r="K7" i="29"/>
  <c r="X7" i="39"/>
  <c r="U7" i="39"/>
  <c r="N7" i="39"/>
  <c r="K7" i="39"/>
  <c r="E7" i="39"/>
  <c r="E13" i="45" l="1"/>
  <c r="E8" i="46"/>
  <c r="H11" i="25"/>
  <c r="E20" i="45"/>
  <c r="K8" i="46"/>
  <c r="D11" i="45"/>
  <c r="E9" i="45"/>
  <c r="E11" i="43"/>
  <c r="D9" i="24"/>
  <c r="X8" i="46"/>
  <c r="N8" i="46"/>
  <c r="Q8" i="46"/>
  <c r="U8" i="46"/>
  <c r="E19" i="45"/>
  <c r="D8" i="23"/>
  <c r="H8" i="46"/>
  <c r="I9" i="25"/>
  <c r="H10" i="25"/>
  <c r="G12" i="25"/>
  <c r="I12" i="25" s="1"/>
  <c r="H13" i="25"/>
  <c r="K9" i="44"/>
  <c r="Q9" i="44"/>
  <c r="H9" i="44"/>
  <c r="X9" i="44"/>
  <c r="I20" i="25"/>
  <c r="E9" i="44"/>
  <c r="U9" i="44"/>
  <c r="D7" i="43"/>
  <c r="D9" i="43"/>
  <c r="D9" i="42"/>
  <c r="H20" i="45"/>
  <c r="I20" i="45"/>
  <c r="H12" i="45"/>
  <c r="I12" i="45"/>
  <c r="H10" i="45"/>
  <c r="I10" i="45"/>
  <c r="B8" i="46"/>
  <c r="D20" i="25"/>
  <c r="E20" i="25"/>
  <c r="E11" i="23"/>
  <c r="I19" i="25"/>
  <c r="H19" i="25"/>
  <c r="H12" i="25"/>
  <c r="R8" i="46"/>
  <c r="R9" i="44"/>
  <c r="B9" i="44"/>
  <c r="D7" i="42"/>
  <c r="E7" i="42"/>
  <c r="C8" i="45" l="1"/>
  <c r="G18" i="25"/>
  <c r="C18" i="45"/>
  <c r="G8" i="25"/>
</calcChain>
</file>

<file path=xl/sharedStrings.xml><?xml version="1.0" encoding="utf-8"?>
<sst xmlns="http://schemas.openxmlformats.org/spreadsheetml/2006/main" count="721" uniqueCount="94">
  <si>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</si>
  <si>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</si>
  <si>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</si>
  <si>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</si>
  <si>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</si>
  <si>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</si>
  <si>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</si>
  <si>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</si>
  <si>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</si>
  <si>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</si>
  <si>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</si>
  <si>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</si>
  <si>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</si>
  <si>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</si>
  <si>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</si>
  <si>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</si>
  <si>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</si>
  <si>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</si>
  <si>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</si>
  <si>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</si>
  <si>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</si>
  <si>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</si>
  <si>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</si>
  <si>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</si>
  <si>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</si>
  <si>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</si>
  <si>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</si>
  <si>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</si>
  <si>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</si>
  <si>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</si>
  <si>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</si>
  <si>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</si>
  <si>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</si>
  <si>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</si>
  <si>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</si>
  <si>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</si>
  <si>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</si>
  <si>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</si>
  <si>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</si>
  <si>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</si>
  <si>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</si>
  <si>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</si>
  <si>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</si>
  <si>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</si>
  <si>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</si>
  <si>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</si>
  <si>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</si>
  <si>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</si>
  <si>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</si>
  <si>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</si>
  <si>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</si>
  <si>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</si>
  <si>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</si>
  <si>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</si>
  <si>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</si>
  <si>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</si>
  <si>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</si>
  <si>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</si>
  <si>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</si>
  <si>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</si>
  <si>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</si>
  <si>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</si>
  <si>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</si>
  <si>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</si>
  <si>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</si>
  <si>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</si>
  <si>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</si>
  <si>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</si>
  <si>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громадянам
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</si>
  <si>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</si>
  <si>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</si>
  <si>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</si>
  <si>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</si>
  <si>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</si>
  <si>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</si>
  <si>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</si>
  <si>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</si>
  <si>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</si>
  <si>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t>Всього отримували послуги*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</si>
  <si>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порівняні з відповідними даними минулого року.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</si>
  <si>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січні-верені 2021-2022 рр.</t>
  </si>
  <si>
    <t>січень-вересень
2021 р.</t>
  </si>
  <si>
    <t>січень-вересень
2022 р.</t>
  </si>
  <si>
    <t xml:space="preserve"> 1 жовтсня
2021 р.</t>
  </si>
  <si>
    <t xml:space="preserve">  1 жовтня
2022 р.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</si>
  <si>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січні-вересні 2021-2022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</si>
  <si>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січні-вересні 2021-2022 рр.</t>
  </si>
  <si>
    <t>Надання послуг служби зайнятості Запорізької області особам
з числа військовослужбовців, які брали участь в антитерористичній операції  (операції об'єднаних сил) у січні-вересні 2021-2022 рр.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</si>
  <si>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січні-вересні 2021-2022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</si>
  <si>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Запорізької області  молоді у віці до 35 років
у січні-вересні 2021-2022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</si>
  <si>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у січні-вересні 2021-2022 рр.</t>
  </si>
  <si>
    <t>Надання послуг службою зайнятості Запорізької області чоловікам                                                                                                                                                                    у січні-вересні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</si>
  <si>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січні-вересні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</si>
  <si>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січні-вересні 2021 - 2022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</si>
</sst>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b/>
      <sz val="11"/>
      <color theme="0"/>
      <name val="Times New Roman Cyr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0" fillId="0" borderId="0"/>
  </cellStyleXfs>
  <cellXfs count="271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0" fontId="20" fillId="0" borderId="6" xfId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9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0" fontId="36" fillId="0" borderId="6" xfId="12" applyFont="1" applyFill="1" applyBorder="1" applyAlignment="1">
      <alignment horizontal="center" vertical="center" wrapText="1"/>
    </xf>
    <xf numFmtId="0" fontId="36" fillId="0" borderId="3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vertical="center" wrapText="1"/>
      <protection locked="0"/>
    </xf>
    <xf numFmtId="164" fontId="61" fillId="0" borderId="6" xfId="12" applyNumberFormat="1" applyFont="1" applyFill="1" applyBorder="1" applyAlignment="1">
      <alignment horizontal="center" vertical="center"/>
    </xf>
    <xf numFmtId="1" fontId="62" fillId="0" borderId="10" xfId="18" applyNumberFormat="1" applyFont="1" applyFill="1" applyBorder="1" applyAlignment="1" applyProtection="1">
      <alignment vertical="center" wrapText="1"/>
      <protection locked="0"/>
    </xf>
    <xf numFmtId="1" fontId="17" fillId="2" borderId="6" xfId="17" applyNumberFormat="1" applyFont="1" applyFill="1" applyBorder="1" applyAlignment="1" applyProtection="1">
      <alignment horizontal="center" vertical="center"/>
    </xf>
    <xf numFmtId="1" fontId="17" fillId="0" borderId="6" xfId="17" applyNumberFormat="1" applyFont="1" applyFill="1" applyBorder="1" applyAlignment="1" applyProtection="1">
      <alignment horizontal="center"/>
      <protection locked="0"/>
    </xf>
    <xf numFmtId="1" fontId="62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49" fontId="43" fillId="4" borderId="6" xfId="12" applyNumberFormat="1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12" applyFont="1" applyFill="1" applyBorder="1" applyAlignment="1">
      <alignment horizontal="center" vertical="center" wrapText="1"/>
    </xf>
    <xf numFmtId="0" fontId="36" fillId="0" borderId="7" xfId="12" applyFont="1" applyFill="1" applyBorder="1" applyAlignment="1">
      <alignment horizontal="center" vertical="center" wrapText="1"/>
    </xf>
    <xf numFmtId="0" fontId="36" fillId="0" borderId="5" xfId="12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2" xfId="17" applyNumberFormat="1" applyFont="1" applyFill="1" applyBorder="1" applyAlignment="1" applyProtection="1">
      <alignment horizontal="center" vertical="center" wrapText="1"/>
    </xf>
    <xf numFmtId="1" fontId="12" fillId="2" borderId="5" xfId="17" applyNumberFormat="1" applyFont="1" applyFill="1" applyBorder="1" applyAlignment="1" applyProtection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S10" sqref="S10"/>
    </sheetView>
  </sheetViews>
  <sheetFormatPr defaultRowHeight="15.6" x14ac:dyDescent="0.3"/>
  <cols>
    <col min="1" max="1" width="19.33203125" style="71" customWidth="1"/>
    <col min="2" max="2" width="13.664062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6.218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8.886718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8.886718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8.886718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8.886718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8.886718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8.886718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8.886718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8.886718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8.886718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8.886718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8.886718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8.886718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8.886718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8.886718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8.886718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8.886718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8.886718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8.886718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8.886718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8.886718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8.886718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8.886718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8.886718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8.886718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8.886718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8.886718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8.886718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8.886718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8.886718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8.886718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8.886718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8.886718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8.886718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8.886718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8.886718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8.886718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8.886718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8.886718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8.886718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8.886718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8.886718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8.886718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8.886718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8.886718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8.886718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8.886718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8.886718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8.886718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8.886718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8.886718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8.886718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8.886718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8.886718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8.886718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8.886718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8.886718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8.886718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8.886718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8.886718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8.886718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8.886718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8.886718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8.886718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84" width="8.88671875" style="68"/>
  </cols>
  <sheetData>
    <row r="1" spans="1:24" ht="6" customHeight="1" x14ac:dyDescent="0.3"/>
    <row r="2" spans="1:24" s="53" customFormat="1" ht="40.5" customHeight="1" x14ac:dyDescent="0.35">
      <c r="A2" s="129"/>
      <c r="B2" s="201" t="s">
        <v>80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179"/>
      <c r="B4" s="202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183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18.75" customHeight="1" x14ac:dyDescent="0.25">
      <c r="A5" s="180"/>
      <c r="B5" s="203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186"/>
      <c r="S5" s="195"/>
      <c r="T5" s="196"/>
      <c r="U5" s="197"/>
      <c r="V5" s="185"/>
      <c r="W5" s="186"/>
      <c r="X5" s="187"/>
    </row>
    <row r="6" spans="1:24" s="81" customFormat="1" ht="17.25" customHeight="1" x14ac:dyDescent="0.25">
      <c r="A6" s="180"/>
      <c r="B6" s="204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189"/>
      <c r="S6" s="198"/>
      <c r="T6" s="199"/>
      <c r="U6" s="200"/>
      <c r="V6" s="188"/>
      <c r="W6" s="189"/>
      <c r="X6" s="190"/>
    </row>
    <row r="7" spans="1:24" s="56" customFormat="1" ht="24.7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41106</v>
      </c>
      <c r="C9" s="33">
        <f>SUM(C10:C29)</f>
        <v>47332</v>
      </c>
      <c r="D9" s="33">
        <f>SUM(D10:D29)</f>
        <v>36733</v>
      </c>
      <c r="E9" s="34">
        <f>D9/C9*100</f>
        <v>77.607115693399805</v>
      </c>
      <c r="F9" s="33">
        <f>SUM(F10:F29)</f>
        <v>18467</v>
      </c>
      <c r="G9" s="33">
        <f>SUM(G10:G29)</f>
        <v>6886</v>
      </c>
      <c r="H9" s="34">
        <f>G9/F9*100</f>
        <v>37.288135593220339</v>
      </c>
      <c r="I9" s="33">
        <f>SUM(I10:I29)</f>
        <v>1100</v>
      </c>
      <c r="J9" s="33">
        <f>SUM(J10:J29)</f>
        <v>276</v>
      </c>
      <c r="K9" s="34">
        <f>J9/I9*100</f>
        <v>25.09090909090909</v>
      </c>
      <c r="L9" s="33">
        <f>SUM(L10:L29)</f>
        <v>2282</v>
      </c>
      <c r="M9" s="33">
        <f>SUM(M10:M29)</f>
        <v>766</v>
      </c>
      <c r="N9" s="34">
        <f>M9/L9*100</f>
        <v>33.567046450482039</v>
      </c>
      <c r="O9" s="33">
        <f>SUM(O10:O29)</f>
        <v>45290</v>
      </c>
      <c r="P9" s="33">
        <f>SUM(P10:P29)</f>
        <v>29474</v>
      </c>
      <c r="Q9" s="34">
        <f>P9/O9*100</f>
        <v>65.078383749171991</v>
      </c>
      <c r="R9" s="33">
        <f>SUM(R10:R29)</f>
        <v>19273</v>
      </c>
      <c r="S9" s="33">
        <f>SUM(S10:S29)</f>
        <v>11793</v>
      </c>
      <c r="T9" s="33">
        <f>SUM(T10:T29)</f>
        <v>17622</v>
      </c>
      <c r="U9" s="34">
        <f>T9/S9*100</f>
        <v>149.42762655812771</v>
      </c>
      <c r="V9" s="33">
        <f>SUM(V10:V29)</f>
        <v>9340</v>
      </c>
      <c r="W9" s="33">
        <f>SUM(W10:W29)</f>
        <v>13413</v>
      </c>
      <c r="X9" s="34">
        <f>W9/V9*100</f>
        <v>143.60813704496789</v>
      </c>
    </row>
    <row r="10" spans="1:24" ht="16.5" customHeight="1" x14ac:dyDescent="0.3">
      <c r="A10" s="141" t="s">
        <v>43</v>
      </c>
      <c r="B10" s="62">
        <v>15431</v>
      </c>
      <c r="C10" s="168">
        <v>11091</v>
      </c>
      <c r="D10" s="66">
        <v>13695</v>
      </c>
      <c r="E10" s="38">
        <f>D10/C10*100</f>
        <v>123.478496077901</v>
      </c>
      <c r="F10" s="69">
        <v>2845</v>
      </c>
      <c r="G10" s="69">
        <v>2102</v>
      </c>
      <c r="H10" s="38">
        <f>G10/F10*100</f>
        <v>73.884007029876969</v>
      </c>
      <c r="I10" s="66">
        <v>198</v>
      </c>
      <c r="J10" s="66">
        <v>64</v>
      </c>
      <c r="K10" s="38">
        <f>J10/I10*100</f>
        <v>32.323232323232325</v>
      </c>
      <c r="L10" s="69">
        <v>116</v>
      </c>
      <c r="M10" s="69">
        <v>21</v>
      </c>
      <c r="N10" s="38">
        <f>M10/L10*100</f>
        <v>18.103448275862068</v>
      </c>
      <c r="O10" s="69">
        <v>10199</v>
      </c>
      <c r="P10" s="69">
        <v>8133</v>
      </c>
      <c r="Q10" s="38">
        <f>P10/O10*100</f>
        <v>79.743112069810763</v>
      </c>
      <c r="R10" s="69">
        <v>7750</v>
      </c>
      <c r="S10" s="66">
        <v>2360</v>
      </c>
      <c r="T10" s="66">
        <v>7201</v>
      </c>
      <c r="U10" s="38">
        <f>T10/S10*100</f>
        <v>305.12711864406776</v>
      </c>
      <c r="V10" s="66">
        <v>1943</v>
      </c>
      <c r="W10" s="66">
        <v>6545</v>
      </c>
      <c r="X10" s="38">
        <f>W10/V10*100</f>
        <v>336.85023160061763</v>
      </c>
    </row>
    <row r="11" spans="1:24" ht="16.5" customHeight="1" x14ac:dyDescent="0.3">
      <c r="A11" s="141" t="s">
        <v>44</v>
      </c>
      <c r="B11" s="62">
        <v>1806</v>
      </c>
      <c r="C11" s="168">
        <v>4369</v>
      </c>
      <c r="D11" s="66">
        <v>1608</v>
      </c>
      <c r="E11" s="38">
        <f t="shared" ref="E11:E29" si="0">D11/C11*100</f>
        <v>36.804760814831774</v>
      </c>
      <c r="F11" s="69">
        <v>1554</v>
      </c>
      <c r="G11" s="69">
        <v>276</v>
      </c>
      <c r="H11" s="38">
        <f t="shared" ref="H11:H29" si="1">G11/F11*100</f>
        <v>17.760617760617762</v>
      </c>
      <c r="I11" s="66">
        <v>63</v>
      </c>
      <c r="J11" s="66">
        <v>18</v>
      </c>
      <c r="K11" s="38">
        <f t="shared" ref="K11:K29" si="2">J11/I11*100</f>
        <v>28.571428571428569</v>
      </c>
      <c r="L11" s="69">
        <v>148</v>
      </c>
      <c r="M11" s="69">
        <v>10</v>
      </c>
      <c r="N11" s="38">
        <f t="shared" ref="N11:N29" si="3">M11/L11*100</f>
        <v>6.756756756756757</v>
      </c>
      <c r="O11" s="69">
        <v>4226</v>
      </c>
      <c r="P11" s="69">
        <v>1514</v>
      </c>
      <c r="Q11" s="38">
        <f t="shared" ref="Q11:Q29" si="4">P11/O11*100</f>
        <v>35.825840037860864</v>
      </c>
      <c r="R11" s="69">
        <v>835</v>
      </c>
      <c r="S11" s="66">
        <v>969</v>
      </c>
      <c r="T11" s="66">
        <v>705</v>
      </c>
      <c r="U11" s="38">
        <f t="shared" ref="U11:U29" si="5">T11/S11*100</f>
        <v>72.755417956656345</v>
      </c>
      <c r="V11" s="66">
        <v>810</v>
      </c>
      <c r="W11" s="66">
        <v>318</v>
      </c>
      <c r="X11" s="38">
        <f t="shared" ref="X11:X29" si="6">W11/V11*100</f>
        <v>39.25925925925926</v>
      </c>
    </row>
    <row r="12" spans="1:24" ht="16.5" customHeight="1" x14ac:dyDescent="0.3">
      <c r="A12" s="141" t="s">
        <v>45</v>
      </c>
      <c r="B12" s="62">
        <v>1593</v>
      </c>
      <c r="C12" s="168">
        <v>3429</v>
      </c>
      <c r="D12" s="66">
        <v>1292</v>
      </c>
      <c r="E12" s="38">
        <f t="shared" si="0"/>
        <v>37.678623505395159</v>
      </c>
      <c r="F12" s="69">
        <v>1195</v>
      </c>
      <c r="G12" s="69">
        <v>251</v>
      </c>
      <c r="H12" s="38">
        <f t="shared" si="1"/>
        <v>21.00418410041841</v>
      </c>
      <c r="I12" s="66">
        <v>82</v>
      </c>
      <c r="J12" s="66">
        <v>16</v>
      </c>
      <c r="K12" s="38">
        <f t="shared" si="2"/>
        <v>19.512195121951219</v>
      </c>
      <c r="L12" s="69">
        <v>101</v>
      </c>
      <c r="M12" s="69">
        <v>21</v>
      </c>
      <c r="N12" s="38">
        <f t="shared" si="3"/>
        <v>20.792079207920793</v>
      </c>
      <c r="O12" s="69">
        <v>3243</v>
      </c>
      <c r="P12" s="69">
        <v>1238</v>
      </c>
      <c r="Q12" s="38">
        <f t="shared" si="4"/>
        <v>38.174529756398393</v>
      </c>
      <c r="R12" s="69">
        <v>393</v>
      </c>
      <c r="S12" s="66">
        <v>902</v>
      </c>
      <c r="T12" s="66">
        <v>383</v>
      </c>
      <c r="U12" s="38">
        <f t="shared" si="5"/>
        <v>42.461197339246119</v>
      </c>
      <c r="V12" s="66">
        <v>792</v>
      </c>
      <c r="W12" s="66">
        <v>229</v>
      </c>
      <c r="X12" s="38">
        <f t="shared" si="6"/>
        <v>28.914141414141415</v>
      </c>
    </row>
    <row r="13" spans="1:24" ht="16.5" customHeight="1" x14ac:dyDescent="0.3">
      <c r="A13" s="141" t="s">
        <v>46</v>
      </c>
      <c r="B13" s="62">
        <v>1642</v>
      </c>
      <c r="C13" s="168">
        <v>3053</v>
      </c>
      <c r="D13" s="66">
        <v>1330</v>
      </c>
      <c r="E13" s="38">
        <f t="shared" si="0"/>
        <v>43.563707828365544</v>
      </c>
      <c r="F13" s="69">
        <v>820</v>
      </c>
      <c r="G13" s="69">
        <v>168</v>
      </c>
      <c r="H13" s="38">
        <f t="shared" si="1"/>
        <v>20.487804878048781</v>
      </c>
      <c r="I13" s="66">
        <v>57</v>
      </c>
      <c r="J13" s="66">
        <v>13</v>
      </c>
      <c r="K13" s="38">
        <f t="shared" si="2"/>
        <v>22.807017543859647</v>
      </c>
      <c r="L13" s="69">
        <v>139</v>
      </c>
      <c r="M13" s="69">
        <v>20</v>
      </c>
      <c r="N13" s="38">
        <f t="shared" si="3"/>
        <v>14.388489208633093</v>
      </c>
      <c r="O13" s="69">
        <v>2740</v>
      </c>
      <c r="P13" s="69">
        <v>1275</v>
      </c>
      <c r="Q13" s="38">
        <f t="shared" si="4"/>
        <v>46.532846715328468</v>
      </c>
      <c r="R13" s="69">
        <v>822</v>
      </c>
      <c r="S13" s="66">
        <v>971</v>
      </c>
      <c r="T13" s="66">
        <v>635</v>
      </c>
      <c r="U13" s="38">
        <f t="shared" si="5"/>
        <v>65.396498455200827</v>
      </c>
      <c r="V13" s="66">
        <v>883</v>
      </c>
      <c r="W13" s="66">
        <v>245</v>
      </c>
      <c r="X13" s="38">
        <f t="shared" si="6"/>
        <v>27.746319365798417</v>
      </c>
    </row>
    <row r="14" spans="1:24" ht="16.5" customHeight="1" x14ac:dyDescent="0.3">
      <c r="A14" s="141" t="s">
        <v>47</v>
      </c>
      <c r="B14" s="62">
        <v>893</v>
      </c>
      <c r="C14" s="168">
        <v>1490</v>
      </c>
      <c r="D14" s="66">
        <v>768</v>
      </c>
      <c r="E14" s="38">
        <f t="shared" si="0"/>
        <v>51.543624161073829</v>
      </c>
      <c r="F14" s="69">
        <v>880</v>
      </c>
      <c r="G14" s="69">
        <v>274</v>
      </c>
      <c r="H14" s="38">
        <f t="shared" si="1"/>
        <v>31.136363636363633</v>
      </c>
      <c r="I14" s="66">
        <v>36</v>
      </c>
      <c r="J14" s="66">
        <v>8</v>
      </c>
      <c r="K14" s="38">
        <f t="shared" si="2"/>
        <v>22.222222222222221</v>
      </c>
      <c r="L14" s="69">
        <v>8</v>
      </c>
      <c r="M14" s="69">
        <v>0</v>
      </c>
      <c r="N14" s="38">
        <f t="shared" si="3"/>
        <v>0</v>
      </c>
      <c r="O14" s="69">
        <v>1462</v>
      </c>
      <c r="P14" s="69">
        <v>687</v>
      </c>
      <c r="Q14" s="38">
        <f t="shared" si="4"/>
        <v>46.990424076607383</v>
      </c>
      <c r="R14" s="69">
        <v>296</v>
      </c>
      <c r="S14" s="66">
        <v>325</v>
      </c>
      <c r="T14" s="66">
        <v>292</v>
      </c>
      <c r="U14" s="38">
        <f t="shared" si="5"/>
        <v>89.84615384615384</v>
      </c>
      <c r="V14" s="66">
        <v>264</v>
      </c>
      <c r="W14" s="66">
        <v>252</v>
      </c>
      <c r="X14" s="38">
        <f t="shared" si="6"/>
        <v>95.454545454545453</v>
      </c>
    </row>
    <row r="15" spans="1:24" ht="16.5" customHeight="1" x14ac:dyDescent="0.3">
      <c r="A15" s="141" t="s">
        <v>48</v>
      </c>
      <c r="B15" s="62">
        <v>970</v>
      </c>
      <c r="C15" s="168">
        <v>2273</v>
      </c>
      <c r="D15" s="66">
        <v>866</v>
      </c>
      <c r="E15" s="38">
        <f t="shared" si="0"/>
        <v>38.099428068631767</v>
      </c>
      <c r="F15" s="69">
        <v>1169</v>
      </c>
      <c r="G15" s="69">
        <v>221</v>
      </c>
      <c r="H15" s="38">
        <f t="shared" si="1"/>
        <v>18.905047048759624</v>
      </c>
      <c r="I15" s="66">
        <v>74</v>
      </c>
      <c r="J15" s="66">
        <v>15</v>
      </c>
      <c r="K15" s="38">
        <f t="shared" si="2"/>
        <v>20.27027027027027</v>
      </c>
      <c r="L15" s="69">
        <v>149</v>
      </c>
      <c r="M15" s="69">
        <v>22</v>
      </c>
      <c r="N15" s="38">
        <f t="shared" si="3"/>
        <v>14.76510067114094</v>
      </c>
      <c r="O15" s="69">
        <v>2208</v>
      </c>
      <c r="P15" s="69">
        <v>726</v>
      </c>
      <c r="Q15" s="38">
        <f t="shared" si="4"/>
        <v>32.880434782608695</v>
      </c>
      <c r="R15" s="69">
        <v>420</v>
      </c>
      <c r="S15" s="66">
        <v>527</v>
      </c>
      <c r="T15" s="66">
        <v>370</v>
      </c>
      <c r="U15" s="38">
        <f t="shared" si="5"/>
        <v>70.208728652751418</v>
      </c>
      <c r="V15" s="66">
        <v>401</v>
      </c>
      <c r="W15" s="66">
        <v>177</v>
      </c>
      <c r="X15" s="38">
        <f t="shared" si="6"/>
        <v>44.139650872817953</v>
      </c>
    </row>
    <row r="16" spans="1:24" ht="16.5" customHeight="1" x14ac:dyDescent="0.3">
      <c r="A16" s="141" t="s">
        <v>49</v>
      </c>
      <c r="B16" s="62">
        <v>497</v>
      </c>
      <c r="C16" s="168">
        <v>814</v>
      </c>
      <c r="D16" s="66">
        <v>482</v>
      </c>
      <c r="E16" s="38">
        <f t="shared" si="0"/>
        <v>59.213759213759211</v>
      </c>
      <c r="F16" s="69">
        <v>466</v>
      </c>
      <c r="G16" s="69">
        <v>119</v>
      </c>
      <c r="H16" s="38">
        <f t="shared" si="1"/>
        <v>25.536480686695278</v>
      </c>
      <c r="I16" s="66">
        <v>64</v>
      </c>
      <c r="J16" s="66">
        <v>2</v>
      </c>
      <c r="K16" s="38">
        <f t="shared" si="2"/>
        <v>3.125</v>
      </c>
      <c r="L16" s="69">
        <v>34</v>
      </c>
      <c r="M16" s="69">
        <v>7</v>
      </c>
      <c r="N16" s="38">
        <f t="shared" si="3"/>
        <v>20.588235294117645</v>
      </c>
      <c r="O16" s="69">
        <v>813</v>
      </c>
      <c r="P16" s="69">
        <v>455</v>
      </c>
      <c r="Q16" s="38">
        <f t="shared" si="4"/>
        <v>55.96555965559655</v>
      </c>
      <c r="R16" s="69">
        <v>248</v>
      </c>
      <c r="S16" s="66">
        <v>175</v>
      </c>
      <c r="T16" s="66">
        <v>248</v>
      </c>
      <c r="U16" s="38">
        <f t="shared" si="5"/>
        <v>141.71428571428569</v>
      </c>
      <c r="V16" s="66">
        <v>161</v>
      </c>
      <c r="W16" s="66">
        <v>153</v>
      </c>
      <c r="X16" s="38">
        <f t="shared" si="6"/>
        <v>95.031055900621126</v>
      </c>
    </row>
    <row r="17" spans="1:24" ht="16.5" customHeight="1" x14ac:dyDescent="0.3">
      <c r="A17" s="141" t="s">
        <v>50</v>
      </c>
      <c r="B17" s="62">
        <v>1703</v>
      </c>
      <c r="C17" s="168">
        <v>1299</v>
      </c>
      <c r="D17" s="66">
        <v>1644</v>
      </c>
      <c r="E17" s="38">
        <f t="shared" si="0"/>
        <v>126.55889145496535</v>
      </c>
      <c r="F17" s="69">
        <v>599</v>
      </c>
      <c r="G17" s="69">
        <v>331</v>
      </c>
      <c r="H17" s="38">
        <f t="shared" si="1"/>
        <v>55.258764607679467</v>
      </c>
      <c r="I17" s="66">
        <v>39</v>
      </c>
      <c r="J17" s="66">
        <v>35</v>
      </c>
      <c r="K17" s="38">
        <f t="shared" si="2"/>
        <v>89.743589743589752</v>
      </c>
      <c r="L17" s="69">
        <v>172</v>
      </c>
      <c r="M17" s="69">
        <v>183</v>
      </c>
      <c r="N17" s="38">
        <f t="shared" si="3"/>
        <v>106.3953488372093</v>
      </c>
      <c r="O17" s="69">
        <v>1274</v>
      </c>
      <c r="P17" s="69">
        <v>1600</v>
      </c>
      <c r="Q17" s="38">
        <f t="shared" si="4"/>
        <v>125.58869701726844</v>
      </c>
      <c r="R17" s="69">
        <v>873</v>
      </c>
      <c r="S17" s="66">
        <v>298</v>
      </c>
      <c r="T17" s="66">
        <v>870</v>
      </c>
      <c r="U17" s="38">
        <f t="shared" si="5"/>
        <v>291.94630872483225</v>
      </c>
      <c r="V17" s="66">
        <v>226</v>
      </c>
      <c r="W17" s="66">
        <v>787</v>
      </c>
      <c r="X17" s="38">
        <f t="shared" si="6"/>
        <v>348.23008849557522</v>
      </c>
    </row>
    <row r="18" spans="1:24" ht="16.5" customHeight="1" x14ac:dyDescent="0.3">
      <c r="A18" s="141" t="s">
        <v>51</v>
      </c>
      <c r="B18" s="62">
        <v>1225</v>
      </c>
      <c r="C18" s="168">
        <v>1743</v>
      </c>
      <c r="D18" s="66">
        <v>1200</v>
      </c>
      <c r="E18" s="38">
        <f t="shared" si="0"/>
        <v>68.846815834767639</v>
      </c>
      <c r="F18" s="69">
        <v>659</v>
      </c>
      <c r="G18" s="69">
        <v>207</v>
      </c>
      <c r="H18" s="38">
        <f t="shared" si="1"/>
        <v>31.411229135053109</v>
      </c>
      <c r="I18" s="66">
        <v>30</v>
      </c>
      <c r="J18" s="66">
        <v>7</v>
      </c>
      <c r="K18" s="38">
        <f t="shared" si="2"/>
        <v>23.333333333333332</v>
      </c>
      <c r="L18" s="69">
        <v>235</v>
      </c>
      <c r="M18" s="69">
        <v>32</v>
      </c>
      <c r="N18" s="38">
        <f t="shared" si="3"/>
        <v>13.617021276595745</v>
      </c>
      <c r="O18" s="69">
        <v>1701</v>
      </c>
      <c r="P18" s="69">
        <v>1068</v>
      </c>
      <c r="Q18" s="38">
        <f t="shared" si="4"/>
        <v>62.786596119929449</v>
      </c>
      <c r="R18" s="69">
        <v>488</v>
      </c>
      <c r="S18" s="66">
        <v>473</v>
      </c>
      <c r="T18" s="66">
        <v>488</v>
      </c>
      <c r="U18" s="38">
        <f t="shared" si="5"/>
        <v>103.17124735729386</v>
      </c>
      <c r="V18" s="66">
        <v>283</v>
      </c>
      <c r="W18" s="66">
        <v>300</v>
      </c>
      <c r="X18" s="38">
        <f t="shared" si="6"/>
        <v>106.00706713780919</v>
      </c>
    </row>
    <row r="19" spans="1:24" ht="16.5" customHeight="1" x14ac:dyDescent="0.3">
      <c r="A19" s="141" t="s">
        <v>52</v>
      </c>
      <c r="B19" s="62">
        <v>5515</v>
      </c>
      <c r="C19" s="168">
        <v>2841</v>
      </c>
      <c r="D19" s="66">
        <v>4614</v>
      </c>
      <c r="E19" s="38">
        <f t="shared" si="0"/>
        <v>162.40760295670538</v>
      </c>
      <c r="F19" s="69">
        <v>1094</v>
      </c>
      <c r="G19" s="69">
        <v>694</v>
      </c>
      <c r="H19" s="38">
        <f t="shared" si="1"/>
        <v>63.436928702010967</v>
      </c>
      <c r="I19" s="66">
        <v>112</v>
      </c>
      <c r="J19" s="66">
        <v>24</v>
      </c>
      <c r="K19" s="38">
        <f t="shared" si="2"/>
        <v>21.428571428571427</v>
      </c>
      <c r="L19" s="69">
        <v>66</v>
      </c>
      <c r="M19" s="69">
        <v>20</v>
      </c>
      <c r="N19" s="38">
        <f t="shared" si="3"/>
        <v>30.303030303030305</v>
      </c>
      <c r="O19" s="69">
        <v>2767</v>
      </c>
      <c r="P19" s="69">
        <v>4169</v>
      </c>
      <c r="Q19" s="38">
        <f t="shared" si="4"/>
        <v>150.66859414528372</v>
      </c>
      <c r="R19" s="69">
        <v>2800</v>
      </c>
      <c r="S19" s="66">
        <v>799</v>
      </c>
      <c r="T19" s="66">
        <v>2324</v>
      </c>
      <c r="U19" s="38">
        <f t="shared" si="5"/>
        <v>290.86357947434294</v>
      </c>
      <c r="V19" s="66">
        <v>606</v>
      </c>
      <c r="W19" s="66">
        <v>2121</v>
      </c>
      <c r="X19" s="38">
        <f t="shared" si="6"/>
        <v>350</v>
      </c>
    </row>
    <row r="20" spans="1:24" ht="16.5" customHeight="1" x14ac:dyDescent="0.3">
      <c r="A20" s="141" t="s">
        <v>53</v>
      </c>
      <c r="B20" s="62">
        <v>975</v>
      </c>
      <c r="C20" s="168">
        <v>1537</v>
      </c>
      <c r="D20" s="66">
        <v>915</v>
      </c>
      <c r="E20" s="38">
        <f t="shared" si="0"/>
        <v>59.53155497722836</v>
      </c>
      <c r="F20" s="69">
        <v>557</v>
      </c>
      <c r="G20" s="69">
        <v>183</v>
      </c>
      <c r="H20" s="38">
        <f t="shared" si="1"/>
        <v>32.854578096947932</v>
      </c>
      <c r="I20" s="66">
        <v>29</v>
      </c>
      <c r="J20" s="66">
        <v>8</v>
      </c>
      <c r="K20" s="38">
        <f t="shared" si="2"/>
        <v>27.586206896551722</v>
      </c>
      <c r="L20" s="69">
        <v>39</v>
      </c>
      <c r="M20" s="69">
        <v>34</v>
      </c>
      <c r="N20" s="38">
        <f t="shared" si="3"/>
        <v>87.179487179487182</v>
      </c>
      <c r="O20" s="69">
        <v>1479</v>
      </c>
      <c r="P20" s="69">
        <v>730</v>
      </c>
      <c r="Q20" s="38">
        <f t="shared" si="4"/>
        <v>49.357674104124413</v>
      </c>
      <c r="R20" s="69">
        <v>482</v>
      </c>
      <c r="S20" s="66">
        <v>551</v>
      </c>
      <c r="T20" s="66">
        <v>482</v>
      </c>
      <c r="U20" s="38">
        <f t="shared" si="5"/>
        <v>87.477313974591652</v>
      </c>
      <c r="V20" s="66">
        <v>392</v>
      </c>
      <c r="W20" s="66">
        <v>206</v>
      </c>
      <c r="X20" s="38">
        <f t="shared" si="6"/>
        <v>52.551020408163261</v>
      </c>
    </row>
    <row r="21" spans="1:24" ht="16.5" customHeight="1" x14ac:dyDescent="0.3">
      <c r="A21" s="141" t="s">
        <v>54</v>
      </c>
      <c r="B21" s="62">
        <v>1222</v>
      </c>
      <c r="C21" s="168">
        <v>2129</v>
      </c>
      <c r="D21" s="66">
        <v>1189</v>
      </c>
      <c r="E21" s="38">
        <f t="shared" si="0"/>
        <v>55.847815875998123</v>
      </c>
      <c r="F21" s="69">
        <v>1007</v>
      </c>
      <c r="G21" s="69">
        <v>204</v>
      </c>
      <c r="H21" s="38">
        <f t="shared" si="1"/>
        <v>20.25819265143992</v>
      </c>
      <c r="I21" s="66">
        <v>38</v>
      </c>
      <c r="J21" s="66">
        <v>6</v>
      </c>
      <c r="K21" s="38">
        <f t="shared" si="2"/>
        <v>15.789473684210526</v>
      </c>
      <c r="L21" s="69">
        <v>259</v>
      </c>
      <c r="M21" s="69">
        <v>42</v>
      </c>
      <c r="N21" s="38">
        <f t="shared" si="3"/>
        <v>16.216216216216218</v>
      </c>
      <c r="O21" s="69">
        <v>2049</v>
      </c>
      <c r="P21" s="69">
        <v>1055</v>
      </c>
      <c r="Q21" s="38">
        <f t="shared" si="4"/>
        <v>51.488530990727185</v>
      </c>
      <c r="R21" s="69">
        <v>544</v>
      </c>
      <c r="S21" s="66">
        <v>591</v>
      </c>
      <c r="T21" s="66">
        <v>536</v>
      </c>
      <c r="U21" s="38">
        <f t="shared" si="5"/>
        <v>90.693739424703892</v>
      </c>
      <c r="V21" s="66">
        <v>432</v>
      </c>
      <c r="W21" s="66">
        <v>194</v>
      </c>
      <c r="X21" s="38">
        <f t="shared" si="6"/>
        <v>44.907407407407405</v>
      </c>
    </row>
    <row r="22" spans="1:24" ht="16.5" customHeight="1" x14ac:dyDescent="0.3">
      <c r="A22" s="141" t="s">
        <v>55</v>
      </c>
      <c r="B22" s="62">
        <v>684</v>
      </c>
      <c r="C22" s="168">
        <v>1151</v>
      </c>
      <c r="D22" s="66">
        <v>601</v>
      </c>
      <c r="E22" s="38">
        <f t="shared" si="0"/>
        <v>52.215464813205905</v>
      </c>
      <c r="F22" s="69">
        <v>411</v>
      </c>
      <c r="G22" s="69">
        <v>107</v>
      </c>
      <c r="H22" s="38">
        <f t="shared" si="1"/>
        <v>26.034063260340634</v>
      </c>
      <c r="I22" s="66">
        <v>29</v>
      </c>
      <c r="J22" s="66">
        <v>2</v>
      </c>
      <c r="K22" s="38">
        <f t="shared" si="2"/>
        <v>6.8965517241379306</v>
      </c>
      <c r="L22" s="69">
        <v>133</v>
      </c>
      <c r="M22" s="69">
        <v>34</v>
      </c>
      <c r="N22" s="38">
        <f t="shared" si="3"/>
        <v>25.563909774436087</v>
      </c>
      <c r="O22" s="69">
        <v>1144</v>
      </c>
      <c r="P22" s="69">
        <v>590</v>
      </c>
      <c r="Q22" s="38">
        <f t="shared" si="4"/>
        <v>51.573426573426573</v>
      </c>
      <c r="R22" s="69">
        <v>278</v>
      </c>
      <c r="S22" s="66">
        <v>364</v>
      </c>
      <c r="T22" s="66">
        <v>226</v>
      </c>
      <c r="U22" s="38">
        <f t="shared" si="5"/>
        <v>62.087912087912088</v>
      </c>
      <c r="V22" s="66">
        <v>244</v>
      </c>
      <c r="W22" s="66">
        <v>115</v>
      </c>
      <c r="X22" s="38">
        <f t="shared" si="6"/>
        <v>47.131147540983612</v>
      </c>
    </row>
    <row r="23" spans="1:24" ht="16.5" customHeight="1" x14ac:dyDescent="0.3">
      <c r="A23" s="141" t="s">
        <v>56</v>
      </c>
      <c r="B23" s="62">
        <v>1502</v>
      </c>
      <c r="C23" s="168">
        <v>1211</v>
      </c>
      <c r="D23" s="66">
        <v>1379</v>
      </c>
      <c r="E23" s="38">
        <f t="shared" si="0"/>
        <v>113.87283236994219</v>
      </c>
      <c r="F23" s="69">
        <v>504</v>
      </c>
      <c r="G23" s="69">
        <v>323</v>
      </c>
      <c r="H23" s="38">
        <f t="shared" si="1"/>
        <v>64.087301587301596</v>
      </c>
      <c r="I23" s="66">
        <v>23</v>
      </c>
      <c r="J23" s="66">
        <v>15</v>
      </c>
      <c r="K23" s="38">
        <f t="shared" si="2"/>
        <v>65.217391304347828</v>
      </c>
      <c r="L23" s="69">
        <v>163</v>
      </c>
      <c r="M23" s="69">
        <v>37</v>
      </c>
      <c r="N23" s="38">
        <f t="shared" si="3"/>
        <v>22.699386503067483</v>
      </c>
      <c r="O23" s="69">
        <v>1203</v>
      </c>
      <c r="P23" s="69">
        <v>1357</v>
      </c>
      <c r="Q23" s="38">
        <f t="shared" si="4"/>
        <v>112.80133000831256</v>
      </c>
      <c r="R23" s="69">
        <v>877</v>
      </c>
      <c r="S23" s="66">
        <v>323</v>
      </c>
      <c r="T23" s="66">
        <v>816</v>
      </c>
      <c r="U23" s="38">
        <f t="shared" si="5"/>
        <v>252.63157894736841</v>
      </c>
      <c r="V23" s="66">
        <v>179</v>
      </c>
      <c r="W23" s="66">
        <v>701</v>
      </c>
      <c r="X23" s="38">
        <f t="shared" si="6"/>
        <v>391.62011173184356</v>
      </c>
    </row>
    <row r="24" spans="1:24" ht="16.5" customHeight="1" x14ac:dyDescent="0.3">
      <c r="A24" s="141" t="s">
        <v>57</v>
      </c>
      <c r="B24" s="62">
        <v>1111</v>
      </c>
      <c r="C24" s="168">
        <v>1490</v>
      </c>
      <c r="D24" s="66">
        <v>927</v>
      </c>
      <c r="E24" s="38">
        <f t="shared" si="0"/>
        <v>62.214765100671144</v>
      </c>
      <c r="F24" s="69">
        <v>893</v>
      </c>
      <c r="G24" s="69">
        <v>319</v>
      </c>
      <c r="H24" s="38">
        <f t="shared" si="1"/>
        <v>35.722284434490483</v>
      </c>
      <c r="I24" s="66">
        <v>49</v>
      </c>
      <c r="J24" s="66">
        <v>16</v>
      </c>
      <c r="K24" s="38">
        <f t="shared" si="2"/>
        <v>32.653061224489797</v>
      </c>
      <c r="L24" s="69">
        <v>48</v>
      </c>
      <c r="M24" s="69">
        <v>11</v>
      </c>
      <c r="N24" s="38">
        <f t="shared" si="3"/>
        <v>22.916666666666664</v>
      </c>
      <c r="O24" s="69">
        <v>1449</v>
      </c>
      <c r="P24" s="69">
        <v>866</v>
      </c>
      <c r="Q24" s="38">
        <f t="shared" si="4"/>
        <v>59.765355417529328</v>
      </c>
      <c r="R24" s="69">
        <v>421</v>
      </c>
      <c r="S24" s="66">
        <v>399</v>
      </c>
      <c r="T24" s="66">
        <v>315</v>
      </c>
      <c r="U24" s="38">
        <f t="shared" si="5"/>
        <v>78.94736842105263</v>
      </c>
      <c r="V24" s="66">
        <v>330</v>
      </c>
      <c r="W24" s="66">
        <v>222</v>
      </c>
      <c r="X24" s="38">
        <f t="shared" si="6"/>
        <v>67.272727272727266</v>
      </c>
    </row>
    <row r="25" spans="1:24" ht="16.5" customHeight="1" x14ac:dyDescent="0.3">
      <c r="A25" s="141" t="s">
        <v>58</v>
      </c>
      <c r="B25" s="62">
        <v>825</v>
      </c>
      <c r="C25" s="168">
        <v>1862</v>
      </c>
      <c r="D25" s="66">
        <v>805</v>
      </c>
      <c r="E25" s="38">
        <f t="shared" si="0"/>
        <v>43.233082706766915</v>
      </c>
      <c r="F25" s="69">
        <v>865</v>
      </c>
      <c r="G25" s="69">
        <v>164</v>
      </c>
      <c r="H25" s="38">
        <f t="shared" si="1"/>
        <v>18.959537572254334</v>
      </c>
      <c r="I25" s="66">
        <v>43</v>
      </c>
      <c r="J25" s="66">
        <v>10</v>
      </c>
      <c r="K25" s="38">
        <f t="shared" si="2"/>
        <v>23.255813953488371</v>
      </c>
      <c r="L25" s="69">
        <v>71</v>
      </c>
      <c r="M25" s="69">
        <v>43</v>
      </c>
      <c r="N25" s="38">
        <f t="shared" si="3"/>
        <v>60.563380281690137</v>
      </c>
      <c r="O25" s="69">
        <v>1826</v>
      </c>
      <c r="P25" s="69">
        <v>705</v>
      </c>
      <c r="Q25" s="38">
        <f t="shared" si="4"/>
        <v>38.608981380065714</v>
      </c>
      <c r="R25" s="69">
        <v>358</v>
      </c>
      <c r="S25" s="66">
        <v>487</v>
      </c>
      <c r="T25" s="66">
        <v>358</v>
      </c>
      <c r="U25" s="38">
        <f t="shared" si="5"/>
        <v>73.511293634496923</v>
      </c>
      <c r="V25" s="66">
        <v>319</v>
      </c>
      <c r="W25" s="66">
        <v>103</v>
      </c>
      <c r="X25" s="38">
        <f t="shared" si="6"/>
        <v>32.288401253918494</v>
      </c>
    </row>
    <row r="26" spans="1:24" ht="16.5" customHeight="1" x14ac:dyDescent="0.3">
      <c r="A26" s="141" t="s">
        <v>59</v>
      </c>
      <c r="B26" s="62">
        <v>918</v>
      </c>
      <c r="C26" s="168">
        <v>1159</v>
      </c>
      <c r="D26" s="66">
        <v>902</v>
      </c>
      <c r="E26" s="38">
        <f t="shared" si="0"/>
        <v>77.825711820534949</v>
      </c>
      <c r="F26" s="69">
        <v>820</v>
      </c>
      <c r="G26" s="69">
        <v>402</v>
      </c>
      <c r="H26" s="38">
        <f t="shared" si="1"/>
        <v>49.024390243902438</v>
      </c>
      <c r="I26" s="66">
        <v>33</v>
      </c>
      <c r="J26" s="66">
        <v>3</v>
      </c>
      <c r="K26" s="38">
        <f t="shared" si="2"/>
        <v>9.0909090909090917</v>
      </c>
      <c r="L26" s="69">
        <v>125</v>
      </c>
      <c r="M26" s="69">
        <v>76</v>
      </c>
      <c r="N26" s="38">
        <f t="shared" si="3"/>
        <v>60.8</v>
      </c>
      <c r="O26" s="69">
        <v>1148</v>
      </c>
      <c r="P26" s="69">
        <v>833</v>
      </c>
      <c r="Q26" s="38">
        <f t="shared" si="4"/>
        <v>72.560975609756099</v>
      </c>
      <c r="R26" s="69">
        <v>385</v>
      </c>
      <c r="S26" s="66">
        <v>168</v>
      </c>
      <c r="T26" s="66">
        <v>383</v>
      </c>
      <c r="U26" s="38">
        <f t="shared" si="5"/>
        <v>227.97619047619045</v>
      </c>
      <c r="V26" s="66">
        <v>150</v>
      </c>
      <c r="W26" s="66">
        <v>231</v>
      </c>
      <c r="X26" s="38">
        <f t="shared" si="6"/>
        <v>154</v>
      </c>
    </row>
    <row r="27" spans="1:24" ht="16.5" customHeight="1" x14ac:dyDescent="0.3">
      <c r="A27" s="141" t="s">
        <v>60</v>
      </c>
      <c r="B27" s="62">
        <v>1158</v>
      </c>
      <c r="C27" s="168">
        <v>1999</v>
      </c>
      <c r="D27" s="66">
        <v>1121</v>
      </c>
      <c r="E27" s="38">
        <f t="shared" si="0"/>
        <v>56.078039019509752</v>
      </c>
      <c r="F27" s="69">
        <v>882</v>
      </c>
      <c r="G27" s="69">
        <v>189</v>
      </c>
      <c r="H27" s="38">
        <f t="shared" si="1"/>
        <v>21.428571428571427</v>
      </c>
      <c r="I27" s="66">
        <v>36</v>
      </c>
      <c r="J27" s="66">
        <v>4</v>
      </c>
      <c r="K27" s="38">
        <f t="shared" si="2"/>
        <v>11.111111111111111</v>
      </c>
      <c r="L27" s="69">
        <v>144</v>
      </c>
      <c r="M27" s="69">
        <v>104</v>
      </c>
      <c r="N27" s="38">
        <f t="shared" si="3"/>
        <v>72.222222222222214</v>
      </c>
      <c r="O27" s="69">
        <v>1985</v>
      </c>
      <c r="P27" s="69">
        <v>1100</v>
      </c>
      <c r="Q27" s="38">
        <f t="shared" si="4"/>
        <v>55.415617128463481</v>
      </c>
      <c r="R27" s="69">
        <v>469</v>
      </c>
      <c r="S27" s="66">
        <v>506</v>
      </c>
      <c r="T27" s="66">
        <v>459</v>
      </c>
      <c r="U27" s="38">
        <f t="shared" si="5"/>
        <v>90.71146245059289</v>
      </c>
      <c r="V27" s="66">
        <v>421</v>
      </c>
      <c r="W27" s="66">
        <v>261</v>
      </c>
      <c r="X27" s="38">
        <f t="shared" si="6"/>
        <v>61.995249406175766</v>
      </c>
    </row>
    <row r="28" spans="1:24" ht="16.5" customHeight="1" x14ac:dyDescent="0.3">
      <c r="A28" s="141" t="s">
        <v>61</v>
      </c>
      <c r="B28" s="62">
        <v>533</v>
      </c>
      <c r="C28" s="168">
        <v>751</v>
      </c>
      <c r="D28" s="66">
        <v>503</v>
      </c>
      <c r="E28" s="38">
        <f t="shared" si="0"/>
        <v>66.977363515312916</v>
      </c>
      <c r="F28" s="69">
        <v>429</v>
      </c>
      <c r="G28" s="69">
        <v>168</v>
      </c>
      <c r="H28" s="38">
        <f t="shared" si="1"/>
        <v>39.16083916083916</v>
      </c>
      <c r="I28" s="66">
        <v>33</v>
      </c>
      <c r="J28" s="66">
        <v>3</v>
      </c>
      <c r="K28" s="38">
        <f t="shared" si="2"/>
        <v>9.0909090909090917</v>
      </c>
      <c r="L28" s="69">
        <v>66</v>
      </c>
      <c r="M28" s="69">
        <v>31</v>
      </c>
      <c r="N28" s="38">
        <f t="shared" si="3"/>
        <v>46.969696969696969</v>
      </c>
      <c r="O28" s="69">
        <v>749</v>
      </c>
      <c r="P28" s="69">
        <v>503</v>
      </c>
      <c r="Q28" s="38">
        <f t="shared" si="4"/>
        <v>67.156208277703598</v>
      </c>
      <c r="R28" s="69">
        <v>250</v>
      </c>
      <c r="S28" s="66">
        <v>156</v>
      </c>
      <c r="T28" s="66">
        <v>249</v>
      </c>
      <c r="U28" s="38">
        <f t="shared" si="5"/>
        <v>159.61538461538461</v>
      </c>
      <c r="V28" s="66">
        <v>142</v>
      </c>
      <c r="W28" s="66">
        <v>92</v>
      </c>
      <c r="X28" s="38">
        <f t="shared" si="6"/>
        <v>64.788732394366207</v>
      </c>
    </row>
    <row r="29" spans="1:24" ht="16.5" customHeight="1" x14ac:dyDescent="0.3">
      <c r="A29" s="141" t="s">
        <v>62</v>
      </c>
      <c r="B29" s="62">
        <v>903</v>
      </c>
      <c r="C29" s="168">
        <v>1641</v>
      </c>
      <c r="D29" s="66">
        <v>892</v>
      </c>
      <c r="E29" s="38">
        <f t="shared" si="0"/>
        <v>54.357099329677027</v>
      </c>
      <c r="F29" s="69">
        <v>818</v>
      </c>
      <c r="G29" s="69">
        <v>184</v>
      </c>
      <c r="H29" s="38">
        <f t="shared" si="1"/>
        <v>22.493887530562347</v>
      </c>
      <c r="I29" s="66">
        <v>32</v>
      </c>
      <c r="J29" s="66">
        <v>7</v>
      </c>
      <c r="K29" s="38">
        <f t="shared" si="2"/>
        <v>21.875</v>
      </c>
      <c r="L29" s="69">
        <v>66</v>
      </c>
      <c r="M29" s="69">
        <v>18</v>
      </c>
      <c r="N29" s="38">
        <f t="shared" si="3"/>
        <v>27.27272727272727</v>
      </c>
      <c r="O29" s="69">
        <v>1625</v>
      </c>
      <c r="P29" s="69">
        <v>870</v>
      </c>
      <c r="Q29" s="38">
        <f t="shared" si="4"/>
        <v>53.538461538461533</v>
      </c>
      <c r="R29" s="69">
        <v>284</v>
      </c>
      <c r="S29" s="66">
        <v>449</v>
      </c>
      <c r="T29" s="66">
        <v>282</v>
      </c>
      <c r="U29" s="38">
        <f t="shared" si="5"/>
        <v>62.806236080178167</v>
      </c>
      <c r="V29" s="66">
        <v>362</v>
      </c>
      <c r="W29" s="66">
        <v>161</v>
      </c>
      <c r="X29" s="38">
        <f t="shared" si="6"/>
        <v>44.475138121546962</v>
      </c>
    </row>
    <row r="30" spans="1:24" ht="50.4" customHeight="1" x14ac:dyDescent="0.3">
      <c r="B30" s="178" t="s">
        <v>79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3"/>
      <c r="Q30" s="84"/>
      <c r="R30" s="8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view="pageBreakPreview" zoomScale="80" zoomScaleNormal="70" zoomScaleSheetLayoutView="80" workbookViewId="0">
      <selection activeCell="B15" sqref="B15:C16"/>
    </sheetView>
  </sheetViews>
  <sheetFormatPr defaultColWidth="8" defaultRowHeight="13.2" x14ac:dyDescent="0.25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206" t="s">
        <v>70</v>
      </c>
      <c r="B1" s="206"/>
      <c r="C1" s="206"/>
      <c r="D1" s="206"/>
      <c r="E1" s="206"/>
    </row>
    <row r="2" spans="1:11" ht="23.25" customHeight="1" x14ac:dyDescent="0.25">
      <c r="A2" s="206" t="s">
        <v>33</v>
      </c>
      <c r="B2" s="206"/>
      <c r="C2" s="206"/>
      <c r="D2" s="206"/>
      <c r="E2" s="206"/>
    </row>
    <row r="3" spans="1:11" ht="6" customHeight="1" x14ac:dyDescent="0.25">
      <c r="A3" s="20"/>
    </row>
    <row r="4" spans="1:11" s="4" customFormat="1" ht="23.25" customHeight="1" x14ac:dyDescent="0.3">
      <c r="A4" s="217"/>
      <c r="B4" s="207" t="s">
        <v>81</v>
      </c>
      <c r="C4" s="207" t="s">
        <v>82</v>
      </c>
      <c r="D4" s="236" t="s">
        <v>1</v>
      </c>
      <c r="E4" s="237"/>
    </row>
    <row r="5" spans="1:11" s="4" customFormat="1" ht="32.25" customHeight="1" x14ac:dyDescent="0.3">
      <c r="A5" s="217"/>
      <c r="B5" s="208"/>
      <c r="C5" s="208"/>
      <c r="D5" s="5" t="s">
        <v>2</v>
      </c>
      <c r="E5" s="6" t="s">
        <v>40</v>
      </c>
    </row>
    <row r="6" spans="1:11" s="9" customFormat="1" ht="15.75" customHeight="1" x14ac:dyDescent="0.3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3">
      <c r="A7" s="10" t="s">
        <v>73</v>
      </c>
      <c r="B7" s="161" t="s">
        <v>72</v>
      </c>
      <c r="C7" s="161">
        <f>'10'!B8</f>
        <v>11770</v>
      </c>
      <c r="D7" s="11" t="s">
        <v>72</v>
      </c>
      <c r="E7" s="162" t="s">
        <v>72</v>
      </c>
      <c r="K7" s="12"/>
    </row>
    <row r="8" spans="1:11" s="4" customFormat="1" ht="31.5" customHeight="1" x14ac:dyDescent="0.3">
      <c r="A8" s="10" t="s">
        <v>36</v>
      </c>
      <c r="B8" s="161">
        <f>'10'!C8</f>
        <v>14774</v>
      </c>
      <c r="C8" s="161">
        <f>'10'!D8</f>
        <v>10381</v>
      </c>
      <c r="D8" s="11">
        <f t="shared" ref="D8:D12" si="0">C8/B8*100</f>
        <v>70.265330986868818</v>
      </c>
      <c r="E8" s="162">
        <f t="shared" ref="E8:E12" si="1">C8-B8</f>
        <v>-4393</v>
      </c>
      <c r="K8" s="12"/>
    </row>
    <row r="9" spans="1:11" s="4" customFormat="1" ht="54.75" customHeight="1" x14ac:dyDescent="0.3">
      <c r="A9" s="13" t="s">
        <v>37</v>
      </c>
      <c r="B9" s="161">
        <f>'10'!F8</f>
        <v>5028</v>
      </c>
      <c r="C9" s="161">
        <f>'10'!G8</f>
        <v>1704</v>
      </c>
      <c r="D9" s="11">
        <f t="shared" si="0"/>
        <v>33.890214797136039</v>
      </c>
      <c r="E9" s="162">
        <f t="shared" si="1"/>
        <v>-3324</v>
      </c>
      <c r="K9" s="12"/>
    </row>
    <row r="10" spans="1:11" s="4" customFormat="1" ht="35.25" customHeight="1" x14ac:dyDescent="0.3">
      <c r="A10" s="14" t="s">
        <v>38</v>
      </c>
      <c r="B10" s="161">
        <f>'10'!I8</f>
        <v>340</v>
      </c>
      <c r="C10" s="161">
        <f>'10'!J8</f>
        <v>91</v>
      </c>
      <c r="D10" s="11">
        <f t="shared" si="0"/>
        <v>26.764705882352942</v>
      </c>
      <c r="E10" s="162">
        <f t="shared" si="1"/>
        <v>-249</v>
      </c>
      <c r="K10" s="12"/>
    </row>
    <row r="11" spans="1:11" s="4" customFormat="1" ht="45.75" customHeight="1" x14ac:dyDescent="0.3">
      <c r="A11" s="14" t="s">
        <v>29</v>
      </c>
      <c r="B11" s="161">
        <f>'10'!L8</f>
        <v>590</v>
      </c>
      <c r="C11" s="161">
        <f>'10'!M8</f>
        <v>192</v>
      </c>
      <c r="D11" s="11">
        <f t="shared" si="0"/>
        <v>32.542372881355931</v>
      </c>
      <c r="E11" s="162">
        <f t="shared" si="1"/>
        <v>-398</v>
      </c>
      <c r="K11" s="12"/>
    </row>
    <row r="12" spans="1:11" s="4" customFormat="1" ht="55.5" customHeight="1" x14ac:dyDescent="0.3">
      <c r="A12" s="14" t="s">
        <v>39</v>
      </c>
      <c r="B12" s="161">
        <f>'10'!O8</f>
        <v>13949</v>
      </c>
      <c r="C12" s="161">
        <f>'10'!P8</f>
        <v>8157</v>
      </c>
      <c r="D12" s="11">
        <f t="shared" si="0"/>
        <v>58.477310201448127</v>
      </c>
      <c r="E12" s="162">
        <f t="shared" si="1"/>
        <v>-5792</v>
      </c>
      <c r="K12" s="12"/>
    </row>
    <row r="13" spans="1:11" s="4" customFormat="1" ht="12.75" customHeight="1" x14ac:dyDescent="0.3">
      <c r="A13" s="213" t="s">
        <v>5</v>
      </c>
      <c r="B13" s="214"/>
      <c r="C13" s="214"/>
      <c r="D13" s="214"/>
      <c r="E13" s="214"/>
      <c r="K13" s="12"/>
    </row>
    <row r="14" spans="1:11" s="4" customFormat="1" ht="15" customHeight="1" x14ac:dyDescent="0.3">
      <c r="A14" s="215"/>
      <c r="B14" s="216"/>
      <c r="C14" s="216"/>
      <c r="D14" s="216"/>
      <c r="E14" s="216"/>
      <c r="K14" s="12"/>
    </row>
    <row r="15" spans="1:11" s="4" customFormat="1" ht="20.25" customHeight="1" x14ac:dyDescent="0.3">
      <c r="A15" s="211" t="s">
        <v>0</v>
      </c>
      <c r="B15" s="217" t="s">
        <v>83</v>
      </c>
      <c r="C15" s="217" t="s">
        <v>84</v>
      </c>
      <c r="D15" s="236" t="s">
        <v>1</v>
      </c>
      <c r="E15" s="237"/>
      <c r="K15" s="12"/>
    </row>
    <row r="16" spans="1:11" ht="35.25" customHeight="1" x14ac:dyDescent="0.25">
      <c r="A16" s="212"/>
      <c r="B16" s="217"/>
      <c r="C16" s="217"/>
      <c r="D16" s="5" t="s">
        <v>2</v>
      </c>
      <c r="E16" s="6" t="s">
        <v>67</v>
      </c>
      <c r="K16" s="12"/>
    </row>
    <row r="17" spans="1:11" ht="24" customHeight="1" x14ac:dyDescent="0.25">
      <c r="A17" s="10" t="s">
        <v>73</v>
      </c>
      <c r="B17" s="165" t="s">
        <v>72</v>
      </c>
      <c r="C17" s="165">
        <f>'10'!R8</f>
        <v>4574</v>
      </c>
      <c r="D17" s="11" t="s">
        <v>72</v>
      </c>
      <c r="E17" s="162" t="s">
        <v>72</v>
      </c>
      <c r="K17" s="12"/>
    </row>
    <row r="18" spans="1:11" ht="25.5" customHeight="1" x14ac:dyDescent="0.25">
      <c r="A18" s="1" t="s">
        <v>36</v>
      </c>
      <c r="B18" s="165">
        <f>'10'!S8</f>
        <v>3251</v>
      </c>
      <c r="C18" s="165">
        <f>'10'!T8</f>
        <v>4060</v>
      </c>
      <c r="D18" s="11">
        <f t="shared" ref="D18:D19" si="2">C18/B18*100</f>
        <v>124.88465087665335</v>
      </c>
      <c r="E18" s="162">
        <f t="shared" ref="E18:E19" si="3">C18-B18</f>
        <v>809</v>
      </c>
      <c r="K18" s="12"/>
    </row>
    <row r="19" spans="1:11" ht="37.200000000000003" customHeight="1" x14ac:dyDescent="0.25">
      <c r="A19" s="1" t="s">
        <v>41</v>
      </c>
      <c r="B19" s="165">
        <f>'10'!V8</f>
        <v>2409</v>
      </c>
      <c r="C19" s="165">
        <f>'10'!W8</f>
        <v>3070</v>
      </c>
      <c r="D19" s="11">
        <f t="shared" si="2"/>
        <v>127.43877127438772</v>
      </c>
      <c r="E19" s="162">
        <f t="shared" si="3"/>
        <v>661</v>
      </c>
      <c r="K19" s="12"/>
    </row>
    <row r="20" spans="1:11" ht="66.599999999999994" customHeight="1" x14ac:dyDescent="0.25">
      <c r="A20" s="205" t="s">
        <v>79</v>
      </c>
      <c r="B20" s="205"/>
      <c r="C20" s="205"/>
      <c r="D20" s="205"/>
      <c r="E20" s="205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topLeftCell="C1" zoomScale="90" zoomScaleNormal="85" zoomScaleSheetLayoutView="90" workbookViewId="0">
      <selection activeCell="W9" sqref="W9"/>
    </sheetView>
  </sheetViews>
  <sheetFormatPr defaultRowHeight="15.6" x14ac:dyDescent="0.3"/>
  <cols>
    <col min="1" max="1" width="22" style="71" customWidth="1"/>
    <col min="2" max="2" width="19.6640625" style="71" customWidth="1"/>
    <col min="3" max="4" width="10.109375" style="68" customWidth="1"/>
    <col min="5" max="5" width="7.109375" style="72" customWidth="1"/>
    <col min="6" max="7" width="10.664062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9.5546875" style="72" customWidth="1"/>
    <col min="14" max="14" width="6.33203125" style="72" customWidth="1"/>
    <col min="15" max="16" width="9.33203125" style="68" customWidth="1"/>
    <col min="17" max="17" width="6.44140625" style="72" customWidth="1"/>
    <col min="18" max="18" width="18.109375" style="68" customWidth="1"/>
    <col min="19" max="19" width="9.109375" style="68" customWidth="1"/>
    <col min="20" max="20" width="9.5546875" style="68" customWidth="1"/>
    <col min="21" max="21" width="6.44140625" style="72" customWidth="1"/>
    <col min="22" max="22" width="8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43.2" customHeight="1" x14ac:dyDescent="0.35">
      <c r="A1" s="137"/>
      <c r="B1" s="244" t="s">
        <v>89</v>
      </c>
      <c r="C1" s="244"/>
      <c r="D1" s="244"/>
      <c r="E1" s="244"/>
      <c r="F1" s="244"/>
      <c r="G1" s="244"/>
      <c r="H1" s="244"/>
      <c r="I1" s="244"/>
      <c r="J1" s="244"/>
      <c r="K1" s="244"/>
      <c r="L1" s="49"/>
      <c r="M1" s="49"/>
      <c r="N1" s="49"/>
      <c r="O1" s="50"/>
      <c r="P1" s="50"/>
      <c r="Q1" s="51"/>
      <c r="R1" s="50"/>
      <c r="S1" s="50"/>
      <c r="T1" s="50"/>
      <c r="U1" s="52"/>
      <c r="W1" s="54"/>
      <c r="X1" s="153" t="s">
        <v>22</v>
      </c>
    </row>
    <row r="2" spans="1:25" s="53" customFormat="1" ht="11.2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4"/>
      <c r="X2" s="55" t="s">
        <v>8</v>
      </c>
    </row>
    <row r="3" spans="1:25" s="53" customFormat="1" ht="27.75" customHeight="1" x14ac:dyDescent="0.25">
      <c r="A3" s="179"/>
      <c r="B3" s="183" t="s">
        <v>78</v>
      </c>
      <c r="C3" s="182" t="s">
        <v>30</v>
      </c>
      <c r="D3" s="183"/>
      <c r="E3" s="184"/>
      <c r="F3" s="191" t="s">
        <v>25</v>
      </c>
      <c r="G3" s="191"/>
      <c r="H3" s="191"/>
      <c r="I3" s="182" t="s">
        <v>15</v>
      </c>
      <c r="J3" s="183"/>
      <c r="K3" s="184"/>
      <c r="L3" s="182" t="s">
        <v>10</v>
      </c>
      <c r="M3" s="183"/>
      <c r="N3" s="184"/>
      <c r="O3" s="182" t="s">
        <v>11</v>
      </c>
      <c r="P3" s="183"/>
      <c r="Q3" s="183"/>
      <c r="R3" s="202" t="s">
        <v>77</v>
      </c>
      <c r="S3" s="192" t="s">
        <v>17</v>
      </c>
      <c r="T3" s="193"/>
      <c r="U3" s="194"/>
      <c r="V3" s="182" t="s">
        <v>16</v>
      </c>
      <c r="W3" s="183"/>
      <c r="X3" s="184"/>
    </row>
    <row r="4" spans="1:25" s="56" customFormat="1" ht="22.5" customHeight="1" x14ac:dyDescent="0.25">
      <c r="A4" s="180"/>
      <c r="B4" s="186"/>
      <c r="C4" s="185"/>
      <c r="D4" s="186"/>
      <c r="E4" s="187"/>
      <c r="F4" s="191"/>
      <c r="G4" s="191"/>
      <c r="H4" s="191"/>
      <c r="I4" s="186"/>
      <c r="J4" s="186"/>
      <c r="K4" s="187"/>
      <c r="L4" s="185"/>
      <c r="M4" s="186"/>
      <c r="N4" s="187"/>
      <c r="O4" s="185"/>
      <c r="P4" s="186"/>
      <c r="Q4" s="186"/>
      <c r="R4" s="203"/>
      <c r="S4" s="195"/>
      <c r="T4" s="196"/>
      <c r="U4" s="197"/>
      <c r="V4" s="185"/>
      <c r="W4" s="186"/>
      <c r="X4" s="187"/>
    </row>
    <row r="5" spans="1:25" s="56" customFormat="1" ht="9" customHeight="1" x14ac:dyDescent="0.25">
      <c r="A5" s="180"/>
      <c r="B5" s="189"/>
      <c r="C5" s="188"/>
      <c r="D5" s="189"/>
      <c r="E5" s="190"/>
      <c r="F5" s="191"/>
      <c r="G5" s="191"/>
      <c r="H5" s="191"/>
      <c r="I5" s="189"/>
      <c r="J5" s="189"/>
      <c r="K5" s="190"/>
      <c r="L5" s="188"/>
      <c r="M5" s="189"/>
      <c r="N5" s="190"/>
      <c r="O5" s="188"/>
      <c r="P5" s="189"/>
      <c r="Q5" s="189"/>
      <c r="R5" s="204"/>
      <c r="S5" s="198"/>
      <c r="T5" s="199"/>
      <c r="U5" s="200"/>
      <c r="V5" s="188"/>
      <c r="W5" s="189"/>
      <c r="X5" s="190"/>
    </row>
    <row r="6" spans="1:25" s="28" customFormat="1" ht="26.25" customHeight="1" x14ac:dyDescent="0.3">
      <c r="A6" s="181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11.25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11770</v>
      </c>
      <c r="C8" s="33">
        <f>SUM(C9:C28)</f>
        <v>14774</v>
      </c>
      <c r="D8" s="33">
        <f>SUM(D9:D28)</f>
        <v>10381</v>
      </c>
      <c r="E8" s="34">
        <f>D8/C8*100</f>
        <v>70.265330986868818</v>
      </c>
      <c r="F8" s="33">
        <f>SUM(F9:F28)</f>
        <v>5028</v>
      </c>
      <c r="G8" s="33">
        <f>SUM(G9:G28)</f>
        <v>1704</v>
      </c>
      <c r="H8" s="34">
        <f>G8/F8*100</f>
        <v>33.890214797136039</v>
      </c>
      <c r="I8" s="33">
        <f>SUM(I9:I28)</f>
        <v>340</v>
      </c>
      <c r="J8" s="33">
        <f>SUM(J9:J28)</f>
        <v>91</v>
      </c>
      <c r="K8" s="34">
        <f>J8/I8*100</f>
        <v>26.764705882352942</v>
      </c>
      <c r="L8" s="33">
        <f>SUM(L9:L28)</f>
        <v>590</v>
      </c>
      <c r="M8" s="33">
        <f>SUM(M9:M28)</f>
        <v>192</v>
      </c>
      <c r="N8" s="34">
        <f>M8/L8*100</f>
        <v>32.542372881355931</v>
      </c>
      <c r="O8" s="33">
        <f>SUM(O9:O28)</f>
        <v>13949</v>
      </c>
      <c r="P8" s="33">
        <f>SUM(P9:P28)</f>
        <v>8157</v>
      </c>
      <c r="Q8" s="34">
        <f>P8/O8*100</f>
        <v>58.477310201448127</v>
      </c>
      <c r="R8" s="33">
        <f>SUM(R9:R28)</f>
        <v>4574</v>
      </c>
      <c r="S8" s="33">
        <f>SUM(S9:S28)</f>
        <v>3251</v>
      </c>
      <c r="T8" s="33">
        <f>SUM(T9:T28)</f>
        <v>4060</v>
      </c>
      <c r="U8" s="34">
        <f>T8/S8*100</f>
        <v>124.88465087665335</v>
      </c>
      <c r="V8" s="33">
        <f>SUM(V9:V28)</f>
        <v>2409</v>
      </c>
      <c r="W8" s="33">
        <f>SUM(W9:W28)</f>
        <v>3070</v>
      </c>
      <c r="X8" s="34">
        <f>W8/V8*100</f>
        <v>127.43877127438772</v>
      </c>
    </row>
    <row r="9" spans="1:25" ht="16.5" customHeight="1" x14ac:dyDescent="0.3">
      <c r="A9" s="141" t="s">
        <v>43</v>
      </c>
      <c r="B9" s="62">
        <v>4615</v>
      </c>
      <c r="C9" s="63">
        <v>3625</v>
      </c>
      <c r="D9" s="63">
        <v>4077</v>
      </c>
      <c r="E9" s="38">
        <f>D9/C9*100</f>
        <v>112.46896551724137</v>
      </c>
      <c r="F9" s="64">
        <v>701</v>
      </c>
      <c r="G9" s="64">
        <v>545</v>
      </c>
      <c r="H9" s="38">
        <f>G9/F9*100</f>
        <v>77.746077032810263</v>
      </c>
      <c r="I9" s="63">
        <v>58</v>
      </c>
      <c r="J9" s="63">
        <v>17</v>
      </c>
      <c r="K9" s="38">
        <f>J9/I9*100</f>
        <v>29.310344827586203</v>
      </c>
      <c r="L9" s="64">
        <v>19</v>
      </c>
      <c r="M9" s="64">
        <v>7</v>
      </c>
      <c r="N9" s="38">
        <f>M9/L9*100</f>
        <v>36.84210526315789</v>
      </c>
      <c r="O9" s="64">
        <v>3263</v>
      </c>
      <c r="P9" s="64">
        <v>2455</v>
      </c>
      <c r="Q9" s="38">
        <f>P9/O9*100</f>
        <v>75.237511492491578</v>
      </c>
      <c r="R9" s="170">
        <v>1835</v>
      </c>
      <c r="S9" s="65">
        <v>696</v>
      </c>
      <c r="T9" s="65">
        <v>1685</v>
      </c>
      <c r="U9" s="38">
        <f>T9/S9*100</f>
        <v>242.09770114942529</v>
      </c>
      <c r="V9" s="66">
        <v>527</v>
      </c>
      <c r="W9" s="66">
        <v>1483</v>
      </c>
      <c r="X9" s="38">
        <f>W9/V9*100</f>
        <v>281.404174573055</v>
      </c>
      <c r="Y9" s="67"/>
    </row>
    <row r="10" spans="1:25" ht="16.5" customHeight="1" x14ac:dyDescent="0.3">
      <c r="A10" s="141" t="s">
        <v>44</v>
      </c>
      <c r="B10" s="62">
        <v>451</v>
      </c>
      <c r="C10" s="63">
        <v>1255</v>
      </c>
      <c r="D10" s="63">
        <v>403</v>
      </c>
      <c r="E10" s="38">
        <f t="shared" ref="E10:E28" si="0">D10/C10*100</f>
        <v>32.111553784860561</v>
      </c>
      <c r="F10" s="64">
        <v>293</v>
      </c>
      <c r="G10" s="64">
        <v>56</v>
      </c>
      <c r="H10" s="38">
        <f t="shared" ref="H10:H28" si="1">G10/F10*100</f>
        <v>19.112627986348123</v>
      </c>
      <c r="I10" s="63">
        <v>18</v>
      </c>
      <c r="J10" s="63">
        <v>6</v>
      </c>
      <c r="K10" s="38">
        <f t="shared" ref="K10:K28" si="2">J10/I10*100</f>
        <v>33.333333333333329</v>
      </c>
      <c r="L10" s="64">
        <v>70</v>
      </c>
      <c r="M10" s="64">
        <v>3</v>
      </c>
      <c r="N10" s="38">
        <f t="shared" ref="N10:N28" si="3">M10/L10*100</f>
        <v>4.2857142857142856</v>
      </c>
      <c r="O10" s="64">
        <v>1197</v>
      </c>
      <c r="P10" s="64">
        <v>366</v>
      </c>
      <c r="Q10" s="38">
        <f t="shared" ref="Q10:Q28" si="4">P10/O10*100</f>
        <v>30.576441102756892</v>
      </c>
      <c r="R10" s="170">
        <v>156</v>
      </c>
      <c r="S10" s="65">
        <v>276</v>
      </c>
      <c r="T10" s="65">
        <v>130</v>
      </c>
      <c r="U10" s="38">
        <f t="shared" ref="U10:U28" si="5">T10/S10*100</f>
        <v>47.10144927536232</v>
      </c>
      <c r="V10" s="66">
        <v>214</v>
      </c>
      <c r="W10" s="66">
        <v>62</v>
      </c>
      <c r="X10" s="38">
        <f t="shared" ref="X10:X28" si="6">W10/V10*100</f>
        <v>28.971962616822427</v>
      </c>
      <c r="Y10" s="67"/>
    </row>
    <row r="11" spans="1:25" ht="16.5" customHeight="1" x14ac:dyDescent="0.3">
      <c r="A11" s="141" t="s">
        <v>45</v>
      </c>
      <c r="B11" s="62">
        <v>426</v>
      </c>
      <c r="C11" s="63">
        <v>1050</v>
      </c>
      <c r="D11" s="63">
        <v>331</v>
      </c>
      <c r="E11" s="38">
        <f t="shared" si="0"/>
        <v>31.523809523809526</v>
      </c>
      <c r="F11" s="64">
        <v>326</v>
      </c>
      <c r="G11" s="64">
        <v>36</v>
      </c>
      <c r="H11" s="38">
        <f t="shared" si="1"/>
        <v>11.042944785276074</v>
      </c>
      <c r="I11" s="63">
        <v>24</v>
      </c>
      <c r="J11" s="63">
        <v>4</v>
      </c>
      <c r="K11" s="38">
        <f t="shared" si="2"/>
        <v>16.666666666666664</v>
      </c>
      <c r="L11" s="64">
        <v>29</v>
      </c>
      <c r="M11" s="64">
        <v>6</v>
      </c>
      <c r="N11" s="38">
        <f t="shared" si="3"/>
        <v>20.689655172413794</v>
      </c>
      <c r="O11" s="64">
        <v>983</v>
      </c>
      <c r="P11" s="64">
        <v>306</v>
      </c>
      <c r="Q11" s="38">
        <f t="shared" si="4"/>
        <v>31.129196337741604</v>
      </c>
      <c r="R11" s="170">
        <v>72</v>
      </c>
      <c r="S11" s="65">
        <v>255</v>
      </c>
      <c r="T11" s="65">
        <v>69</v>
      </c>
      <c r="U11" s="38">
        <f t="shared" si="5"/>
        <v>27.058823529411764</v>
      </c>
      <c r="V11" s="66">
        <v>215</v>
      </c>
      <c r="W11" s="66">
        <v>37</v>
      </c>
      <c r="X11" s="38">
        <f t="shared" si="6"/>
        <v>17.209302325581397</v>
      </c>
      <c r="Y11" s="67"/>
    </row>
    <row r="12" spans="1:25" ht="16.5" customHeight="1" x14ac:dyDescent="0.3">
      <c r="A12" s="141" t="s">
        <v>46</v>
      </c>
      <c r="B12" s="62">
        <v>443</v>
      </c>
      <c r="C12" s="63">
        <v>896</v>
      </c>
      <c r="D12" s="63">
        <v>347</v>
      </c>
      <c r="E12" s="38">
        <f t="shared" si="0"/>
        <v>38.727678571428569</v>
      </c>
      <c r="F12" s="64">
        <v>195</v>
      </c>
      <c r="G12" s="64">
        <v>34</v>
      </c>
      <c r="H12" s="38">
        <f t="shared" si="1"/>
        <v>17.435897435897434</v>
      </c>
      <c r="I12" s="63">
        <v>19</v>
      </c>
      <c r="J12" s="63">
        <v>7</v>
      </c>
      <c r="K12" s="38">
        <f t="shared" si="2"/>
        <v>36.84210526315789</v>
      </c>
      <c r="L12" s="64">
        <v>28</v>
      </c>
      <c r="M12" s="64">
        <v>5</v>
      </c>
      <c r="N12" s="38">
        <f t="shared" si="3"/>
        <v>17.857142857142858</v>
      </c>
      <c r="O12" s="64">
        <v>787</v>
      </c>
      <c r="P12" s="64">
        <v>320</v>
      </c>
      <c r="Q12" s="38">
        <f t="shared" si="4"/>
        <v>40.660736975857688</v>
      </c>
      <c r="R12" s="170">
        <v>172</v>
      </c>
      <c r="S12" s="65">
        <v>248</v>
      </c>
      <c r="T12" s="65">
        <v>116</v>
      </c>
      <c r="U12" s="38">
        <f t="shared" si="5"/>
        <v>46.774193548387096</v>
      </c>
      <c r="V12" s="66">
        <v>210</v>
      </c>
      <c r="W12" s="66">
        <v>45</v>
      </c>
      <c r="X12" s="38">
        <f t="shared" si="6"/>
        <v>21.428571428571427</v>
      </c>
      <c r="Y12" s="67"/>
    </row>
    <row r="13" spans="1:25" ht="16.5" customHeight="1" x14ac:dyDescent="0.3">
      <c r="A13" s="141" t="s">
        <v>47</v>
      </c>
      <c r="B13" s="62">
        <v>309</v>
      </c>
      <c r="C13" s="63">
        <v>642</v>
      </c>
      <c r="D13" s="63">
        <v>267</v>
      </c>
      <c r="E13" s="38">
        <f t="shared" si="0"/>
        <v>41.588785046728972</v>
      </c>
      <c r="F13" s="64">
        <v>384</v>
      </c>
      <c r="G13" s="64">
        <v>94</v>
      </c>
      <c r="H13" s="38">
        <f t="shared" si="1"/>
        <v>24.479166666666664</v>
      </c>
      <c r="I13" s="63">
        <v>16</v>
      </c>
      <c r="J13" s="63">
        <v>1</v>
      </c>
      <c r="K13" s="38">
        <f t="shared" si="2"/>
        <v>6.25</v>
      </c>
      <c r="L13" s="64">
        <v>0</v>
      </c>
      <c r="M13" s="64">
        <v>0</v>
      </c>
      <c r="N13" s="164" t="e">
        <f t="shared" si="3"/>
        <v>#DIV/0!</v>
      </c>
      <c r="O13" s="64">
        <v>625</v>
      </c>
      <c r="P13" s="64">
        <v>232</v>
      </c>
      <c r="Q13" s="38">
        <f t="shared" si="4"/>
        <v>37.119999999999997</v>
      </c>
      <c r="R13" s="170">
        <v>87</v>
      </c>
      <c r="S13" s="65">
        <v>113</v>
      </c>
      <c r="T13" s="65">
        <v>85</v>
      </c>
      <c r="U13" s="38">
        <f t="shared" si="5"/>
        <v>75.221238938053091</v>
      </c>
      <c r="V13" s="66">
        <v>86</v>
      </c>
      <c r="W13" s="66">
        <v>72</v>
      </c>
      <c r="X13" s="38">
        <f t="shared" si="6"/>
        <v>83.720930232558146</v>
      </c>
      <c r="Y13" s="67"/>
    </row>
    <row r="14" spans="1:25" ht="16.5" customHeight="1" x14ac:dyDescent="0.3">
      <c r="A14" s="141" t="s">
        <v>48</v>
      </c>
      <c r="B14" s="62">
        <v>301</v>
      </c>
      <c r="C14" s="63">
        <v>705</v>
      </c>
      <c r="D14" s="63">
        <v>272</v>
      </c>
      <c r="E14" s="38">
        <f t="shared" si="0"/>
        <v>38.581560283687942</v>
      </c>
      <c r="F14" s="64">
        <v>327</v>
      </c>
      <c r="G14" s="64">
        <v>60</v>
      </c>
      <c r="H14" s="38">
        <f t="shared" si="1"/>
        <v>18.348623853211009</v>
      </c>
      <c r="I14" s="63">
        <v>24</v>
      </c>
      <c r="J14" s="63">
        <v>3</v>
      </c>
      <c r="K14" s="38">
        <f t="shared" si="2"/>
        <v>12.5</v>
      </c>
      <c r="L14" s="64">
        <v>47</v>
      </c>
      <c r="M14" s="64">
        <v>5</v>
      </c>
      <c r="N14" s="38">
        <f t="shared" si="3"/>
        <v>10.638297872340425</v>
      </c>
      <c r="O14" s="64">
        <v>682</v>
      </c>
      <c r="P14" s="64">
        <v>226</v>
      </c>
      <c r="Q14" s="38">
        <f t="shared" si="4"/>
        <v>33.137829912023456</v>
      </c>
      <c r="R14" s="170">
        <v>100</v>
      </c>
      <c r="S14" s="65">
        <v>141</v>
      </c>
      <c r="T14" s="65">
        <v>89</v>
      </c>
      <c r="U14" s="38">
        <f t="shared" si="5"/>
        <v>63.12056737588653</v>
      </c>
      <c r="V14" s="66">
        <v>107</v>
      </c>
      <c r="W14" s="66">
        <v>44</v>
      </c>
      <c r="X14" s="38">
        <f t="shared" si="6"/>
        <v>41.121495327102799</v>
      </c>
      <c r="Y14" s="67"/>
    </row>
    <row r="15" spans="1:25" ht="16.5" customHeight="1" x14ac:dyDescent="0.3">
      <c r="A15" s="141" t="s">
        <v>49</v>
      </c>
      <c r="B15" s="62">
        <v>105</v>
      </c>
      <c r="C15" s="63">
        <v>227</v>
      </c>
      <c r="D15" s="63">
        <v>101</v>
      </c>
      <c r="E15" s="38">
        <f t="shared" si="0"/>
        <v>44.493392070484582</v>
      </c>
      <c r="F15" s="64">
        <v>128</v>
      </c>
      <c r="G15" s="64">
        <v>21</v>
      </c>
      <c r="H15" s="38">
        <f t="shared" si="1"/>
        <v>16.40625</v>
      </c>
      <c r="I15" s="63">
        <v>11</v>
      </c>
      <c r="J15" s="63">
        <v>2</v>
      </c>
      <c r="K15" s="38">
        <f t="shared" si="2"/>
        <v>18.181818181818183</v>
      </c>
      <c r="L15" s="64">
        <v>8</v>
      </c>
      <c r="M15" s="64">
        <v>0</v>
      </c>
      <c r="N15" s="38">
        <f t="shared" si="3"/>
        <v>0</v>
      </c>
      <c r="O15" s="64">
        <v>227</v>
      </c>
      <c r="P15" s="64">
        <v>94</v>
      </c>
      <c r="Q15" s="38">
        <f t="shared" si="4"/>
        <v>41.409691629955944</v>
      </c>
      <c r="R15" s="170">
        <v>39</v>
      </c>
      <c r="S15" s="65">
        <v>34</v>
      </c>
      <c r="T15" s="65">
        <v>39</v>
      </c>
      <c r="U15" s="38">
        <f t="shared" si="5"/>
        <v>114.70588235294117</v>
      </c>
      <c r="V15" s="66">
        <v>32</v>
      </c>
      <c r="W15" s="66">
        <v>24</v>
      </c>
      <c r="X15" s="38">
        <f t="shared" si="6"/>
        <v>75</v>
      </c>
      <c r="Y15" s="67"/>
    </row>
    <row r="16" spans="1:25" ht="16.5" customHeight="1" x14ac:dyDescent="0.3">
      <c r="A16" s="141" t="s">
        <v>50</v>
      </c>
      <c r="B16" s="62">
        <v>501</v>
      </c>
      <c r="C16" s="63">
        <v>390</v>
      </c>
      <c r="D16" s="63">
        <v>481</v>
      </c>
      <c r="E16" s="38">
        <f t="shared" si="0"/>
        <v>123.33333333333334</v>
      </c>
      <c r="F16" s="64">
        <v>174</v>
      </c>
      <c r="G16" s="64">
        <v>100</v>
      </c>
      <c r="H16" s="38">
        <f t="shared" si="1"/>
        <v>57.47126436781609</v>
      </c>
      <c r="I16" s="63">
        <v>13</v>
      </c>
      <c r="J16" s="63">
        <v>12</v>
      </c>
      <c r="K16" s="38">
        <f t="shared" si="2"/>
        <v>92.307692307692307</v>
      </c>
      <c r="L16" s="64">
        <v>41</v>
      </c>
      <c r="M16" s="64">
        <v>49</v>
      </c>
      <c r="N16" s="38">
        <f t="shared" si="3"/>
        <v>119.51219512195121</v>
      </c>
      <c r="O16" s="64">
        <v>384</v>
      </c>
      <c r="P16" s="64">
        <v>461</v>
      </c>
      <c r="Q16" s="38">
        <f t="shared" si="4"/>
        <v>120.05208333333333</v>
      </c>
      <c r="R16" s="170">
        <v>227</v>
      </c>
      <c r="S16" s="65">
        <v>82</v>
      </c>
      <c r="T16" s="65">
        <v>226</v>
      </c>
      <c r="U16" s="38">
        <f t="shared" si="5"/>
        <v>275.60975609756093</v>
      </c>
      <c r="V16" s="66">
        <v>62</v>
      </c>
      <c r="W16" s="66">
        <v>199</v>
      </c>
      <c r="X16" s="38">
        <f t="shared" si="6"/>
        <v>320.96774193548384</v>
      </c>
      <c r="Y16" s="67"/>
    </row>
    <row r="17" spans="1:25" ht="16.5" customHeight="1" x14ac:dyDescent="0.3">
      <c r="A17" s="141" t="s">
        <v>51</v>
      </c>
      <c r="B17" s="62">
        <v>300</v>
      </c>
      <c r="C17" s="63">
        <v>531</v>
      </c>
      <c r="D17" s="63">
        <v>291</v>
      </c>
      <c r="E17" s="38">
        <f t="shared" si="0"/>
        <v>54.802259887005647</v>
      </c>
      <c r="F17" s="64">
        <v>165</v>
      </c>
      <c r="G17" s="64">
        <v>39</v>
      </c>
      <c r="H17" s="38">
        <f t="shared" si="1"/>
        <v>23.636363636363637</v>
      </c>
      <c r="I17" s="63">
        <v>8</v>
      </c>
      <c r="J17" s="63">
        <v>2</v>
      </c>
      <c r="K17" s="38">
        <f t="shared" si="2"/>
        <v>25</v>
      </c>
      <c r="L17" s="64">
        <v>37</v>
      </c>
      <c r="M17" s="64">
        <v>2</v>
      </c>
      <c r="N17" s="38">
        <f t="shared" si="3"/>
        <v>5.4054054054054053</v>
      </c>
      <c r="O17" s="64">
        <v>509</v>
      </c>
      <c r="P17" s="64">
        <v>264</v>
      </c>
      <c r="Q17" s="38">
        <f t="shared" si="4"/>
        <v>51.8664047151277</v>
      </c>
      <c r="R17" s="170">
        <v>77</v>
      </c>
      <c r="S17" s="65">
        <v>140</v>
      </c>
      <c r="T17" s="65">
        <v>77</v>
      </c>
      <c r="U17" s="38">
        <f t="shared" si="5"/>
        <v>55.000000000000007</v>
      </c>
      <c r="V17" s="66">
        <v>74</v>
      </c>
      <c r="W17" s="66">
        <v>31</v>
      </c>
      <c r="X17" s="38">
        <f t="shared" si="6"/>
        <v>41.891891891891895</v>
      </c>
      <c r="Y17" s="67"/>
    </row>
    <row r="18" spans="1:25" ht="16.5" customHeight="1" x14ac:dyDescent="0.3">
      <c r="A18" s="141" t="s">
        <v>52</v>
      </c>
      <c r="B18" s="62">
        <v>1692</v>
      </c>
      <c r="C18" s="63">
        <v>968</v>
      </c>
      <c r="D18" s="63">
        <v>1378</v>
      </c>
      <c r="E18" s="38">
        <f t="shared" si="0"/>
        <v>142.35537190082647</v>
      </c>
      <c r="F18" s="64">
        <v>333</v>
      </c>
      <c r="G18" s="64">
        <v>149</v>
      </c>
      <c r="H18" s="38">
        <f t="shared" si="1"/>
        <v>44.74474474474475</v>
      </c>
      <c r="I18" s="63">
        <v>37</v>
      </c>
      <c r="J18" s="63">
        <v>10</v>
      </c>
      <c r="K18" s="38">
        <f t="shared" si="2"/>
        <v>27.027027027027028</v>
      </c>
      <c r="L18" s="64">
        <v>17</v>
      </c>
      <c r="M18" s="64">
        <v>6</v>
      </c>
      <c r="N18" s="38">
        <f t="shared" si="3"/>
        <v>35.294117647058826</v>
      </c>
      <c r="O18" s="64">
        <v>927</v>
      </c>
      <c r="P18" s="64">
        <v>1189</v>
      </c>
      <c r="Q18" s="38">
        <f t="shared" si="4"/>
        <v>128.26321467098165</v>
      </c>
      <c r="R18" s="170">
        <v>822</v>
      </c>
      <c r="S18" s="65">
        <v>223</v>
      </c>
      <c r="T18" s="65">
        <v>634</v>
      </c>
      <c r="U18" s="38">
        <f t="shared" si="5"/>
        <v>284.30493273542601</v>
      </c>
      <c r="V18" s="66">
        <v>157</v>
      </c>
      <c r="W18" s="66">
        <v>562</v>
      </c>
      <c r="X18" s="38">
        <f t="shared" si="6"/>
        <v>357.96178343949043</v>
      </c>
      <c r="Y18" s="67"/>
    </row>
    <row r="19" spans="1:25" ht="16.5" customHeight="1" x14ac:dyDescent="0.3">
      <c r="A19" s="141" t="s">
        <v>53</v>
      </c>
      <c r="B19" s="62">
        <v>298</v>
      </c>
      <c r="C19" s="63">
        <v>458</v>
      </c>
      <c r="D19" s="63">
        <v>272</v>
      </c>
      <c r="E19" s="38">
        <f t="shared" si="0"/>
        <v>59.388646288209614</v>
      </c>
      <c r="F19" s="64">
        <v>162</v>
      </c>
      <c r="G19" s="64">
        <v>67</v>
      </c>
      <c r="H19" s="38">
        <f t="shared" si="1"/>
        <v>41.358024691358025</v>
      </c>
      <c r="I19" s="63">
        <v>7</v>
      </c>
      <c r="J19" s="63">
        <v>7</v>
      </c>
      <c r="K19" s="38">
        <f t="shared" si="2"/>
        <v>100</v>
      </c>
      <c r="L19" s="64">
        <v>7</v>
      </c>
      <c r="M19" s="64">
        <v>8</v>
      </c>
      <c r="N19" s="38">
        <f t="shared" si="3"/>
        <v>114.28571428571428</v>
      </c>
      <c r="O19" s="64">
        <v>442</v>
      </c>
      <c r="P19" s="64">
        <v>219</v>
      </c>
      <c r="Q19" s="38">
        <f t="shared" si="4"/>
        <v>49.547511312217196</v>
      </c>
      <c r="R19" s="170">
        <v>107</v>
      </c>
      <c r="S19" s="65">
        <v>140</v>
      </c>
      <c r="T19" s="65">
        <v>107</v>
      </c>
      <c r="U19" s="38">
        <f t="shared" si="5"/>
        <v>76.428571428571416</v>
      </c>
      <c r="V19" s="66">
        <v>99</v>
      </c>
      <c r="W19" s="66">
        <v>44</v>
      </c>
      <c r="X19" s="38">
        <f t="shared" si="6"/>
        <v>44.444444444444443</v>
      </c>
      <c r="Y19" s="67"/>
    </row>
    <row r="20" spans="1:25" ht="16.5" customHeight="1" x14ac:dyDescent="0.3">
      <c r="A20" s="141" t="s">
        <v>54</v>
      </c>
      <c r="B20" s="62">
        <v>361</v>
      </c>
      <c r="C20" s="63">
        <v>744</v>
      </c>
      <c r="D20" s="63">
        <v>348</v>
      </c>
      <c r="E20" s="38">
        <f t="shared" si="0"/>
        <v>46.774193548387096</v>
      </c>
      <c r="F20" s="64">
        <v>279</v>
      </c>
      <c r="G20" s="64">
        <v>51</v>
      </c>
      <c r="H20" s="38">
        <f t="shared" si="1"/>
        <v>18.27956989247312</v>
      </c>
      <c r="I20" s="63">
        <v>11</v>
      </c>
      <c r="J20" s="63">
        <v>2</v>
      </c>
      <c r="K20" s="38">
        <f t="shared" si="2"/>
        <v>18.181818181818183</v>
      </c>
      <c r="L20" s="64">
        <v>74</v>
      </c>
      <c r="M20" s="64">
        <v>12</v>
      </c>
      <c r="N20" s="38">
        <f t="shared" si="3"/>
        <v>16.216216216216218</v>
      </c>
      <c r="O20" s="64">
        <v>708</v>
      </c>
      <c r="P20" s="64">
        <v>302</v>
      </c>
      <c r="Q20" s="38">
        <f t="shared" si="4"/>
        <v>42.655367231638422</v>
      </c>
      <c r="R20" s="170">
        <v>132</v>
      </c>
      <c r="S20" s="65">
        <v>205</v>
      </c>
      <c r="T20" s="65">
        <v>128</v>
      </c>
      <c r="U20" s="38">
        <f t="shared" si="5"/>
        <v>62.439024390243901</v>
      </c>
      <c r="V20" s="66">
        <v>132</v>
      </c>
      <c r="W20" s="66">
        <v>37</v>
      </c>
      <c r="X20" s="38">
        <f t="shared" si="6"/>
        <v>28.030303030303028</v>
      </c>
      <c r="Y20" s="67"/>
    </row>
    <row r="21" spans="1:25" ht="16.5" customHeight="1" x14ac:dyDescent="0.3">
      <c r="A21" s="141" t="s">
        <v>55</v>
      </c>
      <c r="B21" s="62">
        <v>192</v>
      </c>
      <c r="C21" s="63">
        <v>368</v>
      </c>
      <c r="D21" s="63">
        <v>167</v>
      </c>
      <c r="E21" s="38">
        <f t="shared" si="0"/>
        <v>45.380434782608695</v>
      </c>
      <c r="F21" s="64">
        <v>128</v>
      </c>
      <c r="G21" s="64">
        <v>32</v>
      </c>
      <c r="H21" s="38">
        <f t="shared" si="1"/>
        <v>25</v>
      </c>
      <c r="I21" s="63">
        <v>7</v>
      </c>
      <c r="J21" s="63">
        <v>1</v>
      </c>
      <c r="K21" s="38">
        <f t="shared" si="2"/>
        <v>14.285714285714285</v>
      </c>
      <c r="L21" s="64">
        <v>45</v>
      </c>
      <c r="M21" s="64">
        <v>14</v>
      </c>
      <c r="N21" s="38">
        <f t="shared" si="3"/>
        <v>31.111111111111111</v>
      </c>
      <c r="O21" s="64">
        <v>361</v>
      </c>
      <c r="P21" s="64">
        <v>164</v>
      </c>
      <c r="Q21" s="38">
        <f t="shared" si="4"/>
        <v>45.429362880886423</v>
      </c>
      <c r="R21" s="170">
        <v>71</v>
      </c>
      <c r="S21" s="65">
        <v>104</v>
      </c>
      <c r="T21" s="65">
        <v>57</v>
      </c>
      <c r="U21" s="38">
        <f t="shared" si="5"/>
        <v>54.807692307692314</v>
      </c>
      <c r="V21" s="66">
        <v>72</v>
      </c>
      <c r="W21" s="66">
        <v>29</v>
      </c>
      <c r="X21" s="38">
        <f t="shared" si="6"/>
        <v>40.277777777777779</v>
      </c>
      <c r="Y21" s="67"/>
    </row>
    <row r="22" spans="1:25" ht="16.5" customHeight="1" x14ac:dyDescent="0.3">
      <c r="A22" s="141" t="s">
        <v>56</v>
      </c>
      <c r="B22" s="62">
        <v>411</v>
      </c>
      <c r="C22" s="63">
        <v>330</v>
      </c>
      <c r="D22" s="63">
        <v>374</v>
      </c>
      <c r="E22" s="38">
        <f t="shared" si="0"/>
        <v>113.33333333333333</v>
      </c>
      <c r="F22" s="64">
        <v>130</v>
      </c>
      <c r="G22" s="64">
        <v>72</v>
      </c>
      <c r="H22" s="38">
        <f t="shared" si="1"/>
        <v>55.384615384615387</v>
      </c>
      <c r="I22" s="63">
        <v>6</v>
      </c>
      <c r="J22" s="63">
        <v>3</v>
      </c>
      <c r="K22" s="38">
        <f t="shared" si="2"/>
        <v>50</v>
      </c>
      <c r="L22" s="64">
        <v>34</v>
      </c>
      <c r="M22" s="64">
        <v>5</v>
      </c>
      <c r="N22" s="38">
        <f t="shared" si="3"/>
        <v>14.705882352941178</v>
      </c>
      <c r="O22" s="64">
        <v>327</v>
      </c>
      <c r="P22" s="64">
        <v>364</v>
      </c>
      <c r="Q22" s="38">
        <f t="shared" si="4"/>
        <v>111.31498470948011</v>
      </c>
      <c r="R22" s="170">
        <v>247</v>
      </c>
      <c r="S22" s="65">
        <v>60</v>
      </c>
      <c r="T22" s="65">
        <v>227</v>
      </c>
      <c r="U22" s="38">
        <f t="shared" si="5"/>
        <v>378.33333333333331</v>
      </c>
      <c r="V22" s="66">
        <v>29</v>
      </c>
      <c r="W22" s="66">
        <v>200</v>
      </c>
      <c r="X22" s="38">
        <f t="shared" si="6"/>
        <v>689.65517241379303</v>
      </c>
      <c r="Y22" s="67"/>
    </row>
    <row r="23" spans="1:25" ht="16.5" customHeight="1" x14ac:dyDescent="0.3">
      <c r="A23" s="141" t="s">
        <v>57</v>
      </c>
      <c r="B23" s="62">
        <v>302</v>
      </c>
      <c r="C23" s="63">
        <v>438</v>
      </c>
      <c r="D23" s="63">
        <v>246</v>
      </c>
      <c r="E23" s="38">
        <f t="shared" si="0"/>
        <v>56.164383561643838</v>
      </c>
      <c r="F23" s="64">
        <v>272</v>
      </c>
      <c r="G23" s="64">
        <v>89</v>
      </c>
      <c r="H23" s="38">
        <f t="shared" si="1"/>
        <v>32.720588235294116</v>
      </c>
      <c r="I23" s="63">
        <v>14</v>
      </c>
      <c r="J23" s="63">
        <v>6</v>
      </c>
      <c r="K23" s="38">
        <f t="shared" si="2"/>
        <v>42.857142857142854</v>
      </c>
      <c r="L23" s="64">
        <v>15</v>
      </c>
      <c r="M23" s="64">
        <v>2</v>
      </c>
      <c r="N23" s="38">
        <f t="shared" si="3"/>
        <v>13.333333333333334</v>
      </c>
      <c r="O23" s="64">
        <v>421</v>
      </c>
      <c r="P23" s="64">
        <v>225</v>
      </c>
      <c r="Q23" s="38">
        <f t="shared" si="4"/>
        <v>53.444180522565318</v>
      </c>
      <c r="R23" s="170">
        <v>92</v>
      </c>
      <c r="S23" s="65">
        <v>104</v>
      </c>
      <c r="T23" s="65">
        <v>61</v>
      </c>
      <c r="U23" s="38">
        <f t="shared" si="5"/>
        <v>58.653846153846153</v>
      </c>
      <c r="V23" s="66">
        <v>82</v>
      </c>
      <c r="W23" s="66">
        <v>43</v>
      </c>
      <c r="X23" s="38">
        <f t="shared" si="6"/>
        <v>52.439024390243901</v>
      </c>
      <c r="Y23" s="67"/>
    </row>
    <row r="24" spans="1:25" ht="16.5" customHeight="1" x14ac:dyDescent="0.3">
      <c r="A24" s="141" t="s">
        <v>58</v>
      </c>
      <c r="B24" s="62">
        <v>233</v>
      </c>
      <c r="C24" s="63">
        <v>614</v>
      </c>
      <c r="D24" s="63">
        <v>223</v>
      </c>
      <c r="E24" s="38">
        <f t="shared" si="0"/>
        <v>36.319218241042343</v>
      </c>
      <c r="F24" s="64">
        <v>285</v>
      </c>
      <c r="G24" s="64">
        <v>58</v>
      </c>
      <c r="H24" s="38">
        <f t="shared" si="1"/>
        <v>20.350877192982455</v>
      </c>
      <c r="I24" s="63">
        <v>20</v>
      </c>
      <c r="J24" s="63">
        <v>4</v>
      </c>
      <c r="K24" s="38">
        <f t="shared" si="2"/>
        <v>20</v>
      </c>
      <c r="L24" s="64">
        <v>23</v>
      </c>
      <c r="M24" s="64">
        <v>14</v>
      </c>
      <c r="N24" s="38">
        <f t="shared" si="3"/>
        <v>60.869565217391312</v>
      </c>
      <c r="O24" s="64">
        <v>598</v>
      </c>
      <c r="P24" s="64">
        <v>202</v>
      </c>
      <c r="Q24" s="38">
        <f t="shared" si="4"/>
        <v>33.779264214046819</v>
      </c>
      <c r="R24" s="170">
        <v>75</v>
      </c>
      <c r="S24" s="65">
        <v>129</v>
      </c>
      <c r="T24" s="65">
        <v>75</v>
      </c>
      <c r="U24" s="38">
        <f t="shared" si="5"/>
        <v>58.139534883720934</v>
      </c>
      <c r="V24" s="66">
        <v>69</v>
      </c>
      <c r="W24" s="66">
        <v>20</v>
      </c>
      <c r="X24" s="38">
        <f t="shared" si="6"/>
        <v>28.985507246376812</v>
      </c>
      <c r="Y24" s="67"/>
    </row>
    <row r="25" spans="1:25" ht="16.5" customHeight="1" x14ac:dyDescent="0.3">
      <c r="A25" s="141" t="s">
        <v>59</v>
      </c>
      <c r="B25" s="62">
        <v>197</v>
      </c>
      <c r="C25" s="63">
        <v>300</v>
      </c>
      <c r="D25" s="63">
        <v>192</v>
      </c>
      <c r="E25" s="38">
        <f t="shared" si="0"/>
        <v>64</v>
      </c>
      <c r="F25" s="64">
        <v>217</v>
      </c>
      <c r="G25" s="64">
        <v>89</v>
      </c>
      <c r="H25" s="38">
        <f t="shared" si="1"/>
        <v>41.013824884792626</v>
      </c>
      <c r="I25" s="63">
        <v>8</v>
      </c>
      <c r="J25" s="63">
        <v>1</v>
      </c>
      <c r="K25" s="38">
        <f t="shared" si="2"/>
        <v>12.5</v>
      </c>
      <c r="L25" s="64">
        <v>25</v>
      </c>
      <c r="M25" s="64">
        <v>10</v>
      </c>
      <c r="N25" s="38">
        <f t="shared" si="3"/>
        <v>40</v>
      </c>
      <c r="O25" s="64">
        <v>293</v>
      </c>
      <c r="P25" s="64">
        <v>174</v>
      </c>
      <c r="Q25" s="38">
        <f t="shared" si="4"/>
        <v>59.385665529010232</v>
      </c>
      <c r="R25" s="170">
        <v>67</v>
      </c>
      <c r="S25" s="65">
        <v>32</v>
      </c>
      <c r="T25" s="65">
        <v>66</v>
      </c>
      <c r="U25" s="38">
        <f t="shared" si="5"/>
        <v>206.25</v>
      </c>
      <c r="V25" s="66">
        <v>31</v>
      </c>
      <c r="W25" s="66">
        <v>44</v>
      </c>
      <c r="X25" s="38">
        <f t="shared" si="6"/>
        <v>141.93548387096774</v>
      </c>
      <c r="Y25" s="67"/>
    </row>
    <row r="26" spans="1:25" ht="16.5" customHeight="1" x14ac:dyDescent="0.3">
      <c r="A26" s="141" t="s">
        <v>60</v>
      </c>
      <c r="B26" s="62">
        <v>283</v>
      </c>
      <c r="C26" s="63">
        <v>580</v>
      </c>
      <c r="D26" s="63">
        <v>267</v>
      </c>
      <c r="E26" s="38">
        <f t="shared" si="0"/>
        <v>46.03448275862069</v>
      </c>
      <c r="F26" s="64">
        <v>206</v>
      </c>
      <c r="G26" s="64">
        <v>27</v>
      </c>
      <c r="H26" s="38">
        <f t="shared" si="1"/>
        <v>13.106796116504855</v>
      </c>
      <c r="I26" s="63">
        <v>16</v>
      </c>
      <c r="J26" s="63">
        <v>0</v>
      </c>
      <c r="K26" s="38">
        <f t="shared" si="2"/>
        <v>0</v>
      </c>
      <c r="L26" s="64">
        <v>43</v>
      </c>
      <c r="M26" s="64">
        <v>30</v>
      </c>
      <c r="N26" s="38">
        <f t="shared" si="3"/>
        <v>69.767441860465112</v>
      </c>
      <c r="O26" s="64">
        <v>572</v>
      </c>
      <c r="P26" s="64">
        <v>258</v>
      </c>
      <c r="Q26" s="38">
        <f t="shared" si="4"/>
        <v>45.104895104895107</v>
      </c>
      <c r="R26" s="170">
        <v>91</v>
      </c>
      <c r="S26" s="65">
        <v>134</v>
      </c>
      <c r="T26" s="65">
        <v>84</v>
      </c>
      <c r="U26" s="38">
        <f t="shared" si="5"/>
        <v>62.68656716417911</v>
      </c>
      <c r="V26" s="66">
        <v>100</v>
      </c>
      <c r="W26" s="66">
        <v>41</v>
      </c>
      <c r="X26" s="38">
        <f t="shared" si="6"/>
        <v>41</v>
      </c>
      <c r="Y26" s="67"/>
    </row>
    <row r="27" spans="1:25" ht="16.5" customHeight="1" x14ac:dyDescent="0.3">
      <c r="A27" s="141" t="s">
        <v>61</v>
      </c>
      <c r="B27" s="62">
        <v>138</v>
      </c>
      <c r="C27" s="63">
        <v>196</v>
      </c>
      <c r="D27" s="63">
        <v>132</v>
      </c>
      <c r="E27" s="38">
        <f t="shared" si="0"/>
        <v>67.346938775510196</v>
      </c>
      <c r="F27" s="64">
        <v>106</v>
      </c>
      <c r="G27" s="64">
        <v>41</v>
      </c>
      <c r="H27" s="38">
        <f t="shared" si="1"/>
        <v>38.679245283018872</v>
      </c>
      <c r="I27" s="63">
        <v>15</v>
      </c>
      <c r="J27" s="63">
        <v>1</v>
      </c>
      <c r="K27" s="38">
        <f t="shared" si="2"/>
        <v>6.666666666666667</v>
      </c>
      <c r="L27" s="64">
        <v>18</v>
      </c>
      <c r="M27" s="64">
        <v>11</v>
      </c>
      <c r="N27" s="38">
        <f t="shared" si="3"/>
        <v>61.111111111111114</v>
      </c>
      <c r="O27" s="64">
        <v>194</v>
      </c>
      <c r="P27" s="64">
        <v>132</v>
      </c>
      <c r="Q27" s="38">
        <f t="shared" si="4"/>
        <v>68.041237113402062</v>
      </c>
      <c r="R27" s="170">
        <v>50</v>
      </c>
      <c r="S27" s="65">
        <v>41</v>
      </c>
      <c r="T27" s="65">
        <v>50</v>
      </c>
      <c r="U27" s="38">
        <f t="shared" si="5"/>
        <v>121.95121951219512</v>
      </c>
      <c r="V27" s="66">
        <v>35</v>
      </c>
      <c r="W27" s="66">
        <v>22</v>
      </c>
      <c r="X27" s="38">
        <f t="shared" si="6"/>
        <v>62.857142857142854</v>
      </c>
      <c r="Y27" s="67"/>
    </row>
    <row r="28" spans="1:25" ht="16.5" customHeight="1" x14ac:dyDescent="0.3">
      <c r="A28" s="141" t="s">
        <v>62</v>
      </c>
      <c r="B28" s="62">
        <v>212</v>
      </c>
      <c r="C28" s="63">
        <v>457</v>
      </c>
      <c r="D28" s="63">
        <v>212</v>
      </c>
      <c r="E28" s="38">
        <f t="shared" si="0"/>
        <v>46.389496717724285</v>
      </c>
      <c r="F28" s="64">
        <v>217</v>
      </c>
      <c r="G28" s="64">
        <v>44</v>
      </c>
      <c r="H28" s="38">
        <f t="shared" si="1"/>
        <v>20.276497695852534</v>
      </c>
      <c r="I28" s="63">
        <v>8</v>
      </c>
      <c r="J28" s="63">
        <v>2</v>
      </c>
      <c r="K28" s="38">
        <f t="shared" si="2"/>
        <v>25</v>
      </c>
      <c r="L28" s="64">
        <v>10</v>
      </c>
      <c r="M28" s="64">
        <v>3</v>
      </c>
      <c r="N28" s="38">
        <f t="shared" si="3"/>
        <v>30</v>
      </c>
      <c r="O28" s="64">
        <v>449</v>
      </c>
      <c r="P28" s="64">
        <v>204</v>
      </c>
      <c r="Q28" s="38">
        <f t="shared" si="4"/>
        <v>45.434298440979951</v>
      </c>
      <c r="R28" s="170">
        <v>55</v>
      </c>
      <c r="S28" s="65">
        <v>94</v>
      </c>
      <c r="T28" s="65">
        <v>55</v>
      </c>
      <c r="U28" s="38">
        <f t="shared" si="5"/>
        <v>58.51063829787234</v>
      </c>
      <c r="V28" s="66">
        <v>76</v>
      </c>
      <c r="W28" s="66">
        <v>31</v>
      </c>
      <c r="X28" s="38">
        <f t="shared" si="6"/>
        <v>40.789473684210527</v>
      </c>
      <c r="Y28" s="67"/>
    </row>
    <row r="29" spans="1:25" ht="62.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</row>
  </sheetData>
  <mergeCells count="12">
    <mergeCell ref="B1:K1"/>
    <mergeCell ref="L3:N5"/>
    <mergeCell ref="O3:Q5"/>
    <mergeCell ref="S3:U5"/>
    <mergeCell ref="V3:X5"/>
    <mergeCell ref="R3:R5"/>
    <mergeCell ref="B29:K29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view="pageBreakPreview" zoomScale="80" zoomScaleNormal="70" zoomScaleSheetLayoutView="80" workbookViewId="0">
      <selection activeCell="B16" sqref="B16:C17"/>
    </sheetView>
  </sheetViews>
  <sheetFormatPr defaultColWidth="8" defaultRowHeight="13.2" x14ac:dyDescent="0.25"/>
  <cols>
    <col min="1" max="1" width="52.5546875" style="3" customWidth="1"/>
    <col min="2" max="3" width="15.6640625" style="15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206" t="s">
        <v>71</v>
      </c>
      <c r="B1" s="206"/>
      <c r="C1" s="206"/>
      <c r="D1" s="206"/>
      <c r="E1" s="206"/>
      <c r="F1" s="206"/>
      <c r="G1" s="206"/>
      <c r="H1" s="206"/>
      <c r="I1" s="206"/>
    </row>
    <row r="2" spans="1:11" ht="23.25" customHeight="1" x14ac:dyDescent="0.25">
      <c r="A2" s="206" t="s">
        <v>35</v>
      </c>
      <c r="B2" s="206"/>
      <c r="C2" s="206"/>
      <c r="D2" s="206"/>
      <c r="E2" s="206"/>
      <c r="F2" s="206"/>
      <c r="G2" s="206"/>
      <c r="H2" s="206"/>
      <c r="I2" s="206"/>
    </row>
    <row r="3" spans="1:11" ht="17.25" customHeight="1" x14ac:dyDescent="0.25">
      <c r="A3" s="235"/>
      <c r="B3" s="235"/>
      <c r="C3" s="235"/>
      <c r="D3" s="235"/>
      <c r="E3" s="235"/>
    </row>
    <row r="4" spans="1:11" s="4" customFormat="1" ht="25.5" customHeight="1" x14ac:dyDescent="0.3">
      <c r="A4" s="211" t="s">
        <v>0</v>
      </c>
      <c r="B4" s="247" t="s">
        <v>6</v>
      </c>
      <c r="C4" s="247"/>
      <c r="D4" s="247"/>
      <c r="E4" s="247"/>
      <c r="F4" s="247" t="s">
        <v>7</v>
      </c>
      <c r="G4" s="247"/>
      <c r="H4" s="247"/>
      <c r="I4" s="247"/>
    </row>
    <row r="5" spans="1:11" s="4" customFormat="1" ht="23.25" customHeight="1" x14ac:dyDescent="0.3">
      <c r="A5" s="246"/>
      <c r="B5" s="207" t="s">
        <v>81</v>
      </c>
      <c r="C5" s="207" t="s">
        <v>82</v>
      </c>
      <c r="D5" s="236" t="s">
        <v>1</v>
      </c>
      <c r="E5" s="237"/>
      <c r="F5" s="207" t="s">
        <v>81</v>
      </c>
      <c r="G5" s="207" t="s">
        <v>82</v>
      </c>
      <c r="H5" s="236" t="s">
        <v>1</v>
      </c>
      <c r="I5" s="237"/>
    </row>
    <row r="6" spans="1:11" s="4" customFormat="1" ht="27.6" x14ac:dyDescent="0.3">
      <c r="A6" s="212"/>
      <c r="B6" s="208"/>
      <c r="C6" s="208"/>
      <c r="D6" s="5" t="s">
        <v>2</v>
      </c>
      <c r="E6" s="6" t="s">
        <v>40</v>
      </c>
      <c r="F6" s="208"/>
      <c r="G6" s="208"/>
      <c r="H6" s="5" t="s">
        <v>2</v>
      </c>
      <c r="I6" s="6" t="s">
        <v>40</v>
      </c>
    </row>
    <row r="7" spans="1:11" s="9" customFormat="1" ht="15.75" customHeight="1" x14ac:dyDescent="0.3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73</v>
      </c>
      <c r="B8" s="167" t="s">
        <v>72</v>
      </c>
      <c r="C8" s="167">
        <f>'12'!B9</f>
        <v>23266</v>
      </c>
      <c r="D8" s="11" t="s">
        <v>72</v>
      </c>
      <c r="E8" s="162" t="s">
        <v>72</v>
      </c>
      <c r="F8" s="161" t="s">
        <v>72</v>
      </c>
      <c r="G8" s="161">
        <f>'13'!B9</f>
        <v>17840</v>
      </c>
      <c r="H8" s="11" t="s">
        <v>72</v>
      </c>
      <c r="I8" s="162" t="s">
        <v>72</v>
      </c>
      <c r="J8" s="19"/>
      <c r="K8" s="17"/>
    </row>
    <row r="9" spans="1:11" s="4" customFormat="1" ht="28.5" customHeight="1" x14ac:dyDescent="0.3">
      <c r="A9" s="10" t="s">
        <v>36</v>
      </c>
      <c r="B9" s="161">
        <f>'12'!C9</f>
        <v>27141</v>
      </c>
      <c r="C9" s="161">
        <f>'12'!D9</f>
        <v>20797</v>
      </c>
      <c r="D9" s="11">
        <f t="shared" ref="D9:D13" si="0">C9/B9*100</f>
        <v>76.62576913157217</v>
      </c>
      <c r="E9" s="162">
        <f t="shared" ref="E9:E13" si="1">C9-B9</f>
        <v>-6344</v>
      </c>
      <c r="F9" s="161">
        <f>'13'!C9</f>
        <v>20191</v>
      </c>
      <c r="G9" s="161">
        <f>'13'!D9</f>
        <v>15936</v>
      </c>
      <c r="H9" s="11">
        <f t="shared" ref="H9:H13" si="2">G9/F9*100</f>
        <v>78.926254271705218</v>
      </c>
      <c r="I9" s="162">
        <f t="shared" ref="I9:I13" si="3">G9-F9</f>
        <v>-4255</v>
      </c>
      <c r="J9" s="17"/>
      <c r="K9" s="17"/>
    </row>
    <row r="10" spans="1:11" s="4" customFormat="1" ht="52.5" customHeight="1" x14ac:dyDescent="0.3">
      <c r="A10" s="13" t="s">
        <v>37</v>
      </c>
      <c r="B10" s="161">
        <f>'12'!F9</f>
        <v>8990</v>
      </c>
      <c r="C10" s="161">
        <f>'12'!G9</f>
        <v>2969</v>
      </c>
      <c r="D10" s="11">
        <f t="shared" si="0"/>
        <v>33.025583982202441</v>
      </c>
      <c r="E10" s="162">
        <f t="shared" si="1"/>
        <v>-6021</v>
      </c>
      <c r="F10" s="161">
        <f>'13'!F9</f>
        <v>9477</v>
      </c>
      <c r="G10" s="161">
        <f>'13'!G9</f>
        <v>3917</v>
      </c>
      <c r="H10" s="11">
        <f t="shared" si="2"/>
        <v>41.331645035348743</v>
      </c>
      <c r="I10" s="162">
        <f t="shared" si="3"/>
        <v>-5560</v>
      </c>
      <c r="J10" s="17"/>
      <c r="K10" s="17"/>
    </row>
    <row r="11" spans="1:11" s="4" customFormat="1" ht="31.5" customHeight="1" x14ac:dyDescent="0.3">
      <c r="A11" s="14" t="s">
        <v>38</v>
      </c>
      <c r="B11" s="161">
        <f>'12'!I9</f>
        <v>665</v>
      </c>
      <c r="C11" s="161">
        <f>'12'!J9</f>
        <v>180</v>
      </c>
      <c r="D11" s="11">
        <f t="shared" si="0"/>
        <v>27.06766917293233</v>
      </c>
      <c r="E11" s="162">
        <f t="shared" si="1"/>
        <v>-485</v>
      </c>
      <c r="F11" s="161">
        <f>'13'!I9</f>
        <v>435</v>
      </c>
      <c r="G11" s="161">
        <f>'13'!J9</f>
        <v>96</v>
      </c>
      <c r="H11" s="11">
        <f t="shared" si="2"/>
        <v>22.068965517241381</v>
      </c>
      <c r="I11" s="162">
        <f t="shared" si="3"/>
        <v>-339</v>
      </c>
      <c r="J11" s="17"/>
      <c r="K11" s="17"/>
    </row>
    <row r="12" spans="1:11" s="4" customFormat="1" ht="45.75" customHeight="1" x14ac:dyDescent="0.3">
      <c r="A12" s="14" t="s">
        <v>29</v>
      </c>
      <c r="B12" s="161">
        <f>'12'!L9</f>
        <v>971</v>
      </c>
      <c r="C12" s="161">
        <f>'12'!M9</f>
        <v>263</v>
      </c>
      <c r="D12" s="11">
        <f t="shared" si="0"/>
        <v>27.085478887744589</v>
      </c>
      <c r="E12" s="162">
        <f t="shared" si="1"/>
        <v>-708</v>
      </c>
      <c r="F12" s="161">
        <f>'13'!L9</f>
        <v>1311</v>
      </c>
      <c r="G12" s="161">
        <f>'13'!M9</f>
        <v>503</v>
      </c>
      <c r="H12" s="11">
        <f t="shared" si="2"/>
        <v>38.367658276125091</v>
      </c>
      <c r="I12" s="162">
        <f t="shared" si="3"/>
        <v>-808</v>
      </c>
      <c r="J12" s="17"/>
      <c r="K12" s="17"/>
    </row>
    <row r="13" spans="1:11" s="4" customFormat="1" ht="55.5" customHeight="1" x14ac:dyDescent="0.3">
      <c r="A13" s="14" t="s">
        <v>39</v>
      </c>
      <c r="B13" s="161">
        <f>'12'!O9</f>
        <v>25967</v>
      </c>
      <c r="C13" s="161">
        <f>'12'!P9</f>
        <v>16664</v>
      </c>
      <c r="D13" s="11">
        <f t="shared" si="0"/>
        <v>64.173759001809998</v>
      </c>
      <c r="E13" s="162">
        <f t="shared" si="1"/>
        <v>-9303</v>
      </c>
      <c r="F13" s="161">
        <f>'13'!O9</f>
        <v>19323</v>
      </c>
      <c r="G13" s="161">
        <f>'13'!P9</f>
        <v>12810</v>
      </c>
      <c r="H13" s="11">
        <f t="shared" si="2"/>
        <v>66.294053718366712</v>
      </c>
      <c r="I13" s="162">
        <f t="shared" si="3"/>
        <v>-6513</v>
      </c>
      <c r="J13" s="17"/>
      <c r="K13" s="17"/>
    </row>
    <row r="14" spans="1:11" s="4" customFormat="1" ht="12.75" customHeight="1" x14ac:dyDescent="0.3">
      <c r="A14" s="213" t="s">
        <v>5</v>
      </c>
      <c r="B14" s="214"/>
      <c r="C14" s="214"/>
      <c r="D14" s="214"/>
      <c r="E14" s="214"/>
      <c r="F14" s="214"/>
      <c r="G14" s="214"/>
      <c r="H14" s="214"/>
      <c r="I14" s="214"/>
      <c r="J14" s="17"/>
      <c r="K14" s="17"/>
    </row>
    <row r="15" spans="1:11" s="4" customFormat="1" ht="18" customHeight="1" x14ac:dyDescent="0.3">
      <c r="A15" s="215"/>
      <c r="B15" s="216"/>
      <c r="C15" s="216"/>
      <c r="D15" s="216"/>
      <c r="E15" s="216"/>
      <c r="F15" s="216"/>
      <c r="G15" s="216"/>
      <c r="H15" s="216"/>
      <c r="I15" s="216"/>
      <c r="J15" s="17"/>
      <c r="K15" s="17"/>
    </row>
    <row r="16" spans="1:11" s="4" customFormat="1" ht="20.25" customHeight="1" x14ac:dyDescent="0.3">
      <c r="A16" s="211" t="s">
        <v>0</v>
      </c>
      <c r="B16" s="217" t="s">
        <v>83</v>
      </c>
      <c r="C16" s="217" t="s">
        <v>84</v>
      </c>
      <c r="D16" s="236" t="s">
        <v>1</v>
      </c>
      <c r="E16" s="237"/>
      <c r="F16" s="217" t="s">
        <v>83</v>
      </c>
      <c r="G16" s="217" t="s">
        <v>84</v>
      </c>
      <c r="H16" s="236" t="s">
        <v>1</v>
      </c>
      <c r="I16" s="237"/>
      <c r="J16" s="17"/>
      <c r="K16" s="17"/>
    </row>
    <row r="17" spans="1:11" ht="35.25" customHeight="1" x14ac:dyDescent="0.4">
      <c r="A17" s="212"/>
      <c r="B17" s="217"/>
      <c r="C17" s="217"/>
      <c r="D17" s="16" t="s">
        <v>2</v>
      </c>
      <c r="E17" s="6" t="s">
        <v>67</v>
      </c>
      <c r="F17" s="217"/>
      <c r="G17" s="217"/>
      <c r="H17" s="16" t="s">
        <v>2</v>
      </c>
      <c r="I17" s="6" t="s">
        <v>67</v>
      </c>
      <c r="J17" s="18"/>
      <c r="K17" s="18"/>
    </row>
    <row r="18" spans="1:11" ht="24" customHeight="1" x14ac:dyDescent="0.4">
      <c r="A18" s="10" t="s">
        <v>73</v>
      </c>
      <c r="B18" s="166" t="s">
        <v>72</v>
      </c>
      <c r="C18" s="166">
        <f>'12'!R9</f>
        <v>11245</v>
      </c>
      <c r="D18" s="11" t="s">
        <v>72</v>
      </c>
      <c r="E18" s="162" t="s">
        <v>72</v>
      </c>
      <c r="F18" s="165" t="s">
        <v>72</v>
      </c>
      <c r="G18" s="165">
        <f>'13'!R9</f>
        <v>8028</v>
      </c>
      <c r="H18" s="11" t="s">
        <v>72</v>
      </c>
      <c r="I18" s="162" t="s">
        <v>72</v>
      </c>
      <c r="J18" s="18"/>
      <c r="K18" s="18"/>
    </row>
    <row r="19" spans="1:11" ht="25.2" customHeight="1" x14ac:dyDescent="0.4">
      <c r="A19" s="1" t="s">
        <v>36</v>
      </c>
      <c r="B19" s="166">
        <f>'12'!S9</f>
        <v>7414</v>
      </c>
      <c r="C19" s="166">
        <f>'12'!T9</f>
        <v>10234</v>
      </c>
      <c r="D19" s="11">
        <f t="shared" ref="D19:D20" si="4">C19/B19*100</f>
        <v>138.03614782843269</v>
      </c>
      <c r="E19" s="162">
        <f t="shared" ref="E19:E20" si="5">C19-B19</f>
        <v>2820</v>
      </c>
      <c r="F19" s="165">
        <f>'13'!S9</f>
        <v>4379</v>
      </c>
      <c r="G19" s="165">
        <f>'13'!T9</f>
        <v>7388</v>
      </c>
      <c r="H19" s="11">
        <f t="shared" ref="H19:H20" si="6">G19/F19*100</f>
        <v>168.71431833751998</v>
      </c>
      <c r="I19" s="162">
        <f t="shared" ref="I19:I20" si="7">G19-F19</f>
        <v>3009</v>
      </c>
      <c r="J19" s="18"/>
      <c r="K19" s="18"/>
    </row>
    <row r="20" spans="1:11" ht="25.2" customHeight="1" x14ac:dyDescent="0.4">
      <c r="A20" s="1" t="s">
        <v>41</v>
      </c>
      <c r="B20" s="166">
        <f>'12'!V9</f>
        <v>5685</v>
      </c>
      <c r="C20" s="166">
        <f>'12'!W9</f>
        <v>7870</v>
      </c>
      <c r="D20" s="11">
        <f t="shared" si="4"/>
        <v>138.43447669305189</v>
      </c>
      <c r="E20" s="162">
        <f t="shared" si="5"/>
        <v>2185</v>
      </c>
      <c r="F20" s="165">
        <f>'13'!V9</f>
        <v>3655</v>
      </c>
      <c r="G20" s="165">
        <f>'13'!W9</f>
        <v>5543</v>
      </c>
      <c r="H20" s="11">
        <f t="shared" si="6"/>
        <v>151.65526675786595</v>
      </c>
      <c r="I20" s="162">
        <f t="shared" si="7"/>
        <v>1888</v>
      </c>
      <c r="J20" s="18"/>
      <c r="K20" s="18"/>
    </row>
    <row r="21" spans="1:11" ht="52.8" customHeight="1" x14ac:dyDescent="0.4">
      <c r="A21" s="245" t="s">
        <v>79</v>
      </c>
      <c r="B21" s="245"/>
      <c r="C21" s="245"/>
      <c r="D21" s="245"/>
      <c r="E21" s="245"/>
      <c r="F21" s="245"/>
      <c r="G21" s="245"/>
      <c r="H21" s="245"/>
      <c r="I21" s="245"/>
      <c r="J21" s="18"/>
      <c r="K21" s="18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0"/>
  <sheetViews>
    <sheetView tabSelected="1" view="pageBreakPreview" zoomScale="85" zoomScaleNormal="85" zoomScaleSheetLayoutView="85" workbookViewId="0">
      <selection activeCell="G10" sqref="G10"/>
    </sheetView>
  </sheetViews>
  <sheetFormatPr defaultRowHeight="15.6" x14ac:dyDescent="0.3"/>
  <cols>
    <col min="1" max="1" width="22.5546875" style="71" customWidth="1"/>
    <col min="2" max="2" width="16.2187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7.1093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9.1093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9.1093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9.1093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9.1093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9.1093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9.1093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9.1093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9.1093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9.1093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9.1093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9.1093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9.1093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9.1093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9.1093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9.1093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9.1093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9.1093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9.1093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9.1093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9.1093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9.1093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9.1093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9.1093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9.1093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9.1093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9.1093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9.1093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9.1093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9.1093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9.1093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9.1093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9.1093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9.1093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9.1093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9.1093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9.1093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9.1093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9.1093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9.1093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9.1093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9.1093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9.1093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9.1093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9.1093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9.1093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9.1093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9.1093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9.1093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9.1093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9.1093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9.1093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9.1093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9.1093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9.1093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9.1093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9.1093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9.1093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9.1093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9.1093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9.1093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9.1093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9.1093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9.1093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76" width="9.109375" style="68"/>
    <col min="16377" max="16384" width="9.109375" style="68" customWidth="1"/>
  </cols>
  <sheetData>
    <row r="1" spans="1:24" ht="6" customHeight="1" x14ac:dyDescent="0.3"/>
    <row r="2" spans="1:24" s="53" customFormat="1" ht="40.5" customHeight="1" x14ac:dyDescent="0.35">
      <c r="A2" s="129"/>
      <c r="B2" s="201" t="s">
        <v>90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179"/>
      <c r="B4" s="183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202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18.75" customHeight="1" x14ac:dyDescent="0.25">
      <c r="A5" s="180"/>
      <c r="B5" s="186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203"/>
      <c r="S5" s="195"/>
      <c r="T5" s="196"/>
      <c r="U5" s="197"/>
      <c r="V5" s="185"/>
      <c r="W5" s="186"/>
      <c r="X5" s="187"/>
    </row>
    <row r="6" spans="1:24" s="81" customFormat="1" ht="17.25" customHeight="1" x14ac:dyDescent="0.25">
      <c r="A6" s="180"/>
      <c r="B6" s="189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204"/>
      <c r="S6" s="198"/>
      <c r="T6" s="199"/>
      <c r="U6" s="200"/>
      <c r="V6" s="188"/>
      <c r="W6" s="189"/>
      <c r="X6" s="190"/>
    </row>
    <row r="7" spans="1:24" s="56" customFormat="1" ht="24.7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23266</v>
      </c>
      <c r="C9" s="33">
        <f>SUM(C10:C29)</f>
        <v>27141</v>
      </c>
      <c r="D9" s="33">
        <f>SUM(D10:D29)</f>
        <v>20797</v>
      </c>
      <c r="E9" s="34">
        <f>D9/C9*100</f>
        <v>76.62576913157217</v>
      </c>
      <c r="F9" s="33">
        <f>SUM(F10:F29)</f>
        <v>8990</v>
      </c>
      <c r="G9" s="33">
        <f>SUM(G10:G29)</f>
        <v>2969</v>
      </c>
      <c r="H9" s="34">
        <f>G9/F9*100</f>
        <v>33.025583982202441</v>
      </c>
      <c r="I9" s="33">
        <f>SUM(I10:I29)</f>
        <v>665</v>
      </c>
      <c r="J9" s="33">
        <f>SUM(J10:J29)</f>
        <v>180</v>
      </c>
      <c r="K9" s="34">
        <f>J9/I9*100</f>
        <v>27.06766917293233</v>
      </c>
      <c r="L9" s="33">
        <f>SUM(L10:L29)</f>
        <v>971</v>
      </c>
      <c r="M9" s="33">
        <f>SUM(M10:M29)</f>
        <v>263</v>
      </c>
      <c r="N9" s="34">
        <f>M9/L9*100</f>
        <v>27.085478887744589</v>
      </c>
      <c r="O9" s="33">
        <f>SUM(O10:O29)</f>
        <v>25967</v>
      </c>
      <c r="P9" s="33">
        <f>SUM(P10:P29)</f>
        <v>16664</v>
      </c>
      <c r="Q9" s="34">
        <f>P9/O9*100</f>
        <v>64.173759001809998</v>
      </c>
      <c r="R9" s="33">
        <f>SUM(R10:R29)</f>
        <v>11245</v>
      </c>
      <c r="S9" s="33">
        <f>SUM(S10:S29)</f>
        <v>7414</v>
      </c>
      <c r="T9" s="33">
        <f>SUM(T10:T29)</f>
        <v>10234</v>
      </c>
      <c r="U9" s="34">
        <f>T9/S9*100</f>
        <v>138.03614782843269</v>
      </c>
      <c r="V9" s="33">
        <f>SUM(V10:V29)</f>
        <v>5685</v>
      </c>
      <c r="W9" s="33">
        <f>SUM(W10:W29)</f>
        <v>7870</v>
      </c>
      <c r="X9" s="34">
        <f>W9/V9*100</f>
        <v>138.43447669305189</v>
      </c>
    </row>
    <row r="10" spans="1:24" ht="16.5" customHeight="1" x14ac:dyDescent="0.3">
      <c r="A10" s="141" t="s">
        <v>43</v>
      </c>
      <c r="B10" s="62">
        <v>8785</v>
      </c>
      <c r="C10" s="66">
        <v>6736</v>
      </c>
      <c r="D10" s="66">
        <v>7937</v>
      </c>
      <c r="E10" s="38">
        <f>D10/C10*100</f>
        <v>117.82957244655583</v>
      </c>
      <c r="F10" s="69">
        <v>1622</v>
      </c>
      <c r="G10" s="69">
        <v>999</v>
      </c>
      <c r="H10" s="38">
        <f>G10/F10*100</f>
        <v>61.590628853267567</v>
      </c>
      <c r="I10" s="66">
        <v>149</v>
      </c>
      <c r="J10" s="66">
        <v>44</v>
      </c>
      <c r="K10" s="38">
        <f>J10/I10*100</f>
        <v>29.530201342281881</v>
      </c>
      <c r="L10" s="69">
        <v>70</v>
      </c>
      <c r="M10" s="69">
        <v>15</v>
      </c>
      <c r="N10" s="38">
        <f>M10/L10*100</f>
        <v>21.428571428571427</v>
      </c>
      <c r="O10" s="69">
        <v>6222</v>
      </c>
      <c r="P10" s="69">
        <v>4796</v>
      </c>
      <c r="Q10" s="38">
        <f>P10/O10*100</f>
        <v>77.081324333011892</v>
      </c>
      <c r="R10" s="69">
        <v>4490</v>
      </c>
      <c r="S10" s="66">
        <v>1480</v>
      </c>
      <c r="T10" s="66">
        <v>4205</v>
      </c>
      <c r="U10" s="38">
        <f>T10/S10*100</f>
        <v>284.12162162162161</v>
      </c>
      <c r="V10" s="66">
        <v>1210</v>
      </c>
      <c r="W10" s="66">
        <v>3807</v>
      </c>
      <c r="X10" s="38">
        <f>W10/V10*100</f>
        <v>314.62809917355372</v>
      </c>
    </row>
    <row r="11" spans="1:24" ht="16.5" customHeight="1" x14ac:dyDescent="0.3">
      <c r="A11" s="141" t="s">
        <v>44</v>
      </c>
      <c r="B11" s="62">
        <v>1116</v>
      </c>
      <c r="C11" s="66">
        <v>2708</v>
      </c>
      <c r="D11" s="66">
        <v>971</v>
      </c>
      <c r="E11" s="38">
        <f t="shared" ref="E11:E29" si="0">D11/C11*100</f>
        <v>35.856720827178727</v>
      </c>
      <c r="F11" s="69">
        <v>954</v>
      </c>
      <c r="G11" s="69">
        <v>100</v>
      </c>
      <c r="H11" s="38">
        <f t="shared" ref="H11:H29" si="1">G11/F11*100</f>
        <v>10.482180293501047</v>
      </c>
      <c r="I11" s="66">
        <v>47</v>
      </c>
      <c r="J11" s="66">
        <v>9</v>
      </c>
      <c r="K11" s="38">
        <f t="shared" ref="K11:K29" si="2">J11/I11*100</f>
        <v>19.148936170212767</v>
      </c>
      <c r="L11" s="69">
        <v>73</v>
      </c>
      <c r="M11" s="69">
        <v>1</v>
      </c>
      <c r="N11" s="38">
        <f t="shared" ref="N11:N29" si="3">M11/L11*100</f>
        <v>1.3698630136986301</v>
      </c>
      <c r="O11" s="69">
        <v>2611</v>
      </c>
      <c r="P11" s="69">
        <v>907</v>
      </c>
      <c r="Q11" s="38">
        <f t="shared" ref="Q11:Q29" si="4">P11/O11*100</f>
        <v>34.737648410570664</v>
      </c>
      <c r="R11" s="69">
        <v>562</v>
      </c>
      <c r="S11" s="66">
        <v>570</v>
      </c>
      <c r="T11" s="66">
        <v>458</v>
      </c>
      <c r="U11" s="38">
        <f t="shared" ref="U11:U29" si="5">T11/S11*100</f>
        <v>80.350877192982466</v>
      </c>
      <c r="V11" s="66">
        <v>463</v>
      </c>
      <c r="W11" s="66">
        <v>205</v>
      </c>
      <c r="X11" s="38">
        <f t="shared" ref="X11:X29" si="6">W11/V11*100</f>
        <v>44.276457883369332</v>
      </c>
    </row>
    <row r="12" spans="1:24" ht="16.5" customHeight="1" x14ac:dyDescent="0.3">
      <c r="A12" s="141" t="s">
        <v>45</v>
      </c>
      <c r="B12" s="62">
        <v>998</v>
      </c>
      <c r="C12" s="66">
        <v>2145</v>
      </c>
      <c r="D12" s="66">
        <v>781</v>
      </c>
      <c r="E12" s="38">
        <f t="shared" si="0"/>
        <v>36.410256410256409</v>
      </c>
      <c r="F12" s="69">
        <v>668</v>
      </c>
      <c r="G12" s="69">
        <v>120</v>
      </c>
      <c r="H12" s="38">
        <f t="shared" si="1"/>
        <v>17.964071856287426</v>
      </c>
      <c r="I12" s="66">
        <v>48</v>
      </c>
      <c r="J12" s="66">
        <v>9</v>
      </c>
      <c r="K12" s="38">
        <f t="shared" si="2"/>
        <v>18.75</v>
      </c>
      <c r="L12" s="69">
        <v>61</v>
      </c>
      <c r="M12" s="69">
        <v>12</v>
      </c>
      <c r="N12" s="38">
        <f t="shared" si="3"/>
        <v>19.672131147540984</v>
      </c>
      <c r="O12" s="69">
        <v>2038</v>
      </c>
      <c r="P12" s="69">
        <v>749</v>
      </c>
      <c r="Q12" s="38">
        <f t="shared" si="4"/>
        <v>36.751717369970564</v>
      </c>
      <c r="R12" s="69">
        <v>236</v>
      </c>
      <c r="S12" s="66">
        <v>590</v>
      </c>
      <c r="T12" s="66">
        <v>227</v>
      </c>
      <c r="U12" s="38">
        <f t="shared" si="5"/>
        <v>38.474576271186436</v>
      </c>
      <c r="V12" s="66">
        <v>510</v>
      </c>
      <c r="W12" s="66">
        <v>148</v>
      </c>
      <c r="X12" s="38">
        <f t="shared" si="6"/>
        <v>29.019607843137258</v>
      </c>
    </row>
    <row r="13" spans="1:24" ht="16.5" customHeight="1" x14ac:dyDescent="0.3">
      <c r="A13" s="141" t="s">
        <v>46</v>
      </c>
      <c r="B13" s="62">
        <v>1018</v>
      </c>
      <c r="C13" s="66">
        <v>1779</v>
      </c>
      <c r="D13" s="66">
        <v>773</v>
      </c>
      <c r="E13" s="38">
        <f t="shared" si="0"/>
        <v>43.451377178189993</v>
      </c>
      <c r="F13" s="69">
        <v>408</v>
      </c>
      <c r="G13" s="69">
        <v>75</v>
      </c>
      <c r="H13" s="38">
        <f t="shared" si="1"/>
        <v>18.382352941176471</v>
      </c>
      <c r="I13" s="66">
        <v>50</v>
      </c>
      <c r="J13" s="66">
        <v>11</v>
      </c>
      <c r="K13" s="38">
        <f t="shared" si="2"/>
        <v>22</v>
      </c>
      <c r="L13" s="69">
        <v>77</v>
      </c>
      <c r="M13" s="69">
        <v>11</v>
      </c>
      <c r="N13" s="38">
        <f t="shared" si="3"/>
        <v>14.285714285714285</v>
      </c>
      <c r="O13" s="69">
        <v>1613</v>
      </c>
      <c r="P13" s="69">
        <v>740</v>
      </c>
      <c r="Q13" s="38">
        <f t="shared" si="4"/>
        <v>45.877247365158091</v>
      </c>
      <c r="R13" s="69">
        <v>522</v>
      </c>
      <c r="S13" s="66">
        <v>616</v>
      </c>
      <c r="T13" s="66">
        <v>366</v>
      </c>
      <c r="U13" s="38">
        <f t="shared" si="5"/>
        <v>59.415584415584412</v>
      </c>
      <c r="V13" s="66">
        <v>557</v>
      </c>
      <c r="W13" s="66">
        <v>152</v>
      </c>
      <c r="X13" s="38">
        <f t="shared" si="6"/>
        <v>27.289048473967686</v>
      </c>
    </row>
    <row r="14" spans="1:24" ht="16.5" customHeight="1" x14ac:dyDescent="0.3">
      <c r="A14" s="141" t="s">
        <v>47</v>
      </c>
      <c r="B14" s="62">
        <v>519</v>
      </c>
      <c r="C14" s="66">
        <v>803</v>
      </c>
      <c r="D14" s="66">
        <v>466</v>
      </c>
      <c r="E14" s="38">
        <f t="shared" si="0"/>
        <v>58.032378580323787</v>
      </c>
      <c r="F14" s="69">
        <v>426</v>
      </c>
      <c r="G14" s="69">
        <v>120</v>
      </c>
      <c r="H14" s="38">
        <f t="shared" si="1"/>
        <v>28.169014084507044</v>
      </c>
      <c r="I14" s="66">
        <v>26</v>
      </c>
      <c r="J14" s="66">
        <v>7</v>
      </c>
      <c r="K14" s="38">
        <f t="shared" si="2"/>
        <v>26.923076923076923</v>
      </c>
      <c r="L14" s="69">
        <v>8</v>
      </c>
      <c r="M14" s="69">
        <v>0</v>
      </c>
      <c r="N14" s="38">
        <f t="shared" si="3"/>
        <v>0</v>
      </c>
      <c r="O14" s="69">
        <v>788</v>
      </c>
      <c r="P14" s="69">
        <v>421</v>
      </c>
      <c r="Q14" s="38">
        <f t="shared" si="4"/>
        <v>53.426395939086291</v>
      </c>
      <c r="R14" s="69">
        <v>205</v>
      </c>
      <c r="S14" s="66">
        <v>194</v>
      </c>
      <c r="T14" s="66">
        <v>203</v>
      </c>
      <c r="U14" s="38">
        <f t="shared" si="5"/>
        <v>104.63917525773196</v>
      </c>
      <c r="V14" s="66">
        <v>163</v>
      </c>
      <c r="W14" s="66">
        <v>183</v>
      </c>
      <c r="X14" s="38">
        <f t="shared" si="6"/>
        <v>112.26993865030674</v>
      </c>
    </row>
    <row r="15" spans="1:24" ht="16.5" customHeight="1" x14ac:dyDescent="0.3">
      <c r="A15" s="141" t="s">
        <v>48</v>
      </c>
      <c r="B15" s="62">
        <v>588</v>
      </c>
      <c r="C15" s="66">
        <v>1489</v>
      </c>
      <c r="D15" s="66">
        <v>526</v>
      </c>
      <c r="E15" s="38">
        <f t="shared" si="0"/>
        <v>35.325721961047684</v>
      </c>
      <c r="F15" s="69">
        <v>733</v>
      </c>
      <c r="G15" s="69">
        <v>131</v>
      </c>
      <c r="H15" s="38">
        <f t="shared" si="1"/>
        <v>17.871759890859483</v>
      </c>
      <c r="I15" s="66">
        <v>51</v>
      </c>
      <c r="J15" s="66">
        <v>13</v>
      </c>
      <c r="K15" s="38">
        <f t="shared" si="2"/>
        <v>25.490196078431371</v>
      </c>
      <c r="L15" s="69">
        <v>73</v>
      </c>
      <c r="M15" s="69">
        <v>8</v>
      </c>
      <c r="N15" s="38">
        <f t="shared" si="3"/>
        <v>10.95890410958904</v>
      </c>
      <c r="O15" s="69">
        <v>1450</v>
      </c>
      <c r="P15" s="69">
        <v>437</v>
      </c>
      <c r="Q15" s="38">
        <f t="shared" si="4"/>
        <v>30.137931034482758</v>
      </c>
      <c r="R15" s="69">
        <v>247</v>
      </c>
      <c r="S15" s="66">
        <v>369</v>
      </c>
      <c r="T15" s="66">
        <v>213</v>
      </c>
      <c r="U15" s="38">
        <f t="shared" si="5"/>
        <v>57.72357723577236</v>
      </c>
      <c r="V15" s="66">
        <v>266</v>
      </c>
      <c r="W15" s="66">
        <v>101</v>
      </c>
      <c r="X15" s="38">
        <f t="shared" si="6"/>
        <v>37.969924812030072</v>
      </c>
    </row>
    <row r="16" spans="1:24" ht="16.5" customHeight="1" x14ac:dyDescent="0.3">
      <c r="A16" s="141" t="s">
        <v>49</v>
      </c>
      <c r="B16" s="62">
        <v>289</v>
      </c>
      <c r="C16" s="66">
        <v>437</v>
      </c>
      <c r="D16" s="66">
        <v>278</v>
      </c>
      <c r="E16" s="38">
        <f t="shared" si="0"/>
        <v>63.615560640732262</v>
      </c>
      <c r="F16" s="69">
        <v>177</v>
      </c>
      <c r="G16" s="69">
        <v>39</v>
      </c>
      <c r="H16" s="38">
        <f t="shared" si="1"/>
        <v>22.033898305084744</v>
      </c>
      <c r="I16" s="66">
        <v>7</v>
      </c>
      <c r="J16" s="66">
        <v>2</v>
      </c>
      <c r="K16" s="38">
        <f t="shared" si="2"/>
        <v>28.571428571428569</v>
      </c>
      <c r="L16" s="69">
        <v>16</v>
      </c>
      <c r="M16" s="69">
        <v>0</v>
      </c>
      <c r="N16" s="38">
        <f t="shared" si="3"/>
        <v>0</v>
      </c>
      <c r="O16" s="69">
        <v>437</v>
      </c>
      <c r="P16" s="69">
        <v>263</v>
      </c>
      <c r="Q16" s="38">
        <f t="shared" si="4"/>
        <v>60.183066361556058</v>
      </c>
      <c r="R16" s="69">
        <v>148</v>
      </c>
      <c r="S16" s="66">
        <v>132</v>
      </c>
      <c r="T16" s="66">
        <v>148</v>
      </c>
      <c r="U16" s="38">
        <f t="shared" si="5"/>
        <v>112.12121212121211</v>
      </c>
      <c r="V16" s="66">
        <v>123</v>
      </c>
      <c r="W16" s="66">
        <v>88</v>
      </c>
      <c r="X16" s="38">
        <f t="shared" si="6"/>
        <v>71.544715447154474</v>
      </c>
    </row>
    <row r="17" spans="1:24" ht="16.5" customHeight="1" x14ac:dyDescent="0.3">
      <c r="A17" s="141" t="s">
        <v>50</v>
      </c>
      <c r="B17" s="62">
        <v>1038</v>
      </c>
      <c r="C17" s="66">
        <v>722</v>
      </c>
      <c r="D17" s="66">
        <v>1005</v>
      </c>
      <c r="E17" s="38">
        <f t="shared" si="0"/>
        <v>139.196675900277</v>
      </c>
      <c r="F17" s="69">
        <v>275</v>
      </c>
      <c r="G17" s="69">
        <v>171</v>
      </c>
      <c r="H17" s="38">
        <f t="shared" si="1"/>
        <v>62.18181818181818</v>
      </c>
      <c r="I17" s="66">
        <v>25</v>
      </c>
      <c r="J17" s="66">
        <v>21</v>
      </c>
      <c r="K17" s="38">
        <f t="shared" si="2"/>
        <v>84</v>
      </c>
      <c r="L17" s="69">
        <v>156</v>
      </c>
      <c r="M17" s="69">
        <v>170</v>
      </c>
      <c r="N17" s="38">
        <f t="shared" si="3"/>
        <v>108.97435897435896</v>
      </c>
      <c r="O17" s="69">
        <v>709</v>
      </c>
      <c r="P17" s="69">
        <v>985</v>
      </c>
      <c r="Q17" s="38">
        <f t="shared" si="4"/>
        <v>138.9280677009873</v>
      </c>
      <c r="R17" s="69">
        <v>554</v>
      </c>
      <c r="S17" s="66">
        <v>204</v>
      </c>
      <c r="T17" s="66">
        <v>552</v>
      </c>
      <c r="U17" s="38">
        <f t="shared" si="5"/>
        <v>270.58823529411768</v>
      </c>
      <c r="V17" s="66">
        <v>149</v>
      </c>
      <c r="W17" s="66">
        <v>498</v>
      </c>
      <c r="X17" s="38">
        <f t="shared" si="6"/>
        <v>334.2281879194631</v>
      </c>
    </row>
    <row r="18" spans="1:24" ht="16.5" customHeight="1" x14ac:dyDescent="0.3">
      <c r="A18" s="141" t="s">
        <v>51</v>
      </c>
      <c r="B18" s="62">
        <v>675</v>
      </c>
      <c r="C18" s="66">
        <v>955</v>
      </c>
      <c r="D18" s="66">
        <v>664</v>
      </c>
      <c r="E18" s="38">
        <f t="shared" si="0"/>
        <v>69.528795811518336</v>
      </c>
      <c r="F18" s="69">
        <v>236</v>
      </c>
      <c r="G18" s="69">
        <v>89</v>
      </c>
      <c r="H18" s="38">
        <f t="shared" si="1"/>
        <v>37.711864406779661</v>
      </c>
      <c r="I18" s="66">
        <v>21</v>
      </c>
      <c r="J18" s="66">
        <v>6</v>
      </c>
      <c r="K18" s="38">
        <f t="shared" si="2"/>
        <v>28.571428571428569</v>
      </c>
      <c r="L18" s="69">
        <v>107</v>
      </c>
      <c r="M18" s="69">
        <v>2</v>
      </c>
      <c r="N18" s="38">
        <f t="shared" si="3"/>
        <v>1.8691588785046727</v>
      </c>
      <c r="O18" s="69">
        <v>939</v>
      </c>
      <c r="P18" s="69">
        <v>597</v>
      </c>
      <c r="Q18" s="38">
        <f t="shared" si="4"/>
        <v>63.578274760383394</v>
      </c>
      <c r="R18" s="69">
        <v>255</v>
      </c>
      <c r="S18" s="66">
        <v>328</v>
      </c>
      <c r="T18" s="66">
        <v>255</v>
      </c>
      <c r="U18" s="38">
        <f t="shared" si="5"/>
        <v>77.743902439024396</v>
      </c>
      <c r="V18" s="66">
        <v>170</v>
      </c>
      <c r="W18" s="66">
        <v>163</v>
      </c>
      <c r="X18" s="38">
        <f t="shared" si="6"/>
        <v>95.882352941176478</v>
      </c>
    </row>
    <row r="19" spans="1:24" ht="16.5" customHeight="1" x14ac:dyDescent="0.3">
      <c r="A19" s="141" t="s">
        <v>52</v>
      </c>
      <c r="B19" s="62">
        <v>3119</v>
      </c>
      <c r="C19" s="66">
        <v>1670</v>
      </c>
      <c r="D19" s="66">
        <v>2671</v>
      </c>
      <c r="E19" s="38">
        <f t="shared" si="0"/>
        <v>159.94011976047904</v>
      </c>
      <c r="F19" s="69">
        <v>633</v>
      </c>
      <c r="G19" s="69">
        <v>404</v>
      </c>
      <c r="H19" s="38">
        <f t="shared" si="1"/>
        <v>63.823064770932071</v>
      </c>
      <c r="I19" s="66">
        <v>50</v>
      </c>
      <c r="J19" s="66">
        <v>15</v>
      </c>
      <c r="K19" s="38">
        <f t="shared" si="2"/>
        <v>30</v>
      </c>
      <c r="L19" s="69">
        <v>17</v>
      </c>
      <c r="M19" s="69">
        <v>1</v>
      </c>
      <c r="N19" s="38">
        <f t="shared" si="3"/>
        <v>5.8823529411764701</v>
      </c>
      <c r="O19" s="69">
        <v>1632</v>
      </c>
      <c r="P19" s="69">
        <v>2411</v>
      </c>
      <c r="Q19" s="38">
        <f t="shared" si="4"/>
        <v>147.73284313725489</v>
      </c>
      <c r="R19" s="69">
        <v>1547</v>
      </c>
      <c r="S19" s="66">
        <v>473</v>
      </c>
      <c r="T19" s="66">
        <v>1325</v>
      </c>
      <c r="U19" s="38">
        <f t="shared" si="5"/>
        <v>280.12684989429175</v>
      </c>
      <c r="V19" s="66">
        <v>363</v>
      </c>
      <c r="W19" s="66">
        <v>1210</v>
      </c>
      <c r="X19" s="38">
        <f t="shared" si="6"/>
        <v>333.33333333333337</v>
      </c>
    </row>
    <row r="20" spans="1:24" ht="16.5" customHeight="1" x14ac:dyDescent="0.3">
      <c r="A20" s="141" t="s">
        <v>53</v>
      </c>
      <c r="B20" s="62">
        <v>529</v>
      </c>
      <c r="C20" s="66">
        <v>831</v>
      </c>
      <c r="D20" s="66">
        <v>507</v>
      </c>
      <c r="E20" s="38">
        <f t="shared" si="0"/>
        <v>61.010830324909747</v>
      </c>
      <c r="F20" s="69">
        <v>243</v>
      </c>
      <c r="G20" s="69">
        <v>70</v>
      </c>
      <c r="H20" s="38">
        <f t="shared" si="1"/>
        <v>28.806584362139919</v>
      </c>
      <c r="I20" s="66">
        <v>15</v>
      </c>
      <c r="J20" s="66">
        <v>4</v>
      </c>
      <c r="K20" s="38">
        <f t="shared" si="2"/>
        <v>26.666666666666668</v>
      </c>
      <c r="L20" s="69">
        <v>7</v>
      </c>
      <c r="M20" s="69">
        <v>3</v>
      </c>
      <c r="N20" s="38">
        <f t="shared" si="3"/>
        <v>42.857142857142854</v>
      </c>
      <c r="O20" s="69">
        <v>797</v>
      </c>
      <c r="P20" s="69">
        <v>389</v>
      </c>
      <c r="Q20" s="38">
        <f t="shared" si="4"/>
        <v>48.808030112923461</v>
      </c>
      <c r="R20" s="69">
        <v>281</v>
      </c>
      <c r="S20" s="66">
        <v>319</v>
      </c>
      <c r="T20" s="66">
        <v>281</v>
      </c>
      <c r="U20" s="38">
        <f t="shared" si="5"/>
        <v>88.087774294670851</v>
      </c>
      <c r="V20" s="66">
        <v>204</v>
      </c>
      <c r="W20" s="66">
        <v>124</v>
      </c>
      <c r="X20" s="38">
        <f t="shared" si="6"/>
        <v>60.784313725490193</v>
      </c>
    </row>
    <row r="21" spans="1:24" ht="16.5" customHeight="1" x14ac:dyDescent="0.3">
      <c r="A21" s="141" t="s">
        <v>54</v>
      </c>
      <c r="B21" s="62">
        <v>561</v>
      </c>
      <c r="C21" s="66">
        <v>1010</v>
      </c>
      <c r="D21" s="66">
        <v>544</v>
      </c>
      <c r="E21" s="38">
        <f t="shared" si="0"/>
        <v>53.861386138613867</v>
      </c>
      <c r="F21" s="69">
        <v>344</v>
      </c>
      <c r="G21" s="69">
        <v>65</v>
      </c>
      <c r="H21" s="38">
        <f t="shared" si="1"/>
        <v>18.895348837209301</v>
      </c>
      <c r="I21" s="66">
        <v>21</v>
      </c>
      <c r="J21" s="66">
        <v>6</v>
      </c>
      <c r="K21" s="38">
        <f t="shared" si="2"/>
        <v>28.571428571428569</v>
      </c>
      <c r="L21" s="69">
        <v>111</v>
      </c>
      <c r="M21" s="69">
        <v>8</v>
      </c>
      <c r="N21" s="38">
        <f t="shared" si="3"/>
        <v>7.2072072072072073</v>
      </c>
      <c r="O21" s="69">
        <v>956</v>
      </c>
      <c r="P21" s="69">
        <v>475</v>
      </c>
      <c r="Q21" s="38">
        <f t="shared" si="4"/>
        <v>49.686192468619247</v>
      </c>
      <c r="R21" s="69">
        <v>250</v>
      </c>
      <c r="S21" s="66">
        <v>349</v>
      </c>
      <c r="T21" s="66">
        <v>243</v>
      </c>
      <c r="U21" s="38">
        <f t="shared" si="5"/>
        <v>69.627507163323784</v>
      </c>
      <c r="V21" s="66">
        <v>232</v>
      </c>
      <c r="W21" s="66">
        <v>95</v>
      </c>
      <c r="X21" s="38">
        <f t="shared" si="6"/>
        <v>40.948275862068968</v>
      </c>
    </row>
    <row r="22" spans="1:24" ht="16.5" customHeight="1" x14ac:dyDescent="0.3">
      <c r="A22" s="141" t="s">
        <v>55</v>
      </c>
      <c r="B22" s="62">
        <v>376</v>
      </c>
      <c r="C22" s="66">
        <v>654</v>
      </c>
      <c r="D22" s="66">
        <v>304</v>
      </c>
      <c r="E22" s="38">
        <f t="shared" si="0"/>
        <v>46.48318042813456</v>
      </c>
      <c r="F22" s="69">
        <v>142</v>
      </c>
      <c r="G22" s="69">
        <v>34</v>
      </c>
      <c r="H22" s="38">
        <f t="shared" si="1"/>
        <v>23.943661971830984</v>
      </c>
      <c r="I22" s="66">
        <v>15</v>
      </c>
      <c r="J22" s="66">
        <v>1</v>
      </c>
      <c r="K22" s="38">
        <f t="shared" si="2"/>
        <v>6.666666666666667</v>
      </c>
      <c r="L22" s="69">
        <v>12</v>
      </c>
      <c r="M22" s="69">
        <v>0</v>
      </c>
      <c r="N22" s="38">
        <f t="shared" si="3"/>
        <v>0</v>
      </c>
      <c r="O22" s="69">
        <v>650</v>
      </c>
      <c r="P22" s="69">
        <v>297</v>
      </c>
      <c r="Q22" s="38">
        <f t="shared" si="4"/>
        <v>45.692307692307693</v>
      </c>
      <c r="R22" s="69">
        <v>182</v>
      </c>
      <c r="S22" s="66">
        <v>244</v>
      </c>
      <c r="T22" s="66">
        <v>136</v>
      </c>
      <c r="U22" s="38">
        <f t="shared" si="5"/>
        <v>55.737704918032783</v>
      </c>
      <c r="V22" s="66">
        <v>146</v>
      </c>
      <c r="W22" s="66">
        <v>67</v>
      </c>
      <c r="X22" s="38">
        <f t="shared" si="6"/>
        <v>45.890410958904113</v>
      </c>
    </row>
    <row r="23" spans="1:24" ht="16.5" customHeight="1" x14ac:dyDescent="0.3">
      <c r="A23" s="141" t="s">
        <v>56</v>
      </c>
      <c r="B23" s="62">
        <v>847</v>
      </c>
      <c r="C23" s="66">
        <v>604</v>
      </c>
      <c r="D23" s="66">
        <v>760</v>
      </c>
      <c r="E23" s="38">
        <f t="shared" si="0"/>
        <v>125.82781456953643</v>
      </c>
      <c r="F23" s="69">
        <v>177</v>
      </c>
      <c r="G23" s="69">
        <v>108</v>
      </c>
      <c r="H23" s="38">
        <f t="shared" si="1"/>
        <v>61.016949152542374</v>
      </c>
      <c r="I23" s="66">
        <v>11</v>
      </c>
      <c r="J23" s="66">
        <v>11</v>
      </c>
      <c r="K23" s="38">
        <f t="shared" si="2"/>
        <v>100</v>
      </c>
      <c r="L23" s="69">
        <v>103</v>
      </c>
      <c r="M23" s="69">
        <v>9</v>
      </c>
      <c r="N23" s="38">
        <f t="shared" si="3"/>
        <v>8.7378640776699026</v>
      </c>
      <c r="O23" s="69">
        <v>598</v>
      </c>
      <c r="P23" s="69">
        <v>747</v>
      </c>
      <c r="Q23" s="38">
        <f t="shared" si="4"/>
        <v>124.91638795986621</v>
      </c>
      <c r="R23" s="69">
        <v>563</v>
      </c>
      <c r="S23" s="66">
        <v>203</v>
      </c>
      <c r="T23" s="66">
        <v>515</v>
      </c>
      <c r="U23" s="38">
        <f t="shared" si="5"/>
        <v>253.69458128078816</v>
      </c>
      <c r="V23" s="66">
        <v>104</v>
      </c>
      <c r="W23" s="66">
        <v>426</v>
      </c>
      <c r="X23" s="38">
        <f t="shared" si="6"/>
        <v>409.61538461538458</v>
      </c>
    </row>
    <row r="24" spans="1:24" ht="16.5" customHeight="1" x14ac:dyDescent="0.3">
      <c r="A24" s="141" t="s">
        <v>57</v>
      </c>
      <c r="B24" s="62">
        <v>626</v>
      </c>
      <c r="C24" s="66">
        <v>721</v>
      </c>
      <c r="D24" s="66">
        <v>481</v>
      </c>
      <c r="E24" s="38">
        <f t="shared" si="0"/>
        <v>66.712898751733704</v>
      </c>
      <c r="F24" s="69">
        <v>396</v>
      </c>
      <c r="G24" s="69">
        <v>125</v>
      </c>
      <c r="H24" s="38">
        <f t="shared" si="1"/>
        <v>31.565656565656564</v>
      </c>
      <c r="I24" s="66">
        <v>15</v>
      </c>
      <c r="J24" s="66">
        <v>7</v>
      </c>
      <c r="K24" s="38">
        <f t="shared" si="2"/>
        <v>46.666666666666664</v>
      </c>
      <c r="L24" s="69">
        <v>12</v>
      </c>
      <c r="M24" s="69">
        <v>1</v>
      </c>
      <c r="N24" s="38">
        <f t="shared" si="3"/>
        <v>8.3333333333333321</v>
      </c>
      <c r="O24" s="69">
        <v>698</v>
      </c>
      <c r="P24" s="69">
        <v>445</v>
      </c>
      <c r="Q24" s="38">
        <f t="shared" si="4"/>
        <v>63.753581661891111</v>
      </c>
      <c r="R24" s="69">
        <v>258</v>
      </c>
      <c r="S24" s="66">
        <v>223</v>
      </c>
      <c r="T24" s="66">
        <v>170</v>
      </c>
      <c r="U24" s="38">
        <f t="shared" si="5"/>
        <v>76.233183856502237</v>
      </c>
      <c r="V24" s="66">
        <v>182</v>
      </c>
      <c r="W24" s="66">
        <v>124</v>
      </c>
      <c r="X24" s="38">
        <f t="shared" si="6"/>
        <v>68.131868131868131</v>
      </c>
    </row>
    <row r="25" spans="1:24" ht="16.5" customHeight="1" x14ac:dyDescent="0.3">
      <c r="A25" s="141" t="s">
        <v>58</v>
      </c>
      <c r="B25" s="62">
        <v>426</v>
      </c>
      <c r="C25" s="66">
        <v>1045</v>
      </c>
      <c r="D25" s="66">
        <v>420</v>
      </c>
      <c r="E25" s="38">
        <f t="shared" si="0"/>
        <v>40.191387559808611</v>
      </c>
      <c r="F25" s="69">
        <v>338</v>
      </c>
      <c r="G25" s="69">
        <v>61</v>
      </c>
      <c r="H25" s="38">
        <f t="shared" si="1"/>
        <v>18.047337278106511</v>
      </c>
      <c r="I25" s="66">
        <v>33</v>
      </c>
      <c r="J25" s="66">
        <v>6</v>
      </c>
      <c r="K25" s="38">
        <f t="shared" si="2"/>
        <v>18.181818181818183</v>
      </c>
      <c r="L25" s="69">
        <v>4</v>
      </c>
      <c r="M25" s="69">
        <v>1</v>
      </c>
      <c r="N25" s="38">
        <f t="shared" si="3"/>
        <v>25</v>
      </c>
      <c r="O25" s="69">
        <v>1019</v>
      </c>
      <c r="P25" s="69">
        <v>354</v>
      </c>
      <c r="Q25" s="38">
        <f t="shared" si="4"/>
        <v>34.739941118743864</v>
      </c>
      <c r="R25" s="69">
        <v>185</v>
      </c>
      <c r="S25" s="66">
        <v>321</v>
      </c>
      <c r="T25" s="66">
        <v>185</v>
      </c>
      <c r="U25" s="38">
        <f t="shared" si="5"/>
        <v>57.63239875389408</v>
      </c>
      <c r="V25" s="66">
        <v>184</v>
      </c>
      <c r="W25" s="66">
        <v>55</v>
      </c>
      <c r="X25" s="38">
        <f t="shared" si="6"/>
        <v>29.891304347826086</v>
      </c>
    </row>
    <row r="26" spans="1:24" ht="16.5" customHeight="1" x14ac:dyDescent="0.3">
      <c r="A26" s="141" t="s">
        <v>59</v>
      </c>
      <c r="B26" s="62">
        <v>359</v>
      </c>
      <c r="C26" s="66">
        <v>497</v>
      </c>
      <c r="D26" s="66">
        <v>352</v>
      </c>
      <c r="E26" s="38">
        <f t="shared" si="0"/>
        <v>70.82494969818913</v>
      </c>
      <c r="F26" s="69">
        <v>296</v>
      </c>
      <c r="G26" s="69">
        <v>99</v>
      </c>
      <c r="H26" s="38">
        <f t="shared" si="1"/>
        <v>33.445945945945951</v>
      </c>
      <c r="I26" s="66">
        <v>14</v>
      </c>
      <c r="J26" s="66">
        <v>3</v>
      </c>
      <c r="K26" s="38">
        <f t="shared" si="2"/>
        <v>21.428571428571427</v>
      </c>
      <c r="L26" s="69">
        <v>36</v>
      </c>
      <c r="M26" s="69">
        <v>9</v>
      </c>
      <c r="N26" s="38">
        <f t="shared" si="3"/>
        <v>25</v>
      </c>
      <c r="O26" s="69">
        <v>492</v>
      </c>
      <c r="P26" s="69">
        <v>316</v>
      </c>
      <c r="Q26" s="38">
        <f t="shared" si="4"/>
        <v>64.22764227642277</v>
      </c>
      <c r="R26" s="69">
        <v>190</v>
      </c>
      <c r="S26" s="66">
        <v>105</v>
      </c>
      <c r="T26" s="66">
        <v>190</v>
      </c>
      <c r="U26" s="38">
        <f t="shared" si="5"/>
        <v>180.95238095238096</v>
      </c>
      <c r="V26" s="66">
        <v>95</v>
      </c>
      <c r="W26" s="66">
        <v>123</v>
      </c>
      <c r="X26" s="38">
        <f t="shared" si="6"/>
        <v>129.47368421052633</v>
      </c>
    </row>
    <row r="27" spans="1:24" ht="16.5" customHeight="1" x14ac:dyDescent="0.3">
      <c r="A27" s="141" t="s">
        <v>60</v>
      </c>
      <c r="B27" s="62">
        <v>680</v>
      </c>
      <c r="C27" s="66">
        <v>1154</v>
      </c>
      <c r="D27" s="66">
        <v>663</v>
      </c>
      <c r="E27" s="38">
        <f t="shared" si="0"/>
        <v>57.452339688041597</v>
      </c>
      <c r="F27" s="69">
        <v>466</v>
      </c>
      <c r="G27" s="69">
        <v>64</v>
      </c>
      <c r="H27" s="38">
        <f t="shared" si="1"/>
        <v>13.733905579399142</v>
      </c>
      <c r="I27" s="66">
        <v>29</v>
      </c>
      <c r="J27" s="66">
        <v>2</v>
      </c>
      <c r="K27" s="38">
        <f t="shared" si="2"/>
        <v>6.8965517241379306</v>
      </c>
      <c r="L27" s="69">
        <v>7</v>
      </c>
      <c r="M27" s="69">
        <v>11</v>
      </c>
      <c r="N27" s="38">
        <f t="shared" si="3"/>
        <v>157.14285714285714</v>
      </c>
      <c r="O27" s="69">
        <v>1148</v>
      </c>
      <c r="P27" s="69">
        <v>652</v>
      </c>
      <c r="Q27" s="38">
        <f t="shared" si="4"/>
        <v>56.79442508710801</v>
      </c>
      <c r="R27" s="69">
        <v>297</v>
      </c>
      <c r="S27" s="66">
        <v>321</v>
      </c>
      <c r="T27" s="66">
        <v>290</v>
      </c>
      <c r="U27" s="38">
        <f t="shared" si="5"/>
        <v>90.342679127725859</v>
      </c>
      <c r="V27" s="66">
        <v>265</v>
      </c>
      <c r="W27" s="66">
        <v>162</v>
      </c>
      <c r="X27" s="38">
        <f t="shared" si="6"/>
        <v>61.132075471698109</v>
      </c>
    </row>
    <row r="28" spans="1:24" ht="16.5" customHeight="1" x14ac:dyDescent="0.3">
      <c r="A28" s="141" t="s">
        <v>61</v>
      </c>
      <c r="B28" s="62">
        <v>218</v>
      </c>
      <c r="C28" s="66">
        <v>338</v>
      </c>
      <c r="D28" s="66">
        <v>201</v>
      </c>
      <c r="E28" s="38">
        <f t="shared" si="0"/>
        <v>59.467455621301781</v>
      </c>
      <c r="F28" s="69">
        <v>126</v>
      </c>
      <c r="G28" s="69">
        <v>47</v>
      </c>
      <c r="H28" s="38">
        <f t="shared" si="1"/>
        <v>37.301587301587304</v>
      </c>
      <c r="I28" s="66">
        <v>16</v>
      </c>
      <c r="J28" s="66">
        <v>1</v>
      </c>
      <c r="K28" s="38">
        <f t="shared" si="2"/>
        <v>6.25</v>
      </c>
      <c r="L28" s="69">
        <v>12</v>
      </c>
      <c r="M28" s="69">
        <v>0</v>
      </c>
      <c r="N28" s="38">
        <f t="shared" si="3"/>
        <v>0</v>
      </c>
      <c r="O28" s="69">
        <v>337</v>
      </c>
      <c r="P28" s="69">
        <v>201</v>
      </c>
      <c r="Q28" s="38">
        <f t="shared" si="4"/>
        <v>59.64391691394659</v>
      </c>
      <c r="R28" s="69">
        <v>103</v>
      </c>
      <c r="S28" s="66">
        <v>97</v>
      </c>
      <c r="T28" s="66">
        <v>103</v>
      </c>
      <c r="U28" s="38">
        <f t="shared" si="5"/>
        <v>106.18556701030928</v>
      </c>
      <c r="V28" s="66">
        <v>86</v>
      </c>
      <c r="W28" s="66">
        <v>41</v>
      </c>
      <c r="X28" s="38">
        <f t="shared" si="6"/>
        <v>47.674418604651166</v>
      </c>
    </row>
    <row r="29" spans="1:24" ht="16.5" customHeight="1" x14ac:dyDescent="0.3">
      <c r="A29" s="141" t="s">
        <v>62</v>
      </c>
      <c r="B29" s="62">
        <v>499</v>
      </c>
      <c r="C29" s="66">
        <v>843</v>
      </c>
      <c r="D29" s="66">
        <v>493</v>
      </c>
      <c r="E29" s="38">
        <f t="shared" si="0"/>
        <v>58.481613285883746</v>
      </c>
      <c r="F29" s="69">
        <v>330</v>
      </c>
      <c r="G29" s="69">
        <v>48</v>
      </c>
      <c r="H29" s="38">
        <f t="shared" si="1"/>
        <v>14.545454545454545</v>
      </c>
      <c r="I29" s="66">
        <v>22</v>
      </c>
      <c r="J29" s="66">
        <v>2</v>
      </c>
      <c r="K29" s="38">
        <f t="shared" si="2"/>
        <v>9.0909090909090917</v>
      </c>
      <c r="L29" s="69">
        <v>9</v>
      </c>
      <c r="M29" s="69">
        <v>1</v>
      </c>
      <c r="N29" s="38">
        <f t="shared" si="3"/>
        <v>11.111111111111111</v>
      </c>
      <c r="O29" s="69">
        <v>833</v>
      </c>
      <c r="P29" s="69">
        <v>482</v>
      </c>
      <c r="Q29" s="38">
        <f t="shared" si="4"/>
        <v>57.863145258103245</v>
      </c>
      <c r="R29" s="69">
        <v>170</v>
      </c>
      <c r="S29" s="66">
        <v>276</v>
      </c>
      <c r="T29" s="66">
        <v>169</v>
      </c>
      <c r="U29" s="38">
        <f t="shared" si="5"/>
        <v>61.231884057971023</v>
      </c>
      <c r="V29" s="66">
        <v>213</v>
      </c>
      <c r="W29" s="66">
        <v>98</v>
      </c>
      <c r="X29" s="38">
        <f t="shared" si="6"/>
        <v>46.009389671361504</v>
      </c>
    </row>
    <row r="30" spans="1:24" ht="57" customHeight="1" x14ac:dyDescent="0.3">
      <c r="B30" s="178" t="s">
        <v>79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3"/>
      <c r="Q30" s="84"/>
      <c r="R30" s="84"/>
    </row>
  </sheetData>
  <mergeCells count="12">
    <mergeCell ref="S4:U6"/>
    <mergeCell ref="V4:X6"/>
    <mergeCell ref="B30:N30"/>
    <mergeCell ref="B4:B6"/>
    <mergeCell ref="B2:N2"/>
    <mergeCell ref="R4:R6"/>
    <mergeCell ref="O4:Q6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0"/>
  <sheetViews>
    <sheetView view="pageBreakPreview" zoomScale="85" zoomScaleNormal="85" zoomScaleSheetLayoutView="85" workbookViewId="0">
      <selection activeCell="V15" sqref="V15"/>
    </sheetView>
  </sheetViews>
  <sheetFormatPr defaultRowHeight="15.6" x14ac:dyDescent="0.3"/>
  <cols>
    <col min="1" max="1" width="19.33203125" style="71" customWidth="1"/>
    <col min="2" max="2" width="15.21875" style="71" customWidth="1"/>
    <col min="3" max="4" width="9.44140625" style="68" customWidth="1"/>
    <col min="5" max="5" width="7.6640625" style="68" customWidth="1"/>
    <col min="6" max="6" width="8.88671875" style="68" customWidth="1"/>
    <col min="7" max="7" width="8.6640625" style="68" customWidth="1"/>
    <col min="8" max="8" width="7.6640625" style="68" customWidth="1"/>
    <col min="9" max="10" width="7.44140625" style="68" customWidth="1"/>
    <col min="11" max="11" width="6.33203125" style="68" customWidth="1"/>
    <col min="12" max="12" width="7.6640625" style="68" customWidth="1"/>
    <col min="13" max="13" width="7.33203125" style="68" customWidth="1"/>
    <col min="14" max="14" width="7.5546875" style="68" customWidth="1"/>
    <col min="15" max="15" width="8.33203125" style="68" customWidth="1"/>
    <col min="16" max="16" width="9.33203125" style="68" customWidth="1"/>
    <col min="17" max="17" width="7.33203125" style="68" customWidth="1"/>
    <col min="18" max="18" width="15.33203125" style="68" customWidth="1"/>
    <col min="19" max="20" width="9.109375" style="68" customWidth="1"/>
    <col min="21" max="21" width="8" style="68" customWidth="1"/>
    <col min="22" max="22" width="9" style="68" customWidth="1"/>
    <col min="23" max="23" width="9.33203125" style="68" customWidth="1"/>
    <col min="24" max="24" width="6.88671875" style="68" customWidth="1"/>
    <col min="25" max="249" width="9.1093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9.332031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9.1093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9.332031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9.1093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9.332031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9.1093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9.332031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9.1093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9.332031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9.1093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9.332031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9.1093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9.332031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9.1093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9.332031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9.1093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9.332031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9.1093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9.332031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9.1093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9.332031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9.1093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9.332031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9.1093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9.332031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9.1093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9.332031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9.1093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9.332031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9.1093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9.332031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9.1093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9.332031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9.1093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9.332031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9.1093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9.332031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9.1093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9.332031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9.1093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9.332031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9.1093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9.332031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9.1093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9.332031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9.1093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9.332031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9.1093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9.332031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9.1093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9.332031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9.1093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9.332031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9.1093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9.332031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9.1093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9.332031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9.1093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9.332031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9.1093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9.332031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9.1093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9.332031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9.1093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9.332031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9.1093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9.332031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9.1093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9.332031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9.1093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9.332031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9.1093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9.332031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9.1093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9.332031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9.1093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9.332031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9.1093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9.332031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9.1093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9.332031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9.1093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9.332031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9.1093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9.332031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9.1093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9.332031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9.1093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9.332031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9.1093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9.332031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9.1093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9.332031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9.1093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9.332031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9.1093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9.332031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9.1093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9.332031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9.1093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9.332031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9.1093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9.332031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9.1093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9.332031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9.1093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9.332031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9.1093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9.332031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9.1093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9.332031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9.1093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9.332031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9.1093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9.332031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9.1093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9.332031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9.1093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9.332031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9.1093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9.332031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9.1093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9.332031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9.1093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9.332031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0" width="9.109375" style="68"/>
    <col min="16381" max="16384" width="9.109375" style="68" customWidth="1"/>
  </cols>
  <sheetData>
    <row r="1" spans="1:24" ht="6" customHeight="1" x14ac:dyDescent="0.3"/>
    <row r="2" spans="1:24" s="53" customFormat="1" ht="35.25" customHeight="1" x14ac:dyDescent="0.35">
      <c r="A2" s="129"/>
      <c r="B2" s="201" t="s">
        <v>91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49"/>
      <c r="Q2" s="49"/>
      <c r="R2" s="49"/>
      <c r="S2" s="50"/>
      <c r="T2" s="50"/>
      <c r="U2" s="50"/>
      <c r="X2" s="155" t="s">
        <v>22</v>
      </c>
    </row>
    <row r="3" spans="1:24" s="53" customFormat="1" ht="11.4" customHeight="1" x14ac:dyDescent="0.3">
      <c r="C3" s="78"/>
      <c r="D3" s="78"/>
      <c r="E3" s="78"/>
      <c r="F3" s="78"/>
      <c r="G3" s="78"/>
      <c r="H3" s="78"/>
      <c r="I3" s="78"/>
      <c r="K3" s="156"/>
      <c r="L3" s="78"/>
      <c r="M3" s="78"/>
      <c r="N3" s="55" t="s">
        <v>8</v>
      </c>
      <c r="O3" s="78"/>
      <c r="P3" s="78"/>
      <c r="Q3" s="78"/>
      <c r="R3" s="78"/>
      <c r="S3" s="78"/>
      <c r="T3" s="157"/>
      <c r="U3" s="112"/>
      <c r="X3" s="55" t="s">
        <v>8</v>
      </c>
    </row>
    <row r="4" spans="1:24" s="80" customFormat="1" ht="21.75" customHeight="1" x14ac:dyDescent="0.25">
      <c r="A4" s="179"/>
      <c r="B4" s="183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183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25.5" customHeight="1" x14ac:dyDescent="0.25">
      <c r="A5" s="180"/>
      <c r="B5" s="186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186"/>
      <c r="S5" s="195"/>
      <c r="T5" s="196"/>
      <c r="U5" s="197"/>
      <c r="V5" s="185"/>
      <c r="W5" s="186"/>
      <c r="X5" s="187"/>
    </row>
    <row r="6" spans="1:24" s="81" customFormat="1" ht="9" customHeight="1" x14ac:dyDescent="0.25">
      <c r="A6" s="180"/>
      <c r="B6" s="189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189"/>
      <c r="S6" s="198"/>
      <c r="T6" s="199"/>
      <c r="U6" s="200"/>
      <c r="V6" s="188"/>
      <c r="W6" s="189"/>
      <c r="X6" s="190"/>
    </row>
    <row r="7" spans="1:24" s="56" customFormat="1" ht="26.2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" customHeight="1" x14ac:dyDescent="0.3">
      <c r="A9" s="32" t="s">
        <v>42</v>
      </c>
      <c r="B9" s="33">
        <f>SUM(B10:B29)</f>
        <v>17840</v>
      </c>
      <c r="C9" s="33">
        <f>SUM(C10:C29)</f>
        <v>20191</v>
      </c>
      <c r="D9" s="33">
        <f>SUM(D10:D29)</f>
        <v>15936</v>
      </c>
      <c r="E9" s="34">
        <f>D9/C9*100</f>
        <v>78.926254271705218</v>
      </c>
      <c r="F9" s="33">
        <f>SUM(F10:F29)</f>
        <v>9477</v>
      </c>
      <c r="G9" s="33">
        <f>SUM(G10:G29)</f>
        <v>3917</v>
      </c>
      <c r="H9" s="34">
        <f>G9/F9*100</f>
        <v>41.331645035348743</v>
      </c>
      <c r="I9" s="33">
        <f>SUM(I10:I29)</f>
        <v>435</v>
      </c>
      <c r="J9" s="33">
        <f>SUM(J10:J29)</f>
        <v>96</v>
      </c>
      <c r="K9" s="34">
        <f>J9/I9*100</f>
        <v>22.068965517241381</v>
      </c>
      <c r="L9" s="33">
        <f>SUM(L10:L29)</f>
        <v>1311</v>
      </c>
      <c r="M9" s="33">
        <f>SUM(M10:M29)</f>
        <v>503</v>
      </c>
      <c r="N9" s="34">
        <f>M9/L9*100</f>
        <v>38.367658276125091</v>
      </c>
      <c r="O9" s="33">
        <f>SUM(O10:O29)</f>
        <v>19323</v>
      </c>
      <c r="P9" s="33">
        <f>SUM(P10:P29)</f>
        <v>12810</v>
      </c>
      <c r="Q9" s="34">
        <f>P9/O9*100</f>
        <v>66.294053718366712</v>
      </c>
      <c r="R9" s="33">
        <f>SUM(R10:R29)</f>
        <v>8028</v>
      </c>
      <c r="S9" s="33">
        <f>SUM(S10:S29)</f>
        <v>4379</v>
      </c>
      <c r="T9" s="33">
        <f>SUM(T10:T29)</f>
        <v>7388</v>
      </c>
      <c r="U9" s="34">
        <f>T9/S9*100</f>
        <v>168.71431833751998</v>
      </c>
      <c r="V9" s="33">
        <f>SUM(V10:V29)</f>
        <v>3655</v>
      </c>
      <c r="W9" s="33">
        <f>SUM(W10:W29)</f>
        <v>5543</v>
      </c>
      <c r="X9" s="34">
        <f>W9/V9*100</f>
        <v>151.65526675786595</v>
      </c>
    </row>
    <row r="10" spans="1:24" ht="18" customHeight="1" x14ac:dyDescent="0.3">
      <c r="A10" s="141" t="s">
        <v>43</v>
      </c>
      <c r="B10" s="62">
        <f>'Послуги всього'!B10-'12'!B10</f>
        <v>6646</v>
      </c>
      <c r="C10" s="62">
        <f>'Послуги всього'!C10-'12'!C10</f>
        <v>4355</v>
      </c>
      <c r="D10" s="62">
        <f>'Послуги всього'!D10-'12'!D10</f>
        <v>5758</v>
      </c>
      <c r="E10" s="38">
        <f>D10/C10*100</f>
        <v>132.21584385763489</v>
      </c>
      <c r="F10" s="62">
        <f>'Послуги всього'!F10-'12'!F10</f>
        <v>1223</v>
      </c>
      <c r="G10" s="62">
        <f>'Послуги всього'!G10-'12'!G10</f>
        <v>1103</v>
      </c>
      <c r="H10" s="38">
        <f>G10/F10*100</f>
        <v>90.188062142273097</v>
      </c>
      <c r="I10" s="62">
        <f>'Послуги всього'!I10-'12'!I10</f>
        <v>49</v>
      </c>
      <c r="J10" s="62">
        <f>'Послуги всього'!J10-'12'!J10</f>
        <v>20</v>
      </c>
      <c r="K10" s="38">
        <f>J10/I10*100</f>
        <v>40.816326530612244</v>
      </c>
      <c r="L10" s="62">
        <f>'Послуги всього'!L10-'12'!L10</f>
        <v>46</v>
      </c>
      <c r="M10" s="62">
        <f>'Послуги всього'!M10-'12'!M10</f>
        <v>6</v>
      </c>
      <c r="N10" s="38">
        <f>M10/L10*100</f>
        <v>13.043478260869565</v>
      </c>
      <c r="O10" s="62">
        <f>'Послуги всього'!O10-'12'!O10</f>
        <v>3977</v>
      </c>
      <c r="P10" s="62">
        <f>'Послуги всього'!P10-'12'!P10</f>
        <v>3337</v>
      </c>
      <c r="Q10" s="38">
        <f>P10/O10*100</f>
        <v>83.90746794065879</v>
      </c>
      <c r="R10" s="62">
        <f>'Послуги всього'!R10-'12'!R10</f>
        <v>3260</v>
      </c>
      <c r="S10" s="62">
        <f>'Послуги всього'!S10-'12'!S10</f>
        <v>880</v>
      </c>
      <c r="T10" s="62">
        <f>'Послуги всього'!T10-'12'!T10</f>
        <v>2996</v>
      </c>
      <c r="U10" s="38">
        <f>T10/S10*100</f>
        <v>340.4545454545455</v>
      </c>
      <c r="V10" s="62">
        <f>'Послуги всього'!V10-'12'!V10</f>
        <v>733</v>
      </c>
      <c r="W10" s="62">
        <f>'Послуги всього'!W10-'12'!W10</f>
        <v>2738</v>
      </c>
      <c r="X10" s="38">
        <f>W10/V10*100</f>
        <v>373.53342428376533</v>
      </c>
    </row>
    <row r="11" spans="1:24" ht="18" customHeight="1" x14ac:dyDescent="0.3">
      <c r="A11" s="141" t="s">
        <v>44</v>
      </c>
      <c r="B11" s="62">
        <f>'Послуги всього'!B11-'12'!B11</f>
        <v>690</v>
      </c>
      <c r="C11" s="62">
        <f>'Послуги всього'!C11-'12'!C11</f>
        <v>1661</v>
      </c>
      <c r="D11" s="62">
        <f>'Послуги всього'!D11-'12'!D11</f>
        <v>637</v>
      </c>
      <c r="E11" s="38">
        <f t="shared" ref="E11:E29" si="0">D11/C11*100</f>
        <v>38.350391330523777</v>
      </c>
      <c r="F11" s="62">
        <f>'Послуги всього'!F11-'12'!F11</f>
        <v>600</v>
      </c>
      <c r="G11" s="62">
        <f>'Послуги всього'!G11-'12'!G11</f>
        <v>176</v>
      </c>
      <c r="H11" s="38">
        <f t="shared" ref="H11:H29" si="1">G11/F11*100</f>
        <v>29.333333333333332</v>
      </c>
      <c r="I11" s="62">
        <f>'Послуги всього'!I11-'12'!I11</f>
        <v>16</v>
      </c>
      <c r="J11" s="62">
        <f>'Послуги всього'!J11-'12'!J11</f>
        <v>9</v>
      </c>
      <c r="K11" s="38">
        <f t="shared" ref="K11:K29" si="2">J11/I11*100</f>
        <v>56.25</v>
      </c>
      <c r="L11" s="62">
        <f>'Послуги всього'!L11-'12'!L11</f>
        <v>75</v>
      </c>
      <c r="M11" s="62">
        <f>'Послуги всього'!M11-'12'!M11</f>
        <v>9</v>
      </c>
      <c r="N11" s="38">
        <f t="shared" ref="N11:N29" si="3">M11/L11*100</f>
        <v>12</v>
      </c>
      <c r="O11" s="62">
        <f>'Послуги всього'!O11-'12'!O11</f>
        <v>1615</v>
      </c>
      <c r="P11" s="62">
        <f>'Послуги всього'!P11-'12'!P11</f>
        <v>607</v>
      </c>
      <c r="Q11" s="38">
        <f t="shared" ref="Q11:Q29" si="4">P11/O11*100</f>
        <v>37.585139318885446</v>
      </c>
      <c r="R11" s="62">
        <f>'Послуги всього'!R11-'12'!R11</f>
        <v>273</v>
      </c>
      <c r="S11" s="62">
        <f>'Послуги всього'!S11-'12'!S11</f>
        <v>399</v>
      </c>
      <c r="T11" s="62">
        <f>'Послуги всього'!T11-'12'!T11</f>
        <v>247</v>
      </c>
      <c r="U11" s="38">
        <f t="shared" ref="U11:U29" si="5">T11/S11*100</f>
        <v>61.904761904761905</v>
      </c>
      <c r="V11" s="62">
        <f>'Послуги всього'!V11-'12'!V11</f>
        <v>347</v>
      </c>
      <c r="W11" s="62">
        <f>'Послуги всього'!W11-'12'!W11</f>
        <v>113</v>
      </c>
      <c r="X11" s="38">
        <f t="shared" ref="X11:X29" si="6">W11/V11*100</f>
        <v>32.564841498559076</v>
      </c>
    </row>
    <row r="12" spans="1:24" ht="18" customHeight="1" x14ac:dyDescent="0.3">
      <c r="A12" s="141" t="s">
        <v>45</v>
      </c>
      <c r="B12" s="62">
        <f>'Послуги всього'!B12-'12'!B12</f>
        <v>595</v>
      </c>
      <c r="C12" s="62">
        <f>'Послуги всього'!C12-'12'!C12</f>
        <v>1284</v>
      </c>
      <c r="D12" s="62">
        <f>'Послуги всього'!D12-'12'!D12</f>
        <v>511</v>
      </c>
      <c r="E12" s="38">
        <f t="shared" si="0"/>
        <v>39.797507788161994</v>
      </c>
      <c r="F12" s="62">
        <f>'Послуги всього'!F12-'12'!F12</f>
        <v>527</v>
      </c>
      <c r="G12" s="62">
        <f>'Послуги всього'!G12-'12'!G12</f>
        <v>131</v>
      </c>
      <c r="H12" s="38">
        <f t="shared" si="1"/>
        <v>24.857685009487664</v>
      </c>
      <c r="I12" s="62">
        <f>'Послуги всього'!I12-'12'!I12</f>
        <v>34</v>
      </c>
      <c r="J12" s="62">
        <f>'Послуги всього'!J12-'12'!J12</f>
        <v>7</v>
      </c>
      <c r="K12" s="38">
        <f t="shared" si="2"/>
        <v>20.588235294117645</v>
      </c>
      <c r="L12" s="62">
        <f>'Послуги всього'!L12-'12'!L12</f>
        <v>40</v>
      </c>
      <c r="M12" s="62">
        <f>'Послуги всього'!M12-'12'!M12</f>
        <v>9</v>
      </c>
      <c r="N12" s="38">
        <f t="shared" si="3"/>
        <v>22.5</v>
      </c>
      <c r="O12" s="62">
        <f>'Послуги всього'!O12-'12'!O12</f>
        <v>1205</v>
      </c>
      <c r="P12" s="62">
        <f>'Послуги всього'!P12-'12'!P12</f>
        <v>489</v>
      </c>
      <c r="Q12" s="38">
        <f t="shared" si="4"/>
        <v>40.580912863070537</v>
      </c>
      <c r="R12" s="62">
        <f>'Послуги всього'!R12-'12'!R12</f>
        <v>157</v>
      </c>
      <c r="S12" s="62">
        <f>'Послуги всього'!S12-'12'!S12</f>
        <v>312</v>
      </c>
      <c r="T12" s="62">
        <f>'Послуги всього'!T12-'12'!T12</f>
        <v>156</v>
      </c>
      <c r="U12" s="38">
        <f t="shared" si="5"/>
        <v>50</v>
      </c>
      <c r="V12" s="62">
        <f>'Послуги всього'!V12-'12'!V12</f>
        <v>282</v>
      </c>
      <c r="W12" s="62">
        <f>'Послуги всього'!W12-'12'!W12</f>
        <v>81</v>
      </c>
      <c r="X12" s="38">
        <f t="shared" si="6"/>
        <v>28.723404255319153</v>
      </c>
    </row>
    <row r="13" spans="1:24" ht="18" customHeight="1" x14ac:dyDescent="0.3">
      <c r="A13" s="141" t="s">
        <v>46</v>
      </c>
      <c r="B13" s="62">
        <f>'Послуги всього'!B13-'12'!B13</f>
        <v>624</v>
      </c>
      <c r="C13" s="62">
        <f>'Послуги всього'!C13-'12'!C13</f>
        <v>1274</v>
      </c>
      <c r="D13" s="62">
        <f>'Послуги всього'!D13-'12'!D13</f>
        <v>557</v>
      </c>
      <c r="E13" s="38">
        <f t="shared" si="0"/>
        <v>43.720565149136576</v>
      </c>
      <c r="F13" s="62">
        <f>'Послуги всього'!F13-'12'!F13</f>
        <v>412</v>
      </c>
      <c r="G13" s="62">
        <f>'Послуги всього'!G13-'12'!G13</f>
        <v>93</v>
      </c>
      <c r="H13" s="38">
        <f t="shared" si="1"/>
        <v>22.572815533980584</v>
      </c>
      <c r="I13" s="62">
        <f>'Послуги всього'!I13-'12'!I13</f>
        <v>7</v>
      </c>
      <c r="J13" s="62">
        <f>'Послуги всього'!J13-'12'!J13</f>
        <v>2</v>
      </c>
      <c r="K13" s="38">
        <f t="shared" si="2"/>
        <v>28.571428571428569</v>
      </c>
      <c r="L13" s="62">
        <f>'Послуги всього'!L13-'12'!L13</f>
        <v>62</v>
      </c>
      <c r="M13" s="62">
        <f>'Послуги всього'!M13-'12'!M13</f>
        <v>9</v>
      </c>
      <c r="N13" s="38">
        <f t="shared" si="3"/>
        <v>14.516129032258066</v>
      </c>
      <c r="O13" s="62">
        <f>'Послуги всього'!O13-'12'!O13</f>
        <v>1127</v>
      </c>
      <c r="P13" s="62">
        <f>'Послуги всього'!P13-'12'!P13</f>
        <v>535</v>
      </c>
      <c r="Q13" s="38">
        <f t="shared" si="4"/>
        <v>47.471162377994673</v>
      </c>
      <c r="R13" s="62">
        <f>'Послуги всього'!R13-'12'!R13</f>
        <v>300</v>
      </c>
      <c r="S13" s="62">
        <f>'Послуги всього'!S13-'12'!S13</f>
        <v>355</v>
      </c>
      <c r="T13" s="62">
        <f>'Послуги всього'!T13-'12'!T13</f>
        <v>269</v>
      </c>
      <c r="U13" s="38">
        <f t="shared" si="5"/>
        <v>75.774647887323937</v>
      </c>
      <c r="V13" s="62">
        <f>'Послуги всього'!V13-'12'!V13</f>
        <v>326</v>
      </c>
      <c r="W13" s="62">
        <f>'Послуги всього'!W13-'12'!W13</f>
        <v>93</v>
      </c>
      <c r="X13" s="38">
        <f t="shared" si="6"/>
        <v>28.527607361963192</v>
      </c>
    </row>
    <row r="14" spans="1:24" ht="18" customHeight="1" x14ac:dyDescent="0.3">
      <c r="A14" s="141" t="s">
        <v>47</v>
      </c>
      <c r="B14" s="62">
        <f>'Послуги всього'!B14-'12'!B14</f>
        <v>374</v>
      </c>
      <c r="C14" s="62">
        <f>'Послуги всього'!C14-'12'!C14</f>
        <v>687</v>
      </c>
      <c r="D14" s="62">
        <f>'Послуги всього'!D14-'12'!D14</f>
        <v>302</v>
      </c>
      <c r="E14" s="38">
        <f t="shared" si="0"/>
        <v>43.959243085880637</v>
      </c>
      <c r="F14" s="62">
        <f>'Послуги всього'!F14-'12'!F14</f>
        <v>454</v>
      </c>
      <c r="G14" s="62">
        <f>'Послуги всього'!G14-'12'!G14</f>
        <v>154</v>
      </c>
      <c r="H14" s="38">
        <f t="shared" si="1"/>
        <v>33.920704845814981</v>
      </c>
      <c r="I14" s="62">
        <f>'Послуги всього'!I14-'12'!I14</f>
        <v>10</v>
      </c>
      <c r="J14" s="62">
        <f>'Послуги всього'!J14-'12'!J14</f>
        <v>1</v>
      </c>
      <c r="K14" s="38">
        <f t="shared" si="2"/>
        <v>10</v>
      </c>
      <c r="L14" s="62">
        <f>'Послуги всього'!L14-'12'!L14</f>
        <v>0</v>
      </c>
      <c r="M14" s="62">
        <f>'Послуги всього'!M14-'12'!M14</f>
        <v>0</v>
      </c>
      <c r="N14" s="164" t="e">
        <f t="shared" si="3"/>
        <v>#DIV/0!</v>
      </c>
      <c r="O14" s="62">
        <f>'Послуги всього'!O14-'12'!O14</f>
        <v>674</v>
      </c>
      <c r="P14" s="62">
        <f>'Послуги всього'!P14-'12'!P14</f>
        <v>266</v>
      </c>
      <c r="Q14" s="38">
        <f t="shared" si="4"/>
        <v>39.465875370919882</v>
      </c>
      <c r="R14" s="62">
        <f>'Послуги всього'!R14-'12'!R14</f>
        <v>91</v>
      </c>
      <c r="S14" s="62">
        <f>'Послуги всього'!S14-'12'!S14</f>
        <v>131</v>
      </c>
      <c r="T14" s="62">
        <f>'Послуги всього'!T14-'12'!T14</f>
        <v>89</v>
      </c>
      <c r="U14" s="38">
        <f t="shared" si="5"/>
        <v>67.938931297709928</v>
      </c>
      <c r="V14" s="62">
        <f>'Послуги всього'!V14-'12'!V14</f>
        <v>101</v>
      </c>
      <c r="W14" s="62">
        <f>'Послуги всього'!W14-'12'!W14</f>
        <v>69</v>
      </c>
      <c r="X14" s="38">
        <f t="shared" si="6"/>
        <v>68.316831683168317</v>
      </c>
    </row>
    <row r="15" spans="1:24" ht="18" customHeight="1" x14ac:dyDescent="0.3">
      <c r="A15" s="141" t="s">
        <v>48</v>
      </c>
      <c r="B15" s="62">
        <f>'Послуги всього'!B15-'12'!B15</f>
        <v>382</v>
      </c>
      <c r="C15" s="62">
        <f>'Послуги всього'!C15-'12'!C15</f>
        <v>784</v>
      </c>
      <c r="D15" s="62">
        <f>'Послуги всього'!D15-'12'!D15</f>
        <v>340</v>
      </c>
      <c r="E15" s="38">
        <f t="shared" si="0"/>
        <v>43.367346938775512</v>
      </c>
      <c r="F15" s="62">
        <f>'Послуги всього'!F15-'12'!F15</f>
        <v>436</v>
      </c>
      <c r="G15" s="62">
        <f>'Послуги всього'!G15-'12'!G15</f>
        <v>90</v>
      </c>
      <c r="H15" s="38">
        <f t="shared" si="1"/>
        <v>20.642201834862387</v>
      </c>
      <c r="I15" s="62">
        <f>'Послуги всього'!I15-'12'!I15</f>
        <v>23</v>
      </c>
      <c r="J15" s="62">
        <f>'Послуги всього'!J15-'12'!J15</f>
        <v>2</v>
      </c>
      <c r="K15" s="38">
        <f t="shared" si="2"/>
        <v>8.695652173913043</v>
      </c>
      <c r="L15" s="62">
        <f>'Послуги всього'!L15-'12'!L15</f>
        <v>76</v>
      </c>
      <c r="M15" s="62">
        <f>'Послуги всього'!M15-'12'!M15</f>
        <v>14</v>
      </c>
      <c r="N15" s="38">
        <f t="shared" si="3"/>
        <v>18.421052631578945</v>
      </c>
      <c r="O15" s="62">
        <f>'Послуги всього'!O15-'12'!O15</f>
        <v>758</v>
      </c>
      <c r="P15" s="62">
        <f>'Послуги всього'!P15-'12'!P15</f>
        <v>289</v>
      </c>
      <c r="Q15" s="38">
        <f t="shared" si="4"/>
        <v>38.126649076517147</v>
      </c>
      <c r="R15" s="62">
        <f>'Послуги всього'!R15-'12'!R15</f>
        <v>173</v>
      </c>
      <c r="S15" s="62">
        <f>'Послуги всього'!S15-'12'!S15</f>
        <v>158</v>
      </c>
      <c r="T15" s="62">
        <f>'Послуги всього'!T15-'12'!T15</f>
        <v>157</v>
      </c>
      <c r="U15" s="38">
        <f t="shared" si="5"/>
        <v>99.367088607594937</v>
      </c>
      <c r="V15" s="62">
        <f>'Послуги всього'!V15-'12'!V15</f>
        <v>135</v>
      </c>
      <c r="W15" s="62">
        <f>'Послуги всього'!W15-'12'!W15</f>
        <v>76</v>
      </c>
      <c r="X15" s="38">
        <f t="shared" si="6"/>
        <v>56.296296296296298</v>
      </c>
    </row>
    <row r="16" spans="1:24" ht="18" customHeight="1" x14ac:dyDescent="0.3">
      <c r="A16" s="141" t="s">
        <v>49</v>
      </c>
      <c r="B16" s="62">
        <f>'Послуги всього'!B16-'12'!B16</f>
        <v>208</v>
      </c>
      <c r="C16" s="62">
        <f>'Послуги всього'!C16-'12'!C16</f>
        <v>377</v>
      </c>
      <c r="D16" s="62">
        <f>'Послуги всього'!D16-'12'!D16</f>
        <v>204</v>
      </c>
      <c r="E16" s="38">
        <f t="shared" si="0"/>
        <v>54.111405835543771</v>
      </c>
      <c r="F16" s="62">
        <f>'Послуги всього'!F16-'12'!F16</f>
        <v>289</v>
      </c>
      <c r="G16" s="62">
        <f>'Послуги всього'!G16-'12'!G16</f>
        <v>80</v>
      </c>
      <c r="H16" s="38">
        <f t="shared" si="1"/>
        <v>27.681660899653981</v>
      </c>
      <c r="I16" s="62">
        <f>'Послуги всього'!I16-'12'!I16</f>
        <v>57</v>
      </c>
      <c r="J16" s="62">
        <f>'Послуги всього'!J16-'12'!J16</f>
        <v>0</v>
      </c>
      <c r="K16" s="38">
        <f t="shared" si="2"/>
        <v>0</v>
      </c>
      <c r="L16" s="62">
        <f>'Послуги всього'!L16-'12'!L16</f>
        <v>18</v>
      </c>
      <c r="M16" s="62">
        <f>'Послуги всього'!M16-'12'!M16</f>
        <v>7</v>
      </c>
      <c r="N16" s="38">
        <f t="shared" si="3"/>
        <v>38.888888888888893</v>
      </c>
      <c r="O16" s="62">
        <f>'Послуги всього'!O16-'12'!O16</f>
        <v>376</v>
      </c>
      <c r="P16" s="62">
        <f>'Послуги всього'!P16-'12'!P16</f>
        <v>192</v>
      </c>
      <c r="Q16" s="38">
        <f t="shared" si="4"/>
        <v>51.063829787234042</v>
      </c>
      <c r="R16" s="62">
        <f>'Послуги всього'!R16-'12'!R16</f>
        <v>100</v>
      </c>
      <c r="S16" s="62">
        <f>'Послуги всього'!S16-'12'!S16</f>
        <v>43</v>
      </c>
      <c r="T16" s="62">
        <f>'Послуги всього'!T16-'12'!T16</f>
        <v>100</v>
      </c>
      <c r="U16" s="38">
        <f t="shared" si="5"/>
        <v>232.55813953488374</v>
      </c>
      <c r="V16" s="62">
        <f>'Послуги всього'!V16-'12'!V16</f>
        <v>38</v>
      </c>
      <c r="W16" s="62">
        <f>'Послуги всього'!W16-'12'!W16</f>
        <v>65</v>
      </c>
      <c r="X16" s="38">
        <f t="shared" si="6"/>
        <v>171.05263157894737</v>
      </c>
    </row>
    <row r="17" spans="1:24" ht="18" customHeight="1" x14ac:dyDescent="0.3">
      <c r="A17" s="141" t="s">
        <v>50</v>
      </c>
      <c r="B17" s="62">
        <f>'Послуги всього'!B17-'12'!B17</f>
        <v>665</v>
      </c>
      <c r="C17" s="62">
        <f>'Послуги всього'!C17-'12'!C17</f>
        <v>577</v>
      </c>
      <c r="D17" s="62">
        <f>'Послуги всього'!D17-'12'!D17</f>
        <v>639</v>
      </c>
      <c r="E17" s="38">
        <f t="shared" si="0"/>
        <v>110.74523396880416</v>
      </c>
      <c r="F17" s="62">
        <f>'Послуги всього'!F17-'12'!F17</f>
        <v>324</v>
      </c>
      <c r="G17" s="62">
        <f>'Послуги всього'!G17-'12'!G17</f>
        <v>160</v>
      </c>
      <c r="H17" s="38">
        <f t="shared" si="1"/>
        <v>49.382716049382715</v>
      </c>
      <c r="I17" s="62">
        <f>'Послуги всього'!I17-'12'!I17</f>
        <v>14</v>
      </c>
      <c r="J17" s="62">
        <f>'Послуги всього'!J17-'12'!J17</f>
        <v>14</v>
      </c>
      <c r="K17" s="38">
        <f t="shared" si="2"/>
        <v>100</v>
      </c>
      <c r="L17" s="62">
        <f>'Послуги всього'!L17-'12'!L17</f>
        <v>16</v>
      </c>
      <c r="M17" s="62">
        <f>'Послуги всього'!M17-'12'!M17</f>
        <v>13</v>
      </c>
      <c r="N17" s="38">
        <f t="shared" si="3"/>
        <v>81.25</v>
      </c>
      <c r="O17" s="62">
        <f>'Послуги всього'!O17-'12'!O17</f>
        <v>565</v>
      </c>
      <c r="P17" s="62">
        <f>'Послуги всього'!P17-'12'!P17</f>
        <v>615</v>
      </c>
      <c r="Q17" s="38">
        <f t="shared" si="4"/>
        <v>108.84955752212389</v>
      </c>
      <c r="R17" s="62">
        <f>'Послуги всього'!R17-'12'!R17</f>
        <v>319</v>
      </c>
      <c r="S17" s="62">
        <f>'Послуги всього'!S17-'12'!S17</f>
        <v>94</v>
      </c>
      <c r="T17" s="62">
        <f>'Послуги всього'!T17-'12'!T17</f>
        <v>318</v>
      </c>
      <c r="U17" s="38">
        <f t="shared" si="5"/>
        <v>338.2978723404255</v>
      </c>
      <c r="V17" s="62">
        <f>'Послуги всього'!V17-'12'!V17</f>
        <v>77</v>
      </c>
      <c r="W17" s="62">
        <f>'Послуги всього'!W17-'12'!W17</f>
        <v>289</v>
      </c>
      <c r="X17" s="38">
        <f t="shared" si="6"/>
        <v>375.32467532467535</v>
      </c>
    </row>
    <row r="18" spans="1:24" ht="18" customHeight="1" x14ac:dyDescent="0.3">
      <c r="A18" s="141" t="s">
        <v>51</v>
      </c>
      <c r="B18" s="62">
        <f>'Послуги всього'!B18-'12'!B18</f>
        <v>550</v>
      </c>
      <c r="C18" s="62">
        <f>'Послуги всього'!C18-'12'!C18</f>
        <v>788</v>
      </c>
      <c r="D18" s="62">
        <f>'Послуги всього'!D18-'12'!D18</f>
        <v>536</v>
      </c>
      <c r="E18" s="38">
        <f t="shared" si="0"/>
        <v>68.020304568527919</v>
      </c>
      <c r="F18" s="62">
        <f>'Послуги всього'!F18-'12'!F18</f>
        <v>423</v>
      </c>
      <c r="G18" s="62">
        <f>'Послуги всього'!G18-'12'!G18</f>
        <v>118</v>
      </c>
      <c r="H18" s="38">
        <f t="shared" si="1"/>
        <v>27.895981087470449</v>
      </c>
      <c r="I18" s="62">
        <f>'Послуги всього'!I18-'12'!I18</f>
        <v>9</v>
      </c>
      <c r="J18" s="62">
        <f>'Послуги всього'!J18-'12'!J18</f>
        <v>1</v>
      </c>
      <c r="K18" s="38">
        <f t="shared" si="2"/>
        <v>11.111111111111111</v>
      </c>
      <c r="L18" s="62">
        <f>'Послуги всього'!L18-'12'!L18</f>
        <v>128</v>
      </c>
      <c r="M18" s="62">
        <f>'Послуги всього'!M18-'12'!M18</f>
        <v>30</v>
      </c>
      <c r="N18" s="38">
        <f t="shared" si="3"/>
        <v>23.4375</v>
      </c>
      <c r="O18" s="62">
        <f>'Послуги всього'!O18-'12'!O18</f>
        <v>762</v>
      </c>
      <c r="P18" s="62">
        <f>'Послуги всього'!P18-'12'!P18</f>
        <v>471</v>
      </c>
      <c r="Q18" s="38">
        <f t="shared" si="4"/>
        <v>61.811023622047244</v>
      </c>
      <c r="R18" s="62">
        <f>'Послуги всього'!R18-'12'!R18</f>
        <v>233</v>
      </c>
      <c r="S18" s="62">
        <f>'Послуги всього'!S18-'12'!S18</f>
        <v>145</v>
      </c>
      <c r="T18" s="62">
        <f>'Послуги всього'!T18-'12'!T18</f>
        <v>233</v>
      </c>
      <c r="U18" s="38">
        <f t="shared" si="5"/>
        <v>160.68965517241381</v>
      </c>
      <c r="V18" s="62">
        <f>'Послуги всього'!V18-'12'!V18</f>
        <v>113</v>
      </c>
      <c r="W18" s="62">
        <f>'Послуги всього'!W18-'12'!W18</f>
        <v>137</v>
      </c>
      <c r="X18" s="38">
        <f t="shared" si="6"/>
        <v>121.23893805309736</v>
      </c>
    </row>
    <row r="19" spans="1:24" ht="18" customHeight="1" x14ac:dyDescent="0.3">
      <c r="A19" s="141" t="s">
        <v>52</v>
      </c>
      <c r="B19" s="62">
        <f>'Послуги всього'!B19-'12'!B19</f>
        <v>2396</v>
      </c>
      <c r="C19" s="62">
        <f>'Послуги всього'!C19-'12'!C19</f>
        <v>1171</v>
      </c>
      <c r="D19" s="62">
        <f>'Послуги всього'!D19-'12'!D19</f>
        <v>1943</v>
      </c>
      <c r="E19" s="38">
        <f t="shared" si="0"/>
        <v>165.92655849701111</v>
      </c>
      <c r="F19" s="62">
        <f>'Послуги всього'!F19-'12'!F19</f>
        <v>461</v>
      </c>
      <c r="G19" s="62">
        <f>'Послуги всього'!G19-'12'!G19</f>
        <v>290</v>
      </c>
      <c r="H19" s="38">
        <f t="shared" si="1"/>
        <v>62.906724511930591</v>
      </c>
      <c r="I19" s="62">
        <f>'Послуги всього'!I19-'12'!I19</f>
        <v>62</v>
      </c>
      <c r="J19" s="62">
        <f>'Послуги всього'!J19-'12'!J19</f>
        <v>9</v>
      </c>
      <c r="K19" s="38">
        <f t="shared" si="2"/>
        <v>14.516129032258066</v>
      </c>
      <c r="L19" s="62">
        <f>'Послуги всього'!L19-'12'!L19</f>
        <v>49</v>
      </c>
      <c r="M19" s="62">
        <f>'Послуги всього'!M19-'12'!M19</f>
        <v>19</v>
      </c>
      <c r="N19" s="38">
        <f t="shared" si="3"/>
        <v>38.775510204081634</v>
      </c>
      <c r="O19" s="62">
        <f>'Послуги всього'!O19-'12'!O19</f>
        <v>1135</v>
      </c>
      <c r="P19" s="62">
        <f>'Послуги всього'!P19-'12'!P19</f>
        <v>1758</v>
      </c>
      <c r="Q19" s="38">
        <f t="shared" si="4"/>
        <v>154.88986784140971</v>
      </c>
      <c r="R19" s="62">
        <f>'Послуги всього'!R19-'12'!R19</f>
        <v>1253</v>
      </c>
      <c r="S19" s="62">
        <f>'Послуги всього'!S19-'12'!S19</f>
        <v>326</v>
      </c>
      <c r="T19" s="62">
        <f>'Послуги всього'!T19-'12'!T19</f>
        <v>999</v>
      </c>
      <c r="U19" s="38">
        <f t="shared" si="5"/>
        <v>306.44171779141101</v>
      </c>
      <c r="V19" s="62">
        <f>'Послуги всього'!V19-'12'!V19</f>
        <v>243</v>
      </c>
      <c r="W19" s="62">
        <f>'Послуги всього'!W19-'12'!W19</f>
        <v>911</v>
      </c>
      <c r="X19" s="38">
        <f t="shared" si="6"/>
        <v>374.89711934156378</v>
      </c>
    </row>
    <row r="20" spans="1:24" ht="18" customHeight="1" x14ac:dyDescent="0.3">
      <c r="A20" s="141" t="s">
        <v>53</v>
      </c>
      <c r="B20" s="62">
        <f>'Послуги всього'!B20-'12'!B20</f>
        <v>446</v>
      </c>
      <c r="C20" s="62">
        <f>'Послуги всього'!C20-'12'!C20</f>
        <v>706</v>
      </c>
      <c r="D20" s="62">
        <f>'Послуги всього'!D20-'12'!D20</f>
        <v>408</v>
      </c>
      <c r="E20" s="38">
        <f t="shared" si="0"/>
        <v>57.790368271954677</v>
      </c>
      <c r="F20" s="62">
        <f>'Послуги всього'!F20-'12'!F20</f>
        <v>314</v>
      </c>
      <c r="G20" s="62">
        <f>'Послуги всього'!G20-'12'!G20</f>
        <v>113</v>
      </c>
      <c r="H20" s="38">
        <f t="shared" si="1"/>
        <v>35.987261146496813</v>
      </c>
      <c r="I20" s="62">
        <f>'Послуги всього'!I20-'12'!I20</f>
        <v>14</v>
      </c>
      <c r="J20" s="62">
        <f>'Послуги всього'!J20-'12'!J20</f>
        <v>4</v>
      </c>
      <c r="K20" s="38">
        <f t="shared" si="2"/>
        <v>28.571428571428569</v>
      </c>
      <c r="L20" s="62">
        <f>'Послуги всього'!L20-'12'!L20</f>
        <v>32</v>
      </c>
      <c r="M20" s="62">
        <f>'Послуги всього'!M20-'12'!M20</f>
        <v>31</v>
      </c>
      <c r="N20" s="38">
        <f t="shared" si="3"/>
        <v>96.875</v>
      </c>
      <c r="O20" s="62">
        <f>'Послуги всього'!O20-'12'!O20</f>
        <v>682</v>
      </c>
      <c r="P20" s="62">
        <f>'Послуги всього'!P20-'12'!P20</f>
        <v>341</v>
      </c>
      <c r="Q20" s="38">
        <f t="shared" si="4"/>
        <v>50</v>
      </c>
      <c r="R20" s="62">
        <f>'Послуги всього'!R20-'12'!R20</f>
        <v>201</v>
      </c>
      <c r="S20" s="62">
        <f>'Послуги всього'!S20-'12'!S20</f>
        <v>232</v>
      </c>
      <c r="T20" s="62">
        <f>'Послуги всього'!T20-'12'!T20</f>
        <v>201</v>
      </c>
      <c r="U20" s="38">
        <f t="shared" si="5"/>
        <v>86.637931034482762</v>
      </c>
      <c r="V20" s="62">
        <f>'Послуги всього'!V20-'12'!V20</f>
        <v>188</v>
      </c>
      <c r="W20" s="62">
        <f>'Послуги всього'!W20-'12'!W20</f>
        <v>82</v>
      </c>
      <c r="X20" s="38">
        <f t="shared" si="6"/>
        <v>43.61702127659575</v>
      </c>
    </row>
    <row r="21" spans="1:24" ht="18" customHeight="1" x14ac:dyDescent="0.3">
      <c r="A21" s="141" t="s">
        <v>54</v>
      </c>
      <c r="B21" s="62">
        <f>'Послуги всього'!B21-'12'!B21</f>
        <v>661</v>
      </c>
      <c r="C21" s="62">
        <f>'Послуги всього'!C21-'12'!C21</f>
        <v>1119</v>
      </c>
      <c r="D21" s="62">
        <f>'Послуги всього'!D21-'12'!D21</f>
        <v>645</v>
      </c>
      <c r="E21" s="38">
        <f t="shared" si="0"/>
        <v>57.640750670241289</v>
      </c>
      <c r="F21" s="62">
        <f>'Послуги всього'!F21-'12'!F21</f>
        <v>663</v>
      </c>
      <c r="G21" s="62">
        <f>'Послуги всього'!G21-'12'!G21</f>
        <v>139</v>
      </c>
      <c r="H21" s="38">
        <f t="shared" si="1"/>
        <v>20.965309200603318</v>
      </c>
      <c r="I21" s="62">
        <f>'Послуги всього'!I21-'12'!I21</f>
        <v>17</v>
      </c>
      <c r="J21" s="62">
        <f>'Послуги всього'!J21-'12'!J21</f>
        <v>0</v>
      </c>
      <c r="K21" s="38">
        <f t="shared" si="2"/>
        <v>0</v>
      </c>
      <c r="L21" s="62">
        <f>'Послуги всього'!L21-'12'!L21</f>
        <v>148</v>
      </c>
      <c r="M21" s="62">
        <f>'Послуги всього'!M21-'12'!M21</f>
        <v>34</v>
      </c>
      <c r="N21" s="38">
        <f t="shared" si="3"/>
        <v>22.972972972972975</v>
      </c>
      <c r="O21" s="62">
        <f>'Послуги всього'!O21-'12'!O21</f>
        <v>1093</v>
      </c>
      <c r="P21" s="62">
        <f>'Послуги всього'!P21-'12'!P21</f>
        <v>580</v>
      </c>
      <c r="Q21" s="38">
        <f t="shared" si="4"/>
        <v>53.064958828911259</v>
      </c>
      <c r="R21" s="62">
        <f>'Послуги всього'!R21-'12'!R21</f>
        <v>294</v>
      </c>
      <c r="S21" s="62">
        <f>'Послуги всього'!S21-'12'!S21</f>
        <v>242</v>
      </c>
      <c r="T21" s="62">
        <f>'Послуги всього'!T21-'12'!T21</f>
        <v>293</v>
      </c>
      <c r="U21" s="38">
        <f t="shared" si="5"/>
        <v>121.07438016528927</v>
      </c>
      <c r="V21" s="62">
        <f>'Послуги всього'!V21-'12'!V21</f>
        <v>200</v>
      </c>
      <c r="W21" s="62">
        <f>'Послуги всього'!W21-'12'!W21</f>
        <v>99</v>
      </c>
      <c r="X21" s="38">
        <f t="shared" si="6"/>
        <v>49.5</v>
      </c>
    </row>
    <row r="22" spans="1:24" ht="18" customHeight="1" x14ac:dyDescent="0.3">
      <c r="A22" s="141" t="s">
        <v>55</v>
      </c>
      <c r="B22" s="62">
        <f>'Послуги всього'!B22-'12'!B22</f>
        <v>308</v>
      </c>
      <c r="C22" s="62">
        <f>'Послуги всього'!C22-'12'!C22</f>
        <v>497</v>
      </c>
      <c r="D22" s="62">
        <f>'Послуги всього'!D22-'12'!D22</f>
        <v>297</v>
      </c>
      <c r="E22" s="38">
        <f t="shared" si="0"/>
        <v>59.758551307847085</v>
      </c>
      <c r="F22" s="62">
        <f>'Послуги всього'!F22-'12'!F22</f>
        <v>269</v>
      </c>
      <c r="G22" s="62">
        <f>'Послуги всього'!G22-'12'!G22</f>
        <v>73</v>
      </c>
      <c r="H22" s="38">
        <f t="shared" si="1"/>
        <v>27.137546468401485</v>
      </c>
      <c r="I22" s="62">
        <f>'Послуги всього'!I22-'12'!I22</f>
        <v>14</v>
      </c>
      <c r="J22" s="62">
        <f>'Послуги всього'!J22-'12'!J22</f>
        <v>1</v>
      </c>
      <c r="K22" s="38">
        <f t="shared" si="2"/>
        <v>7.1428571428571423</v>
      </c>
      <c r="L22" s="62">
        <f>'Послуги всього'!L22-'12'!L22</f>
        <v>121</v>
      </c>
      <c r="M22" s="62">
        <f>'Послуги всього'!M22-'12'!M22</f>
        <v>34</v>
      </c>
      <c r="N22" s="38">
        <f t="shared" si="3"/>
        <v>28.099173553719009</v>
      </c>
      <c r="O22" s="62">
        <f>'Послуги всього'!O22-'12'!O22</f>
        <v>494</v>
      </c>
      <c r="P22" s="62">
        <f>'Послуги всього'!P22-'12'!P22</f>
        <v>293</v>
      </c>
      <c r="Q22" s="38">
        <f t="shared" si="4"/>
        <v>59.311740890688256</v>
      </c>
      <c r="R22" s="62">
        <f>'Послуги всього'!R22-'12'!R22</f>
        <v>96</v>
      </c>
      <c r="S22" s="62">
        <f>'Послуги всього'!S22-'12'!S22</f>
        <v>120</v>
      </c>
      <c r="T22" s="62">
        <f>'Послуги всього'!T22-'12'!T22</f>
        <v>90</v>
      </c>
      <c r="U22" s="38">
        <f t="shared" si="5"/>
        <v>75</v>
      </c>
      <c r="V22" s="62">
        <f>'Послуги всього'!V22-'12'!V22</f>
        <v>98</v>
      </c>
      <c r="W22" s="62">
        <f>'Послуги всього'!W22-'12'!W22</f>
        <v>48</v>
      </c>
      <c r="X22" s="38">
        <f t="shared" si="6"/>
        <v>48.979591836734691</v>
      </c>
    </row>
    <row r="23" spans="1:24" ht="18" customHeight="1" x14ac:dyDescent="0.3">
      <c r="A23" s="141" t="s">
        <v>56</v>
      </c>
      <c r="B23" s="62">
        <f>'Послуги всього'!B23-'12'!B23</f>
        <v>655</v>
      </c>
      <c r="C23" s="62">
        <f>'Послуги всього'!C23-'12'!C23</f>
        <v>607</v>
      </c>
      <c r="D23" s="62">
        <f>'Послуги всього'!D23-'12'!D23</f>
        <v>619</v>
      </c>
      <c r="E23" s="38">
        <f t="shared" si="0"/>
        <v>101.97693574958815</v>
      </c>
      <c r="F23" s="62">
        <f>'Послуги всього'!F23-'12'!F23</f>
        <v>327</v>
      </c>
      <c r="G23" s="62">
        <f>'Послуги всього'!G23-'12'!G23</f>
        <v>215</v>
      </c>
      <c r="H23" s="38">
        <f t="shared" si="1"/>
        <v>65.749235474006113</v>
      </c>
      <c r="I23" s="62">
        <f>'Послуги всього'!I23-'12'!I23</f>
        <v>12</v>
      </c>
      <c r="J23" s="62">
        <f>'Послуги всього'!J23-'12'!J23</f>
        <v>4</v>
      </c>
      <c r="K23" s="38">
        <f t="shared" si="2"/>
        <v>33.333333333333329</v>
      </c>
      <c r="L23" s="62">
        <f>'Послуги всього'!L23-'12'!L23</f>
        <v>60</v>
      </c>
      <c r="M23" s="62">
        <f>'Послуги всього'!M23-'12'!M23</f>
        <v>28</v>
      </c>
      <c r="N23" s="38">
        <f t="shared" si="3"/>
        <v>46.666666666666664</v>
      </c>
      <c r="O23" s="62">
        <f>'Послуги всього'!O23-'12'!O23</f>
        <v>605</v>
      </c>
      <c r="P23" s="62">
        <f>'Послуги всього'!P23-'12'!P23</f>
        <v>610</v>
      </c>
      <c r="Q23" s="38">
        <f t="shared" si="4"/>
        <v>100.82644628099173</v>
      </c>
      <c r="R23" s="62">
        <f>'Послуги всього'!R23-'12'!R23</f>
        <v>314</v>
      </c>
      <c r="S23" s="62">
        <f>'Послуги всього'!S23-'12'!S23</f>
        <v>120</v>
      </c>
      <c r="T23" s="62">
        <f>'Послуги всього'!T23-'12'!T23</f>
        <v>301</v>
      </c>
      <c r="U23" s="38">
        <f t="shared" si="5"/>
        <v>250.83333333333334</v>
      </c>
      <c r="V23" s="62">
        <f>'Послуги всього'!V23-'12'!V23</f>
        <v>75</v>
      </c>
      <c r="W23" s="62">
        <f>'Послуги всього'!W23-'12'!W23</f>
        <v>275</v>
      </c>
      <c r="X23" s="38">
        <f t="shared" si="6"/>
        <v>366.66666666666663</v>
      </c>
    </row>
    <row r="24" spans="1:24" ht="18" customHeight="1" x14ac:dyDescent="0.3">
      <c r="A24" s="141" t="s">
        <v>57</v>
      </c>
      <c r="B24" s="62">
        <f>'Послуги всього'!B24-'12'!B24</f>
        <v>485</v>
      </c>
      <c r="C24" s="62">
        <f>'Послуги всього'!C24-'12'!C24</f>
        <v>769</v>
      </c>
      <c r="D24" s="62">
        <f>'Послуги всього'!D24-'12'!D24</f>
        <v>446</v>
      </c>
      <c r="E24" s="38">
        <f t="shared" si="0"/>
        <v>57.997399219765931</v>
      </c>
      <c r="F24" s="62">
        <f>'Послуги всього'!F24-'12'!F24</f>
        <v>497</v>
      </c>
      <c r="G24" s="62">
        <f>'Послуги всього'!G24-'12'!G24</f>
        <v>194</v>
      </c>
      <c r="H24" s="38">
        <f t="shared" si="1"/>
        <v>39.034205231388327</v>
      </c>
      <c r="I24" s="62">
        <f>'Послуги всього'!I24-'12'!I24</f>
        <v>34</v>
      </c>
      <c r="J24" s="62">
        <f>'Послуги всього'!J24-'12'!J24</f>
        <v>9</v>
      </c>
      <c r="K24" s="38">
        <f t="shared" si="2"/>
        <v>26.47058823529412</v>
      </c>
      <c r="L24" s="62">
        <f>'Послуги всього'!L24-'12'!L24</f>
        <v>36</v>
      </c>
      <c r="M24" s="62">
        <f>'Послуги всього'!M24-'12'!M24</f>
        <v>10</v>
      </c>
      <c r="N24" s="38">
        <f t="shared" si="3"/>
        <v>27.777777777777779</v>
      </c>
      <c r="O24" s="62">
        <f>'Послуги всього'!O24-'12'!O24</f>
        <v>751</v>
      </c>
      <c r="P24" s="62">
        <f>'Послуги всього'!P24-'12'!P24</f>
        <v>421</v>
      </c>
      <c r="Q24" s="38">
        <f t="shared" si="4"/>
        <v>56.058588548601861</v>
      </c>
      <c r="R24" s="62">
        <f>'Послуги всього'!R24-'12'!R24</f>
        <v>163</v>
      </c>
      <c r="S24" s="62">
        <f>'Послуги всього'!S24-'12'!S24</f>
        <v>176</v>
      </c>
      <c r="T24" s="62">
        <f>'Послуги всього'!T24-'12'!T24</f>
        <v>145</v>
      </c>
      <c r="U24" s="38">
        <f t="shared" si="5"/>
        <v>82.38636363636364</v>
      </c>
      <c r="V24" s="62">
        <f>'Послуги всього'!V24-'12'!V24</f>
        <v>148</v>
      </c>
      <c r="W24" s="62">
        <f>'Послуги всього'!W24-'12'!W24</f>
        <v>98</v>
      </c>
      <c r="X24" s="38">
        <f t="shared" si="6"/>
        <v>66.21621621621621</v>
      </c>
    </row>
    <row r="25" spans="1:24" ht="18" customHeight="1" x14ac:dyDescent="0.3">
      <c r="A25" s="141" t="s">
        <v>58</v>
      </c>
      <c r="B25" s="62">
        <f>'Послуги всього'!B25-'12'!B25</f>
        <v>399</v>
      </c>
      <c r="C25" s="62">
        <f>'Послуги всього'!C25-'12'!C25</f>
        <v>817</v>
      </c>
      <c r="D25" s="62">
        <f>'Послуги всього'!D25-'12'!D25</f>
        <v>385</v>
      </c>
      <c r="E25" s="38">
        <f t="shared" si="0"/>
        <v>47.123623011015916</v>
      </c>
      <c r="F25" s="62">
        <f>'Послуги всього'!F25-'12'!F25</f>
        <v>527</v>
      </c>
      <c r="G25" s="62">
        <f>'Послуги всього'!G25-'12'!G25</f>
        <v>103</v>
      </c>
      <c r="H25" s="38">
        <f t="shared" si="1"/>
        <v>19.54459203036053</v>
      </c>
      <c r="I25" s="62">
        <f>'Послуги всього'!I25-'12'!I25</f>
        <v>10</v>
      </c>
      <c r="J25" s="62">
        <f>'Послуги всього'!J25-'12'!J25</f>
        <v>4</v>
      </c>
      <c r="K25" s="38">
        <f t="shared" si="2"/>
        <v>40</v>
      </c>
      <c r="L25" s="62">
        <f>'Послуги всього'!L25-'12'!L25</f>
        <v>67</v>
      </c>
      <c r="M25" s="62">
        <f>'Послуги всього'!M25-'12'!M25</f>
        <v>42</v>
      </c>
      <c r="N25" s="38">
        <f t="shared" si="3"/>
        <v>62.68656716417911</v>
      </c>
      <c r="O25" s="62">
        <f>'Послуги всього'!O25-'12'!O25</f>
        <v>807</v>
      </c>
      <c r="P25" s="62">
        <f>'Послуги всього'!P25-'12'!P25</f>
        <v>351</v>
      </c>
      <c r="Q25" s="38">
        <f t="shared" si="4"/>
        <v>43.494423791821561</v>
      </c>
      <c r="R25" s="62">
        <f>'Послуги всього'!R25-'12'!R25</f>
        <v>173</v>
      </c>
      <c r="S25" s="62">
        <f>'Послуги всього'!S25-'12'!S25</f>
        <v>166</v>
      </c>
      <c r="T25" s="62">
        <f>'Послуги всього'!T25-'12'!T25</f>
        <v>173</v>
      </c>
      <c r="U25" s="38">
        <f t="shared" si="5"/>
        <v>104.21686746987953</v>
      </c>
      <c r="V25" s="62">
        <f>'Послуги всього'!V25-'12'!V25</f>
        <v>135</v>
      </c>
      <c r="W25" s="62">
        <f>'Послуги всього'!W25-'12'!W25</f>
        <v>48</v>
      </c>
      <c r="X25" s="38">
        <f t="shared" si="6"/>
        <v>35.555555555555557</v>
      </c>
    </row>
    <row r="26" spans="1:24" ht="18" customHeight="1" x14ac:dyDescent="0.3">
      <c r="A26" s="141" t="s">
        <v>59</v>
      </c>
      <c r="B26" s="62">
        <f>'Послуги всього'!B26-'12'!B26</f>
        <v>559</v>
      </c>
      <c r="C26" s="62">
        <f>'Послуги всього'!C26-'12'!C26</f>
        <v>662</v>
      </c>
      <c r="D26" s="62">
        <f>'Послуги всього'!D26-'12'!D26</f>
        <v>550</v>
      </c>
      <c r="E26" s="38">
        <f t="shared" si="0"/>
        <v>83.081570996978854</v>
      </c>
      <c r="F26" s="62">
        <f>'Послуги всього'!F26-'12'!F26</f>
        <v>524</v>
      </c>
      <c r="G26" s="62">
        <f>'Послуги всього'!G26-'12'!G26</f>
        <v>303</v>
      </c>
      <c r="H26" s="38">
        <f t="shared" si="1"/>
        <v>57.824427480916029</v>
      </c>
      <c r="I26" s="62">
        <f>'Послуги всього'!I26-'12'!I26</f>
        <v>19</v>
      </c>
      <c r="J26" s="62">
        <f>'Послуги всього'!J26-'12'!J26</f>
        <v>0</v>
      </c>
      <c r="K26" s="38">
        <f t="shared" si="2"/>
        <v>0</v>
      </c>
      <c r="L26" s="62">
        <f>'Послуги всього'!L26-'12'!L26</f>
        <v>89</v>
      </c>
      <c r="M26" s="62">
        <f>'Послуги всього'!M26-'12'!M26</f>
        <v>67</v>
      </c>
      <c r="N26" s="38">
        <f t="shared" si="3"/>
        <v>75.280898876404493</v>
      </c>
      <c r="O26" s="62">
        <f>'Послуги всього'!O26-'12'!O26</f>
        <v>656</v>
      </c>
      <c r="P26" s="62">
        <f>'Послуги всього'!P26-'12'!P26</f>
        <v>517</v>
      </c>
      <c r="Q26" s="38">
        <f t="shared" si="4"/>
        <v>78.810975609756099</v>
      </c>
      <c r="R26" s="62">
        <f>'Послуги всього'!R26-'12'!R26</f>
        <v>195</v>
      </c>
      <c r="S26" s="62">
        <f>'Послуги всього'!S26-'12'!S26</f>
        <v>63</v>
      </c>
      <c r="T26" s="62">
        <f>'Послуги всього'!T26-'12'!T26</f>
        <v>193</v>
      </c>
      <c r="U26" s="38">
        <f t="shared" si="5"/>
        <v>306.34920634920638</v>
      </c>
      <c r="V26" s="62">
        <f>'Послуги всього'!V26-'12'!V26</f>
        <v>55</v>
      </c>
      <c r="W26" s="62">
        <f>'Послуги всього'!W26-'12'!W26</f>
        <v>108</v>
      </c>
      <c r="X26" s="38">
        <f t="shared" si="6"/>
        <v>196.36363636363637</v>
      </c>
    </row>
    <row r="27" spans="1:24" ht="18" customHeight="1" x14ac:dyDescent="0.3">
      <c r="A27" s="141" t="s">
        <v>60</v>
      </c>
      <c r="B27" s="62">
        <f>'Послуги всього'!B27-'12'!B27</f>
        <v>478</v>
      </c>
      <c r="C27" s="62">
        <f>'Послуги всього'!C27-'12'!C27</f>
        <v>845</v>
      </c>
      <c r="D27" s="62">
        <f>'Послуги всього'!D27-'12'!D27</f>
        <v>458</v>
      </c>
      <c r="E27" s="38">
        <f t="shared" si="0"/>
        <v>54.201183431952657</v>
      </c>
      <c r="F27" s="62">
        <f>'Послуги всього'!F27-'12'!F27</f>
        <v>416</v>
      </c>
      <c r="G27" s="62">
        <f>'Послуги всього'!G27-'12'!G27</f>
        <v>125</v>
      </c>
      <c r="H27" s="38">
        <f t="shared" si="1"/>
        <v>30.048076923076923</v>
      </c>
      <c r="I27" s="62">
        <f>'Послуги всього'!I27-'12'!I27</f>
        <v>7</v>
      </c>
      <c r="J27" s="62">
        <f>'Послуги всього'!J27-'12'!J27</f>
        <v>2</v>
      </c>
      <c r="K27" s="38">
        <f t="shared" si="2"/>
        <v>28.571428571428569</v>
      </c>
      <c r="L27" s="62">
        <f>'Послуги всього'!L27-'12'!L27</f>
        <v>137</v>
      </c>
      <c r="M27" s="62">
        <f>'Послуги всього'!M27-'12'!M27</f>
        <v>93</v>
      </c>
      <c r="N27" s="38">
        <f t="shared" si="3"/>
        <v>67.883211678832112</v>
      </c>
      <c r="O27" s="62">
        <f>'Послуги всього'!O27-'12'!O27</f>
        <v>837</v>
      </c>
      <c r="P27" s="62">
        <f>'Послуги всього'!P27-'12'!P27</f>
        <v>448</v>
      </c>
      <c r="Q27" s="38">
        <f t="shared" si="4"/>
        <v>53.524492234169649</v>
      </c>
      <c r="R27" s="62">
        <f>'Послуги всього'!R27-'12'!R27</f>
        <v>172</v>
      </c>
      <c r="S27" s="62">
        <f>'Послуги всього'!S27-'12'!S27</f>
        <v>185</v>
      </c>
      <c r="T27" s="62">
        <f>'Послуги всього'!T27-'12'!T27</f>
        <v>169</v>
      </c>
      <c r="U27" s="38">
        <f t="shared" si="5"/>
        <v>91.351351351351354</v>
      </c>
      <c r="V27" s="62">
        <f>'Послуги всього'!V27-'12'!V27</f>
        <v>156</v>
      </c>
      <c r="W27" s="62">
        <f>'Послуги всього'!W27-'12'!W27</f>
        <v>99</v>
      </c>
      <c r="X27" s="38">
        <f t="shared" si="6"/>
        <v>63.46153846153846</v>
      </c>
    </row>
    <row r="28" spans="1:24" ht="18" customHeight="1" x14ac:dyDescent="0.3">
      <c r="A28" s="141" t="s">
        <v>61</v>
      </c>
      <c r="B28" s="62">
        <f>'Послуги всього'!B28-'12'!B28</f>
        <v>315</v>
      </c>
      <c r="C28" s="62">
        <f>'Послуги всього'!C28-'12'!C28</f>
        <v>413</v>
      </c>
      <c r="D28" s="62">
        <f>'Послуги всього'!D28-'12'!D28</f>
        <v>302</v>
      </c>
      <c r="E28" s="38">
        <f t="shared" si="0"/>
        <v>73.123486682808718</v>
      </c>
      <c r="F28" s="62">
        <f>'Послуги всього'!F28-'12'!F28</f>
        <v>303</v>
      </c>
      <c r="G28" s="62">
        <f>'Послуги всього'!G28-'12'!G28</f>
        <v>121</v>
      </c>
      <c r="H28" s="38">
        <f t="shared" si="1"/>
        <v>39.933993399339933</v>
      </c>
      <c r="I28" s="62">
        <f>'Послуги всього'!I28-'12'!I28</f>
        <v>17</v>
      </c>
      <c r="J28" s="62">
        <f>'Послуги всього'!J28-'12'!J28</f>
        <v>2</v>
      </c>
      <c r="K28" s="38">
        <f t="shared" si="2"/>
        <v>11.76470588235294</v>
      </c>
      <c r="L28" s="62">
        <f>'Послуги всього'!L28-'12'!L28</f>
        <v>54</v>
      </c>
      <c r="M28" s="62">
        <f>'Послуги всього'!M28-'12'!M28</f>
        <v>31</v>
      </c>
      <c r="N28" s="38">
        <f t="shared" si="3"/>
        <v>57.407407407407405</v>
      </c>
      <c r="O28" s="62">
        <f>'Послуги всього'!O28-'12'!O28</f>
        <v>412</v>
      </c>
      <c r="P28" s="62">
        <f>'Послуги всього'!P28-'12'!P28</f>
        <v>302</v>
      </c>
      <c r="Q28" s="38">
        <f t="shared" si="4"/>
        <v>73.300970873786412</v>
      </c>
      <c r="R28" s="62">
        <f>'Послуги всього'!R28-'12'!R28</f>
        <v>147</v>
      </c>
      <c r="S28" s="62">
        <f>'Послуги всього'!S28-'12'!S28</f>
        <v>59</v>
      </c>
      <c r="T28" s="62">
        <f>'Послуги всього'!T28-'12'!T28</f>
        <v>146</v>
      </c>
      <c r="U28" s="38">
        <f t="shared" si="5"/>
        <v>247.45762711864407</v>
      </c>
      <c r="V28" s="62">
        <f>'Послуги всього'!V28-'12'!V28</f>
        <v>56</v>
      </c>
      <c r="W28" s="62">
        <f>'Послуги всього'!W28-'12'!W28</f>
        <v>51</v>
      </c>
      <c r="X28" s="38">
        <f t="shared" si="6"/>
        <v>91.071428571428569</v>
      </c>
    </row>
    <row r="29" spans="1:24" ht="18" customHeight="1" x14ac:dyDescent="0.3">
      <c r="A29" s="141" t="s">
        <v>62</v>
      </c>
      <c r="B29" s="62">
        <f>'Послуги всього'!B29-'12'!B29</f>
        <v>404</v>
      </c>
      <c r="C29" s="62">
        <f>'Послуги всього'!C29-'12'!C29</f>
        <v>798</v>
      </c>
      <c r="D29" s="62">
        <f>'Послуги всього'!D29-'12'!D29</f>
        <v>399</v>
      </c>
      <c r="E29" s="38">
        <f t="shared" si="0"/>
        <v>50</v>
      </c>
      <c r="F29" s="62">
        <f>'Послуги всього'!F29-'12'!F29</f>
        <v>488</v>
      </c>
      <c r="G29" s="62">
        <f>'Послуги всього'!G29-'12'!G29</f>
        <v>136</v>
      </c>
      <c r="H29" s="38">
        <f t="shared" si="1"/>
        <v>27.868852459016392</v>
      </c>
      <c r="I29" s="62">
        <f>'Послуги всього'!I29-'12'!I29</f>
        <v>10</v>
      </c>
      <c r="J29" s="62">
        <f>'Послуги всього'!J29-'12'!J29</f>
        <v>5</v>
      </c>
      <c r="K29" s="38">
        <f t="shared" si="2"/>
        <v>50</v>
      </c>
      <c r="L29" s="62">
        <f>'Послуги всього'!L29-'12'!L29</f>
        <v>57</v>
      </c>
      <c r="M29" s="62">
        <f>'Послуги всього'!M29-'12'!M29</f>
        <v>17</v>
      </c>
      <c r="N29" s="38">
        <f t="shared" si="3"/>
        <v>29.82456140350877</v>
      </c>
      <c r="O29" s="62">
        <f>'Послуги всього'!O29-'12'!O29</f>
        <v>792</v>
      </c>
      <c r="P29" s="62">
        <f>'Послуги всього'!P29-'12'!P29</f>
        <v>388</v>
      </c>
      <c r="Q29" s="38">
        <f t="shared" si="4"/>
        <v>48.98989898989899</v>
      </c>
      <c r="R29" s="62">
        <f>'Послуги всього'!R29-'12'!R29</f>
        <v>114</v>
      </c>
      <c r="S29" s="62">
        <f>'Послуги всього'!S29-'12'!S29</f>
        <v>173</v>
      </c>
      <c r="T29" s="62">
        <f>'Послуги всього'!T29-'12'!T29</f>
        <v>113</v>
      </c>
      <c r="U29" s="38">
        <f t="shared" si="5"/>
        <v>65.317919075144502</v>
      </c>
      <c r="V29" s="62">
        <f>'Послуги всього'!V29-'12'!V29</f>
        <v>149</v>
      </c>
      <c r="W29" s="62">
        <f>'Послуги всього'!W29-'12'!W29</f>
        <v>63</v>
      </c>
      <c r="X29" s="38">
        <f t="shared" si="6"/>
        <v>42.281879194630875</v>
      </c>
    </row>
    <row r="30" spans="1:24" ht="60" customHeight="1" x14ac:dyDescent="0.3">
      <c r="B30" s="178" t="s">
        <v>79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2"/>
      <c r="Q30" s="84"/>
      <c r="R30" s="84"/>
    </row>
  </sheetData>
  <mergeCells count="12">
    <mergeCell ref="S4:U6"/>
    <mergeCell ref="V4:X6"/>
    <mergeCell ref="L4:N6"/>
    <mergeCell ref="B2:N2"/>
    <mergeCell ref="R4:R6"/>
    <mergeCell ref="O4:Q6"/>
    <mergeCell ref="B30:N30"/>
    <mergeCell ref="A4:A7"/>
    <mergeCell ref="C4:E6"/>
    <mergeCell ref="F4:H6"/>
    <mergeCell ref="I4:K6"/>
    <mergeCell ref="B4:B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B10" sqref="B10"/>
    </sheetView>
  </sheetViews>
  <sheetFormatPr defaultColWidth="8" defaultRowHeight="13.2" x14ac:dyDescent="0.25"/>
  <cols>
    <col min="1" max="1" width="57.44140625" style="130" customWidth="1"/>
    <col min="2" max="2" width="14.6640625" style="15" customWidth="1"/>
    <col min="3" max="3" width="13.6640625" style="15" customWidth="1"/>
    <col min="4" max="4" width="8.6640625" style="130" customWidth="1"/>
    <col min="5" max="5" width="9.6640625" style="130" customWidth="1"/>
    <col min="6" max="6" width="15.109375" style="130" customWidth="1"/>
    <col min="7" max="7" width="13.6640625" style="130" customWidth="1"/>
    <col min="8" max="8" width="8.88671875" style="130" customWidth="1"/>
    <col min="9" max="10" width="10.88671875" style="130" customWidth="1"/>
    <col min="11" max="11" width="11.33203125" style="130" customWidth="1"/>
    <col min="12" max="12" width="11.6640625" style="130" customWidth="1"/>
    <col min="13" max="16384" width="8" style="130"/>
  </cols>
  <sheetData>
    <row r="1" spans="1:19" ht="27" customHeight="1" x14ac:dyDescent="0.25">
      <c r="A1" s="248" t="s">
        <v>71</v>
      </c>
      <c r="B1" s="248"/>
      <c r="C1" s="248"/>
      <c r="D1" s="248"/>
      <c r="E1" s="248"/>
      <c r="F1" s="248"/>
      <c r="G1" s="248"/>
      <c r="H1" s="248"/>
      <c r="I1" s="248"/>
      <c r="J1" s="142"/>
    </row>
    <row r="2" spans="1:19" ht="23.25" customHeight="1" x14ac:dyDescent="0.25">
      <c r="A2" s="249" t="s">
        <v>26</v>
      </c>
      <c r="B2" s="248"/>
      <c r="C2" s="248"/>
      <c r="D2" s="248"/>
      <c r="E2" s="248"/>
      <c r="F2" s="248"/>
      <c r="G2" s="248"/>
      <c r="H2" s="248"/>
      <c r="I2" s="248"/>
      <c r="J2" s="142"/>
    </row>
    <row r="3" spans="1:19" ht="13.5" customHeight="1" x14ac:dyDescent="0.25">
      <c r="A3" s="250"/>
      <c r="B3" s="250"/>
      <c r="C3" s="250"/>
      <c r="D3" s="250"/>
      <c r="E3" s="250"/>
    </row>
    <row r="4" spans="1:19" s="110" customFormat="1" ht="30.75" customHeight="1" x14ac:dyDescent="0.3">
      <c r="A4" s="211" t="s">
        <v>0</v>
      </c>
      <c r="B4" s="251" t="s">
        <v>27</v>
      </c>
      <c r="C4" s="252"/>
      <c r="D4" s="252"/>
      <c r="E4" s="253"/>
      <c r="F4" s="251" t="s">
        <v>28</v>
      </c>
      <c r="G4" s="252"/>
      <c r="H4" s="252"/>
      <c r="I4" s="253"/>
      <c r="J4" s="143"/>
    </row>
    <row r="5" spans="1:19" s="110" customFormat="1" ht="23.25" customHeight="1" x14ac:dyDescent="0.3">
      <c r="A5" s="246"/>
      <c r="B5" s="207" t="s">
        <v>81</v>
      </c>
      <c r="C5" s="207" t="s">
        <v>82</v>
      </c>
      <c r="D5" s="209" t="s">
        <v>1</v>
      </c>
      <c r="E5" s="210"/>
      <c r="F5" s="207" t="s">
        <v>81</v>
      </c>
      <c r="G5" s="207" t="s">
        <v>82</v>
      </c>
      <c r="H5" s="209" t="s">
        <v>1</v>
      </c>
      <c r="I5" s="210"/>
      <c r="J5" s="144"/>
    </row>
    <row r="6" spans="1:19" s="110" customFormat="1" ht="36.75" customHeight="1" x14ac:dyDescent="0.3">
      <c r="A6" s="212"/>
      <c r="B6" s="208"/>
      <c r="C6" s="208"/>
      <c r="D6" s="5" t="s">
        <v>2</v>
      </c>
      <c r="E6" s="6" t="s">
        <v>40</v>
      </c>
      <c r="F6" s="208"/>
      <c r="G6" s="208"/>
      <c r="H6" s="5" t="s">
        <v>2</v>
      </c>
      <c r="I6" s="6" t="s">
        <v>40</v>
      </c>
      <c r="J6" s="145"/>
    </row>
    <row r="7" spans="1:19" s="131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6"/>
    </row>
    <row r="8" spans="1:19" s="131" customFormat="1" ht="37.950000000000003" customHeight="1" x14ac:dyDescent="0.3">
      <c r="A8" s="132" t="s">
        <v>73</v>
      </c>
      <c r="B8" s="161" t="s">
        <v>72</v>
      </c>
      <c r="C8" s="161">
        <f>'15'!B8</f>
        <v>26763</v>
      </c>
      <c r="D8" s="11" t="s">
        <v>72</v>
      </c>
      <c r="E8" s="162" t="s">
        <v>72</v>
      </c>
      <c r="F8" s="161" t="s">
        <v>72</v>
      </c>
      <c r="G8" s="161">
        <f>'16'!B8</f>
        <v>14343</v>
      </c>
      <c r="H8" s="11" t="s">
        <v>72</v>
      </c>
      <c r="I8" s="162" t="s">
        <v>72</v>
      </c>
      <c r="J8" s="147"/>
      <c r="K8" s="19"/>
      <c r="L8" s="19"/>
      <c r="M8" s="133"/>
      <c r="R8" s="148"/>
      <c r="S8" s="148"/>
    </row>
    <row r="9" spans="1:19" s="110" customFormat="1" ht="37.950000000000003" customHeight="1" x14ac:dyDescent="0.3">
      <c r="A9" s="132" t="s">
        <v>36</v>
      </c>
      <c r="B9" s="161">
        <f>'15'!C8</f>
        <v>29187</v>
      </c>
      <c r="C9" s="161">
        <f>'15'!D8</f>
        <v>23636</v>
      </c>
      <c r="D9" s="11">
        <f t="shared" ref="D9:D13" si="0">C9/B9*100</f>
        <v>80.981258779593659</v>
      </c>
      <c r="E9" s="162">
        <f t="shared" ref="E9:E13" si="1">C9-B9</f>
        <v>-5551</v>
      </c>
      <c r="F9" s="161">
        <f>'16'!C8</f>
        <v>18145</v>
      </c>
      <c r="G9" s="161">
        <f>'16'!D8</f>
        <v>13097</v>
      </c>
      <c r="H9" s="11">
        <f t="shared" ref="H9:H13" si="2">G9/F9*100</f>
        <v>72.179663819233951</v>
      </c>
      <c r="I9" s="162">
        <f t="shared" ref="I9:I13" si="3">G9-F9</f>
        <v>-5048</v>
      </c>
      <c r="J9" s="147"/>
      <c r="K9" s="19"/>
      <c r="L9" s="19"/>
      <c r="M9" s="134"/>
      <c r="R9" s="148"/>
      <c r="S9" s="148"/>
    </row>
    <row r="10" spans="1:19" s="110" customFormat="1" ht="45" customHeight="1" x14ac:dyDescent="0.3">
      <c r="A10" s="135" t="s">
        <v>37</v>
      </c>
      <c r="B10" s="161">
        <f>'15'!F8</f>
        <v>10025</v>
      </c>
      <c r="C10" s="161">
        <f>'15'!G8</f>
        <v>4229</v>
      </c>
      <c r="D10" s="11">
        <f t="shared" si="0"/>
        <v>42.18453865336658</v>
      </c>
      <c r="E10" s="162">
        <f t="shared" si="1"/>
        <v>-5796</v>
      </c>
      <c r="F10" s="161">
        <f>'16'!F8</f>
        <v>8442</v>
      </c>
      <c r="G10" s="161">
        <f>'16'!G8</f>
        <v>2657</v>
      </c>
      <c r="H10" s="11">
        <f t="shared" si="2"/>
        <v>31.473584458659086</v>
      </c>
      <c r="I10" s="162">
        <f t="shared" si="3"/>
        <v>-5785</v>
      </c>
      <c r="J10" s="147"/>
      <c r="K10" s="19"/>
      <c r="L10" s="19"/>
      <c r="M10" s="134"/>
      <c r="R10" s="148"/>
      <c r="S10" s="148"/>
    </row>
    <row r="11" spans="1:19" s="110" customFormat="1" ht="37.950000000000003" customHeight="1" x14ac:dyDescent="0.3">
      <c r="A11" s="132" t="s">
        <v>38</v>
      </c>
      <c r="B11" s="161">
        <f>'15'!I8</f>
        <v>633</v>
      </c>
      <c r="C11" s="161">
        <f>'15'!J8</f>
        <v>187</v>
      </c>
      <c r="D11" s="11">
        <f t="shared" si="0"/>
        <v>29.541864139020536</v>
      </c>
      <c r="E11" s="162">
        <f t="shared" si="1"/>
        <v>-446</v>
      </c>
      <c r="F11" s="161">
        <f>'16'!I8</f>
        <v>467</v>
      </c>
      <c r="G11" s="161">
        <f>'16'!J8</f>
        <v>89</v>
      </c>
      <c r="H11" s="11">
        <f t="shared" si="2"/>
        <v>19.057815845824411</v>
      </c>
      <c r="I11" s="162">
        <f t="shared" si="3"/>
        <v>-378</v>
      </c>
      <c r="J11" s="147"/>
      <c r="K11" s="19"/>
      <c r="L11" s="19"/>
      <c r="M11" s="134"/>
      <c r="R11" s="148"/>
      <c r="S11" s="148"/>
    </row>
    <row r="12" spans="1:19" s="110" customFormat="1" ht="45.75" customHeight="1" x14ac:dyDescent="0.3">
      <c r="A12" s="132" t="s">
        <v>29</v>
      </c>
      <c r="B12" s="161">
        <f>'15'!L8</f>
        <v>510</v>
      </c>
      <c r="C12" s="161">
        <f>'15'!M8</f>
        <v>124</v>
      </c>
      <c r="D12" s="11">
        <f t="shared" si="0"/>
        <v>24.313725490196077</v>
      </c>
      <c r="E12" s="162">
        <f t="shared" si="1"/>
        <v>-386</v>
      </c>
      <c r="F12" s="161">
        <f>'16'!L8</f>
        <v>1772</v>
      </c>
      <c r="G12" s="161">
        <f>'16'!M8</f>
        <v>642</v>
      </c>
      <c r="H12" s="11">
        <f t="shared" si="2"/>
        <v>36.230248306997744</v>
      </c>
      <c r="I12" s="162">
        <f t="shared" si="3"/>
        <v>-1130</v>
      </c>
      <c r="J12" s="147"/>
      <c r="K12" s="19"/>
      <c r="L12" s="19"/>
      <c r="M12" s="134"/>
      <c r="R12" s="148"/>
      <c r="S12" s="148"/>
    </row>
    <row r="13" spans="1:19" s="110" customFormat="1" ht="49.5" customHeight="1" x14ac:dyDescent="0.3">
      <c r="A13" s="132" t="s">
        <v>39</v>
      </c>
      <c r="B13" s="161">
        <f>'15'!O8</f>
        <v>27596</v>
      </c>
      <c r="C13" s="161">
        <f>'15'!P8</f>
        <v>18005</v>
      </c>
      <c r="D13" s="11">
        <f t="shared" si="0"/>
        <v>65.244963038121455</v>
      </c>
      <c r="E13" s="162">
        <f t="shared" si="1"/>
        <v>-9591</v>
      </c>
      <c r="F13" s="161">
        <f>'16'!O8</f>
        <v>17694</v>
      </c>
      <c r="G13" s="161">
        <f>'16'!P8</f>
        <v>11469</v>
      </c>
      <c r="H13" s="11">
        <f t="shared" si="2"/>
        <v>64.818582570362835</v>
      </c>
      <c r="I13" s="162">
        <f t="shared" si="3"/>
        <v>-6225</v>
      </c>
      <c r="J13" s="147"/>
      <c r="K13" s="19"/>
      <c r="L13" s="19"/>
      <c r="M13" s="134"/>
      <c r="R13" s="148"/>
      <c r="S13" s="148"/>
    </row>
    <row r="14" spans="1:19" s="110" customFormat="1" ht="12.75" customHeight="1" x14ac:dyDescent="0.3">
      <c r="A14" s="213" t="s">
        <v>5</v>
      </c>
      <c r="B14" s="214"/>
      <c r="C14" s="214"/>
      <c r="D14" s="214"/>
      <c r="E14" s="214"/>
      <c r="F14" s="214"/>
      <c r="G14" s="214"/>
      <c r="H14" s="214"/>
      <c r="I14" s="214"/>
      <c r="J14" s="149"/>
      <c r="K14" s="19"/>
      <c r="L14" s="19"/>
      <c r="M14" s="134"/>
    </row>
    <row r="15" spans="1:19" s="110" customFormat="1" ht="18" customHeight="1" x14ac:dyDescent="0.3">
      <c r="A15" s="215"/>
      <c r="B15" s="216"/>
      <c r="C15" s="216"/>
      <c r="D15" s="216"/>
      <c r="E15" s="216"/>
      <c r="F15" s="216"/>
      <c r="G15" s="216"/>
      <c r="H15" s="216"/>
      <c r="I15" s="216"/>
      <c r="J15" s="149"/>
      <c r="K15" s="19"/>
      <c r="L15" s="19"/>
      <c r="M15" s="134"/>
    </row>
    <row r="16" spans="1:19" s="110" customFormat="1" ht="20.25" customHeight="1" x14ac:dyDescent="0.3">
      <c r="A16" s="211" t="s">
        <v>0</v>
      </c>
      <c r="B16" s="217" t="s">
        <v>83</v>
      </c>
      <c r="C16" s="217" t="s">
        <v>84</v>
      </c>
      <c r="D16" s="209" t="s">
        <v>1</v>
      </c>
      <c r="E16" s="210"/>
      <c r="F16" s="217" t="s">
        <v>83</v>
      </c>
      <c r="G16" s="217" t="s">
        <v>84</v>
      </c>
      <c r="H16" s="209" t="s">
        <v>1</v>
      </c>
      <c r="I16" s="210"/>
      <c r="J16" s="144"/>
      <c r="K16" s="19"/>
      <c r="L16" s="19"/>
      <c r="M16" s="134"/>
    </row>
    <row r="17" spans="1:13" ht="27" customHeight="1" x14ac:dyDescent="0.4">
      <c r="A17" s="212"/>
      <c r="B17" s="217"/>
      <c r="C17" s="217"/>
      <c r="D17" s="16" t="s">
        <v>2</v>
      </c>
      <c r="E17" s="6" t="s">
        <v>67</v>
      </c>
      <c r="F17" s="217"/>
      <c r="G17" s="217"/>
      <c r="H17" s="16" t="s">
        <v>2</v>
      </c>
      <c r="I17" s="6" t="s">
        <v>67</v>
      </c>
      <c r="J17" s="145"/>
      <c r="K17" s="150"/>
      <c r="L17" s="150"/>
      <c r="M17" s="136"/>
    </row>
    <row r="18" spans="1:13" ht="28.95" customHeight="1" x14ac:dyDescent="0.4">
      <c r="A18" s="132" t="s">
        <v>73</v>
      </c>
      <c r="B18" s="163" t="s">
        <v>72</v>
      </c>
      <c r="C18" s="163">
        <f>'15'!R8</f>
        <v>12685</v>
      </c>
      <c r="D18" s="11" t="s">
        <v>72</v>
      </c>
      <c r="E18" s="162" t="s">
        <v>72</v>
      </c>
      <c r="F18" s="169" t="s">
        <v>72</v>
      </c>
      <c r="G18" s="169">
        <f>'16'!R8</f>
        <v>6588</v>
      </c>
      <c r="H18" s="11" t="s">
        <v>72</v>
      </c>
      <c r="I18" s="162" t="s">
        <v>72</v>
      </c>
      <c r="J18" s="151"/>
      <c r="K18" s="150"/>
      <c r="L18" s="150"/>
      <c r="M18" s="136"/>
    </row>
    <row r="19" spans="1:13" ht="31.5" customHeight="1" x14ac:dyDescent="0.4">
      <c r="A19" s="2" t="s">
        <v>36</v>
      </c>
      <c r="B19" s="163">
        <f>'15'!S8</f>
        <v>7318</v>
      </c>
      <c r="C19" s="163">
        <f>'15'!T8</f>
        <v>11509</v>
      </c>
      <c r="D19" s="11">
        <f t="shared" ref="D19:D20" si="4">C19/B19*100</f>
        <v>157.26974583219459</v>
      </c>
      <c r="E19" s="162">
        <f t="shared" ref="E19:E20" si="5">C19-B19</f>
        <v>4191</v>
      </c>
      <c r="F19" s="169">
        <f>'16'!S8</f>
        <v>4475</v>
      </c>
      <c r="G19" s="169">
        <f>'16'!T8</f>
        <v>6113</v>
      </c>
      <c r="H19" s="11">
        <f t="shared" ref="H19:H20" si="6">G19/F19*100</f>
        <v>136.60335195530726</v>
      </c>
      <c r="I19" s="162">
        <f t="shared" ref="I19:I20" si="7">G19-F19</f>
        <v>1638</v>
      </c>
      <c r="J19" s="151"/>
      <c r="K19" s="150"/>
      <c r="L19" s="150"/>
      <c r="M19" s="136"/>
    </row>
    <row r="20" spans="1:13" ht="38.25" customHeight="1" x14ac:dyDescent="0.4">
      <c r="A20" s="2" t="s">
        <v>41</v>
      </c>
      <c r="B20" s="163">
        <f>'15'!V8</f>
        <v>5928</v>
      </c>
      <c r="C20" s="163">
        <f>'15'!W8</f>
        <v>9422</v>
      </c>
      <c r="D20" s="11">
        <f t="shared" si="4"/>
        <v>158.94062078272603</v>
      </c>
      <c r="E20" s="162">
        <f t="shared" si="5"/>
        <v>3494</v>
      </c>
      <c r="F20" s="169">
        <f>'16'!V8</f>
        <v>3412</v>
      </c>
      <c r="G20" s="169">
        <f>'16'!W8</f>
        <v>3991</v>
      </c>
      <c r="H20" s="11">
        <f t="shared" si="6"/>
        <v>116.96951934349356</v>
      </c>
      <c r="I20" s="162">
        <f t="shared" si="7"/>
        <v>579</v>
      </c>
      <c r="J20" s="152"/>
      <c r="K20" s="150"/>
      <c r="L20" s="150"/>
      <c r="M20" s="136"/>
    </row>
    <row r="21" spans="1:13" ht="49.8" customHeight="1" x14ac:dyDescent="0.4">
      <c r="A21" s="245" t="s">
        <v>79</v>
      </c>
      <c r="B21" s="245"/>
      <c r="C21" s="245"/>
      <c r="D21" s="245"/>
      <c r="E21" s="245"/>
      <c r="F21" s="245"/>
      <c r="G21" s="245"/>
      <c r="H21" s="245"/>
      <c r="I21" s="245"/>
      <c r="K21" s="150"/>
      <c r="L21" s="150"/>
      <c r="M21" s="136"/>
    </row>
    <row r="22" spans="1:13" x14ac:dyDescent="0.25">
      <c r="K22" s="15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view="pageBreakPreview" zoomScale="90" zoomScaleNormal="80" zoomScaleSheetLayoutView="90" workbookViewId="0">
      <selection activeCell="B3" sqref="B3"/>
    </sheetView>
  </sheetViews>
  <sheetFormatPr defaultColWidth="9.109375" defaultRowHeight="15.6" x14ac:dyDescent="0.3"/>
  <cols>
    <col min="1" max="1" width="18.33203125" style="109" customWidth="1"/>
    <col min="2" max="2" width="19.33203125" style="107" customWidth="1"/>
    <col min="3" max="3" width="10.109375" style="107" customWidth="1"/>
    <col min="4" max="4" width="10" style="107" customWidth="1"/>
    <col min="5" max="5" width="7.44140625" style="107" customWidth="1"/>
    <col min="6" max="7" width="9.33203125" style="107" customWidth="1"/>
    <col min="8" max="8" width="7" style="107" customWidth="1"/>
    <col min="9" max="10" width="9.33203125" style="107" customWidth="1"/>
    <col min="11" max="11" width="7.441406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7.10937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8" s="88" customFormat="1" ht="20.399999999999999" customHeight="1" x14ac:dyDescent="0.3">
      <c r="A1" s="85"/>
      <c r="B1" s="254" t="s">
        <v>70</v>
      </c>
      <c r="C1" s="254"/>
      <c r="D1" s="254"/>
      <c r="E1" s="254"/>
      <c r="F1" s="254"/>
      <c r="G1" s="254"/>
      <c r="H1" s="254"/>
      <c r="I1" s="254"/>
      <c r="J1" s="254"/>
      <c r="K1" s="254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8" s="88" customFormat="1" ht="20.399999999999999" customHeight="1" x14ac:dyDescent="0.25">
      <c r="B2" s="254" t="s">
        <v>92</v>
      </c>
      <c r="C2" s="254"/>
      <c r="D2" s="254"/>
      <c r="E2" s="254"/>
      <c r="F2" s="254"/>
      <c r="G2" s="254"/>
      <c r="H2" s="254"/>
      <c r="I2" s="254"/>
      <c r="J2" s="254"/>
      <c r="K2" s="254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8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8" s="97" customFormat="1" ht="21.6" customHeight="1" x14ac:dyDescent="0.25">
      <c r="A4" s="114"/>
      <c r="B4" s="265" t="s">
        <v>78</v>
      </c>
      <c r="C4" s="264" t="s">
        <v>23</v>
      </c>
      <c r="D4" s="265"/>
      <c r="E4" s="266"/>
      <c r="F4" s="270" t="s">
        <v>24</v>
      </c>
      <c r="G4" s="270"/>
      <c r="H4" s="270"/>
      <c r="I4" s="264" t="s">
        <v>15</v>
      </c>
      <c r="J4" s="265"/>
      <c r="K4" s="266"/>
      <c r="L4" s="264" t="s">
        <v>21</v>
      </c>
      <c r="M4" s="265"/>
      <c r="N4" s="265"/>
      <c r="O4" s="264" t="s">
        <v>11</v>
      </c>
      <c r="P4" s="265"/>
      <c r="Q4" s="266"/>
      <c r="R4" s="255" t="s">
        <v>77</v>
      </c>
      <c r="S4" s="264" t="s">
        <v>17</v>
      </c>
      <c r="T4" s="265"/>
      <c r="U4" s="265"/>
      <c r="V4" s="257" t="s">
        <v>16</v>
      </c>
      <c r="W4" s="258"/>
      <c r="X4" s="259"/>
      <c r="Y4" s="95"/>
      <c r="Z4" s="96"/>
      <c r="AA4" s="96"/>
      <c r="AB4" s="96"/>
    </row>
    <row r="5" spans="1:28" s="98" customFormat="1" ht="35.4" customHeight="1" x14ac:dyDescent="0.25">
      <c r="A5" s="115"/>
      <c r="B5" s="268"/>
      <c r="C5" s="267"/>
      <c r="D5" s="268"/>
      <c r="E5" s="269"/>
      <c r="F5" s="270"/>
      <c r="G5" s="270"/>
      <c r="H5" s="270"/>
      <c r="I5" s="267"/>
      <c r="J5" s="268"/>
      <c r="K5" s="269"/>
      <c r="L5" s="267"/>
      <c r="M5" s="268"/>
      <c r="N5" s="268"/>
      <c r="O5" s="267"/>
      <c r="P5" s="268"/>
      <c r="Q5" s="269"/>
      <c r="R5" s="256"/>
      <c r="S5" s="267"/>
      <c r="T5" s="268"/>
      <c r="U5" s="268"/>
      <c r="V5" s="260"/>
      <c r="W5" s="261"/>
      <c r="X5" s="262"/>
      <c r="Y5" s="95"/>
      <c r="Z5" s="96"/>
      <c r="AA5" s="96"/>
      <c r="AB5" s="96"/>
    </row>
    <row r="6" spans="1:28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  <c r="Z6" s="118"/>
      <c r="AA6" s="118"/>
      <c r="AB6" s="118"/>
    </row>
    <row r="7" spans="1:28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  <c r="Z7" s="103"/>
      <c r="AA7" s="103"/>
      <c r="AB7" s="103"/>
    </row>
    <row r="8" spans="1:28" s="121" customFormat="1" ht="22.5" customHeight="1" x14ac:dyDescent="0.3">
      <c r="A8" s="32" t="s">
        <v>42</v>
      </c>
      <c r="B8" s="33">
        <f>SUM(B9:B28)</f>
        <v>26763</v>
      </c>
      <c r="C8" s="33">
        <f>SUM(C9:C28)</f>
        <v>29187</v>
      </c>
      <c r="D8" s="33">
        <f>SUM(D9:D28)</f>
        <v>23636</v>
      </c>
      <c r="E8" s="34">
        <f>D8/C8*100</f>
        <v>80.981258779593659</v>
      </c>
      <c r="F8" s="33">
        <f>SUM(F9:F28)</f>
        <v>10025</v>
      </c>
      <c r="G8" s="33">
        <f>SUM(G9:G28)</f>
        <v>4229</v>
      </c>
      <c r="H8" s="34">
        <f>G8/F8*100</f>
        <v>42.18453865336658</v>
      </c>
      <c r="I8" s="33">
        <f>SUM(I9:I28)</f>
        <v>633</v>
      </c>
      <c r="J8" s="33">
        <f>SUM(J9:J28)</f>
        <v>187</v>
      </c>
      <c r="K8" s="34">
        <f>J8/I8*100</f>
        <v>29.541864139020536</v>
      </c>
      <c r="L8" s="33">
        <f>SUM(L9:L28)</f>
        <v>510</v>
      </c>
      <c r="M8" s="33">
        <f>SUM(M9:M28)</f>
        <v>124</v>
      </c>
      <c r="N8" s="34">
        <f>M8/L8*100</f>
        <v>24.313725490196077</v>
      </c>
      <c r="O8" s="33">
        <f>SUM(O9:O28)</f>
        <v>27596</v>
      </c>
      <c r="P8" s="33">
        <f>SUM(P9:P28)</f>
        <v>18005</v>
      </c>
      <c r="Q8" s="34">
        <f>P8/O8*100</f>
        <v>65.244963038121455</v>
      </c>
      <c r="R8" s="33">
        <f>SUM(R9:R28)</f>
        <v>12685</v>
      </c>
      <c r="S8" s="33">
        <f>SUM(S9:S28)</f>
        <v>7318</v>
      </c>
      <c r="T8" s="33">
        <f>SUM(T9:T28)</f>
        <v>11509</v>
      </c>
      <c r="U8" s="34">
        <f>T8/S8*100</f>
        <v>157.26974583219459</v>
      </c>
      <c r="V8" s="33">
        <f>SUM(V9:V28)</f>
        <v>5928</v>
      </c>
      <c r="W8" s="33">
        <f>SUM(W9:W28)</f>
        <v>9422</v>
      </c>
      <c r="X8" s="34">
        <f>W8/V8*100</f>
        <v>158.94062078272603</v>
      </c>
      <c r="Y8" s="119"/>
      <c r="Z8" s="120"/>
      <c r="AA8" s="120"/>
      <c r="AB8" s="120"/>
    </row>
    <row r="9" spans="1:28" s="107" customFormat="1" ht="16.2" customHeight="1" x14ac:dyDescent="0.3">
      <c r="A9" s="141" t="s">
        <v>43</v>
      </c>
      <c r="B9" s="159">
        <f>'Послуги всього'!B10-'16'!B9</f>
        <v>13189</v>
      </c>
      <c r="C9" s="159">
        <f>'Послуги всього'!C10-'16'!C9</f>
        <v>10232</v>
      </c>
      <c r="D9" s="159">
        <f>'Послуги всього'!D10-'16'!D9</f>
        <v>11756</v>
      </c>
      <c r="E9" s="38">
        <f>D9/C9*100</f>
        <v>114.89444878811572</v>
      </c>
      <c r="F9" s="159">
        <f>'Послуги всього'!F10-'16'!F9</f>
        <v>2597</v>
      </c>
      <c r="G9" s="159">
        <f>'Послуги всього'!G10-'16'!G9</f>
        <v>1813</v>
      </c>
      <c r="H9" s="38">
        <f>G9/F9*100</f>
        <v>69.811320754716974</v>
      </c>
      <c r="I9" s="159">
        <f>'Послуги всього'!I10-'16'!I9</f>
        <v>170</v>
      </c>
      <c r="J9" s="159">
        <f>'Послуги всього'!J10-'16'!J9</f>
        <v>57</v>
      </c>
      <c r="K9" s="38">
        <f>J9/I9*100</f>
        <v>33.529411764705877</v>
      </c>
      <c r="L9" s="159">
        <f>'Послуги всього'!L10-'16'!L9</f>
        <v>105</v>
      </c>
      <c r="M9" s="159">
        <f>'Послуги всього'!M10-'16'!M9</f>
        <v>20</v>
      </c>
      <c r="N9" s="38">
        <f>M9/L9*100</f>
        <v>19.047619047619047</v>
      </c>
      <c r="O9" s="159">
        <f>'Послуги всього'!O10-'16'!O9</f>
        <v>9396</v>
      </c>
      <c r="P9" s="159">
        <f>'Послуги всього'!P10-'16'!P9</f>
        <v>7089</v>
      </c>
      <c r="Q9" s="38">
        <f>P9/O9*100</f>
        <v>75.446998722860798</v>
      </c>
      <c r="R9" s="159">
        <f>'Послуги всього'!R10-'16'!R9</f>
        <v>6541</v>
      </c>
      <c r="S9" s="159">
        <f>'Послуги всього'!S10-'16'!S9</f>
        <v>2188</v>
      </c>
      <c r="T9" s="159">
        <f>'Послуги всього'!T10-'16'!T9</f>
        <v>6074</v>
      </c>
      <c r="U9" s="38">
        <f>T9/S9*100</f>
        <v>277.60511882998173</v>
      </c>
      <c r="V9" s="159">
        <f>'Послуги всього'!V10-'16'!V9</f>
        <v>1804</v>
      </c>
      <c r="W9" s="159">
        <f>'Послуги всього'!W10-'16'!W9</f>
        <v>5506</v>
      </c>
      <c r="X9" s="38">
        <f>W9/V9*100</f>
        <v>305.2106430155211</v>
      </c>
      <c r="Y9" s="105"/>
      <c r="Z9" s="106"/>
      <c r="AA9" s="106"/>
      <c r="AB9" s="106"/>
    </row>
    <row r="10" spans="1:28" s="107" customFormat="1" ht="16.2" customHeight="1" x14ac:dyDescent="0.3">
      <c r="A10" s="141" t="s">
        <v>44</v>
      </c>
      <c r="B10" s="159">
        <f>'Послуги всього'!B11-'16'!B10</f>
        <v>1312</v>
      </c>
      <c r="C10" s="159">
        <f>'Послуги всього'!C11-'16'!C10</f>
        <v>3380</v>
      </c>
      <c r="D10" s="159">
        <f>'Послуги всього'!D11-'16'!D10</f>
        <v>1169</v>
      </c>
      <c r="E10" s="38">
        <f t="shared" ref="E10:E28" si="0">D10/C10*100</f>
        <v>34.585798816568044</v>
      </c>
      <c r="F10" s="159">
        <f>'Послуги всього'!F11-'16'!F10</f>
        <v>1157</v>
      </c>
      <c r="G10" s="159">
        <f>'Послуги всього'!G11-'16'!G10</f>
        <v>162</v>
      </c>
      <c r="H10" s="38">
        <f t="shared" ref="H10:H28" si="1">G10/F10*100</f>
        <v>14.001728608470183</v>
      </c>
      <c r="I10" s="159">
        <f>'Послуги всього'!I11-'16'!I10</f>
        <v>52</v>
      </c>
      <c r="J10" s="159">
        <f>'Послуги всього'!J11-'16'!J10</f>
        <v>14</v>
      </c>
      <c r="K10" s="38">
        <f t="shared" ref="K10:K28" si="2">J10/I10*100</f>
        <v>26.923076923076923</v>
      </c>
      <c r="L10" s="159">
        <f>'Послуги всього'!L11-'16'!L10</f>
        <v>6</v>
      </c>
      <c r="M10" s="159">
        <f>'Послуги всього'!M11-'16'!M10</f>
        <v>0</v>
      </c>
      <c r="N10" s="38">
        <f t="shared" ref="N10:N13" si="3">M10/L10*100</f>
        <v>0</v>
      </c>
      <c r="O10" s="159">
        <f>'Послуги всього'!O11-'16'!O10</f>
        <v>3275</v>
      </c>
      <c r="P10" s="159">
        <f>'Послуги всього'!P11-'16'!P10</f>
        <v>1104</v>
      </c>
      <c r="Q10" s="38">
        <f t="shared" ref="Q10:Q28" si="4">P10/O10*100</f>
        <v>33.709923664122137</v>
      </c>
      <c r="R10" s="159">
        <f>'Послуги всього'!R11-'16'!R10</f>
        <v>657</v>
      </c>
      <c r="S10" s="159">
        <f>'Послуги всього'!S11-'16'!S10</f>
        <v>769</v>
      </c>
      <c r="T10" s="159">
        <f>'Послуги всього'!T11-'16'!T10</f>
        <v>566</v>
      </c>
      <c r="U10" s="38">
        <f t="shared" ref="U10:U28" si="5">T10/S10*100</f>
        <v>73.602080624187266</v>
      </c>
      <c r="V10" s="159">
        <f>'Послуги всього'!V11-'16'!V10</f>
        <v>656</v>
      </c>
      <c r="W10" s="159">
        <f>'Послуги всього'!W11-'16'!W10</f>
        <v>262</v>
      </c>
      <c r="X10" s="38">
        <f t="shared" ref="X10:X28" si="6">W10/V10*100</f>
        <v>39.939024390243901</v>
      </c>
      <c r="Y10" s="105"/>
      <c r="Z10" s="106"/>
      <c r="AA10" s="106"/>
      <c r="AB10" s="106"/>
    </row>
    <row r="11" spans="1:28" s="107" customFormat="1" ht="16.2" customHeight="1" x14ac:dyDescent="0.3">
      <c r="A11" s="141" t="s">
        <v>45</v>
      </c>
      <c r="B11" s="159">
        <f>'Послуги всього'!B12-'16'!B11</f>
        <v>1036</v>
      </c>
      <c r="C11" s="159">
        <f>'Послуги всього'!C12-'16'!C11</f>
        <v>2316</v>
      </c>
      <c r="D11" s="159">
        <f>'Послуги всього'!D12-'16'!D11</f>
        <v>839</v>
      </c>
      <c r="E11" s="38">
        <f t="shared" si="0"/>
        <v>36.226252158894646</v>
      </c>
      <c r="F11" s="159">
        <f>'Послуги всього'!F12-'16'!F11</f>
        <v>730</v>
      </c>
      <c r="G11" s="159">
        <f>'Послуги всього'!G12-'16'!G11</f>
        <v>190</v>
      </c>
      <c r="H11" s="38">
        <f t="shared" si="1"/>
        <v>26.027397260273972</v>
      </c>
      <c r="I11" s="159">
        <f>'Послуги всього'!I12-'16'!I11</f>
        <v>57</v>
      </c>
      <c r="J11" s="159">
        <f>'Послуги всього'!J12-'16'!J11</f>
        <v>15</v>
      </c>
      <c r="K11" s="38">
        <f t="shared" si="2"/>
        <v>26.315789473684209</v>
      </c>
      <c r="L11" s="159">
        <f>'Послуги всього'!L12-'16'!L11</f>
        <v>47</v>
      </c>
      <c r="M11" s="159">
        <f>'Послуги всього'!M12-'16'!M11</f>
        <v>15</v>
      </c>
      <c r="N11" s="38">
        <f t="shared" si="3"/>
        <v>31.914893617021278</v>
      </c>
      <c r="O11" s="159">
        <f>'Послуги всього'!O12-'16'!O11</f>
        <v>2175</v>
      </c>
      <c r="P11" s="159">
        <f>'Послуги всього'!P12-'16'!P11</f>
        <v>801</v>
      </c>
      <c r="Q11" s="38">
        <f t="shared" si="4"/>
        <v>36.827586206896548</v>
      </c>
      <c r="R11" s="159">
        <f>'Послуги всього'!R12-'16'!R11</f>
        <v>250</v>
      </c>
      <c r="S11" s="159">
        <f>'Послуги всього'!S12-'16'!S11</f>
        <v>615</v>
      </c>
      <c r="T11" s="159">
        <f>'Послуги всього'!T12-'16'!T11</f>
        <v>243</v>
      </c>
      <c r="U11" s="38">
        <f t="shared" si="5"/>
        <v>39.512195121951223</v>
      </c>
      <c r="V11" s="159">
        <f>'Послуги всього'!V12-'16'!V11</f>
        <v>535</v>
      </c>
      <c r="W11" s="159">
        <f>'Послуги всього'!W12-'16'!W11</f>
        <v>154</v>
      </c>
      <c r="X11" s="38">
        <f t="shared" si="6"/>
        <v>28.785046728971963</v>
      </c>
      <c r="Y11" s="105"/>
      <c r="Z11" s="106"/>
      <c r="AA11" s="106"/>
      <c r="AB11" s="106"/>
    </row>
    <row r="12" spans="1:28" s="107" customFormat="1" ht="16.2" customHeight="1" x14ac:dyDescent="0.3">
      <c r="A12" s="141" t="s">
        <v>46</v>
      </c>
      <c r="B12" s="159">
        <f>'Послуги всього'!B13-'16'!B12</f>
        <v>1154</v>
      </c>
      <c r="C12" s="159">
        <f>'Послуги всього'!C13-'16'!C12</f>
        <v>2267</v>
      </c>
      <c r="D12" s="159">
        <f>'Послуги всього'!D13-'16'!D12</f>
        <v>923</v>
      </c>
      <c r="E12" s="38">
        <f t="shared" si="0"/>
        <v>40.71460079400088</v>
      </c>
      <c r="F12" s="159">
        <f>'Послуги всього'!F13-'16'!F12</f>
        <v>575</v>
      </c>
      <c r="G12" s="159">
        <f>'Послуги всього'!G13-'16'!G12</f>
        <v>113</v>
      </c>
      <c r="H12" s="38">
        <f t="shared" si="1"/>
        <v>19.652173913043477</v>
      </c>
      <c r="I12" s="159">
        <f>'Послуги всього'!I13-'16'!I12</f>
        <v>54</v>
      </c>
      <c r="J12" s="159">
        <f>'Послуги всього'!J13-'16'!J12</f>
        <v>11</v>
      </c>
      <c r="K12" s="38">
        <f t="shared" si="2"/>
        <v>20.37037037037037</v>
      </c>
      <c r="L12" s="159">
        <f>'Послуги всього'!L13-'16'!L12</f>
        <v>102</v>
      </c>
      <c r="M12" s="159">
        <f>'Послуги всього'!M13-'16'!M12</f>
        <v>16</v>
      </c>
      <c r="N12" s="38">
        <f t="shared" si="3"/>
        <v>15.686274509803921</v>
      </c>
      <c r="O12" s="159">
        <f>'Послуги всього'!O13-'16'!O12</f>
        <v>2012</v>
      </c>
      <c r="P12" s="159">
        <f>'Послуги всього'!P13-'16'!P12</f>
        <v>875</v>
      </c>
      <c r="Q12" s="38">
        <f t="shared" si="4"/>
        <v>43.489065606361827</v>
      </c>
      <c r="R12" s="159">
        <f>'Послуги всього'!R13-'16'!R12</f>
        <v>599</v>
      </c>
      <c r="S12" s="159">
        <f>'Послуги всього'!S13-'16'!S12</f>
        <v>720</v>
      </c>
      <c r="T12" s="159">
        <f>'Послуги всього'!T13-'16'!T12</f>
        <v>457</v>
      </c>
      <c r="U12" s="38">
        <f t="shared" si="5"/>
        <v>63.472222222222221</v>
      </c>
      <c r="V12" s="159">
        <f>'Послуги всього'!V13-'16'!V12</f>
        <v>658</v>
      </c>
      <c r="W12" s="159">
        <f>'Послуги всього'!W13-'16'!W12</f>
        <v>189</v>
      </c>
      <c r="X12" s="38">
        <f t="shared" si="6"/>
        <v>28.723404255319153</v>
      </c>
      <c r="Y12" s="105"/>
      <c r="Z12" s="106"/>
      <c r="AA12" s="106"/>
      <c r="AB12" s="106"/>
    </row>
    <row r="13" spans="1:28" s="107" customFormat="1" ht="16.2" customHeight="1" x14ac:dyDescent="0.3">
      <c r="A13" s="141" t="s">
        <v>47</v>
      </c>
      <c r="B13" s="159">
        <f>'Послуги всього'!B14-'16'!B13</f>
        <v>756</v>
      </c>
      <c r="C13" s="159">
        <f>'Послуги всього'!C14-'16'!C13</f>
        <v>1258</v>
      </c>
      <c r="D13" s="159">
        <f>'Послуги всього'!D14-'16'!D13</f>
        <v>652</v>
      </c>
      <c r="E13" s="38">
        <f t="shared" si="0"/>
        <v>51.828298887122415</v>
      </c>
      <c r="F13" s="159">
        <f>'Послуги всього'!F14-'16'!F13</f>
        <v>737</v>
      </c>
      <c r="G13" s="159">
        <f>'Послуги всього'!G14-'16'!G13</f>
        <v>227</v>
      </c>
      <c r="H13" s="38">
        <f t="shared" si="1"/>
        <v>30.800542740841248</v>
      </c>
      <c r="I13" s="159">
        <f>'Послуги всього'!I14-'16'!I13</f>
        <v>29</v>
      </c>
      <c r="J13" s="159">
        <f>'Послуги всього'!J14-'16'!J13</f>
        <v>8</v>
      </c>
      <c r="K13" s="38">
        <f t="shared" si="2"/>
        <v>27.586206896551722</v>
      </c>
      <c r="L13" s="159">
        <f>'Послуги всього'!L14-'16'!L13</f>
        <v>8</v>
      </c>
      <c r="M13" s="159">
        <f>'Послуги всього'!M14-'16'!M13</f>
        <v>0</v>
      </c>
      <c r="N13" s="38">
        <f t="shared" si="3"/>
        <v>0</v>
      </c>
      <c r="O13" s="159">
        <f>'Послуги всього'!O14-'16'!O13</f>
        <v>1230</v>
      </c>
      <c r="P13" s="159">
        <f>'Послуги всього'!P14-'16'!P13</f>
        <v>584</v>
      </c>
      <c r="Q13" s="38">
        <f t="shared" si="4"/>
        <v>47.479674796747965</v>
      </c>
      <c r="R13" s="159">
        <f>'Послуги всього'!R14-'16'!R13</f>
        <v>252</v>
      </c>
      <c r="S13" s="159">
        <f>'Послуги всього'!S14-'16'!S13</f>
        <v>280</v>
      </c>
      <c r="T13" s="159">
        <f>'Послуги всього'!T14-'16'!T13</f>
        <v>248</v>
      </c>
      <c r="U13" s="38">
        <f t="shared" si="5"/>
        <v>88.571428571428569</v>
      </c>
      <c r="V13" s="159">
        <f>'Послуги всього'!V14-'16'!V13</f>
        <v>225</v>
      </c>
      <c r="W13" s="159">
        <f>'Послуги всього'!W14-'16'!W13</f>
        <v>222</v>
      </c>
      <c r="X13" s="38">
        <f t="shared" si="6"/>
        <v>98.666666666666671</v>
      </c>
      <c r="Y13" s="105"/>
      <c r="Z13" s="106"/>
      <c r="AA13" s="106"/>
      <c r="AB13" s="106"/>
    </row>
    <row r="14" spans="1:28" s="107" customFormat="1" ht="16.2" customHeight="1" x14ac:dyDescent="0.3">
      <c r="A14" s="141" t="s">
        <v>48</v>
      </c>
      <c r="B14" s="159">
        <f>'Послуги всього'!B15-'16'!B14</f>
        <v>517</v>
      </c>
      <c r="C14" s="159">
        <f>'Послуги всього'!C15-'16'!C14</f>
        <v>1229</v>
      </c>
      <c r="D14" s="159">
        <f>'Послуги всього'!D15-'16'!D14</f>
        <v>457</v>
      </c>
      <c r="E14" s="38">
        <f t="shared" si="0"/>
        <v>37.184703010577707</v>
      </c>
      <c r="F14" s="159">
        <f>'Послуги всього'!F15-'16'!F14</f>
        <v>634</v>
      </c>
      <c r="G14" s="159">
        <f>'Послуги всього'!G15-'16'!G14</f>
        <v>136</v>
      </c>
      <c r="H14" s="38">
        <f t="shared" si="1"/>
        <v>21.451104100946374</v>
      </c>
      <c r="I14" s="159">
        <f>'Послуги всього'!I15-'16'!I14</f>
        <v>41</v>
      </c>
      <c r="J14" s="159">
        <f>'Послуги всього'!J15-'16'!J14</f>
        <v>8</v>
      </c>
      <c r="K14" s="38">
        <f t="shared" si="2"/>
        <v>19.512195121951219</v>
      </c>
      <c r="L14" s="159">
        <f>'Послуги всього'!L15-'16'!L14</f>
        <v>9</v>
      </c>
      <c r="M14" s="159">
        <f>'Послуги всього'!M15-'16'!M14</f>
        <v>0</v>
      </c>
      <c r="N14" s="38">
        <f t="shared" ref="N14:N28" si="7">M14/L14*100</f>
        <v>0</v>
      </c>
      <c r="O14" s="159">
        <f>'Послуги всього'!O15-'16'!O14</f>
        <v>1196</v>
      </c>
      <c r="P14" s="159">
        <f>'Послуги всього'!P15-'16'!P14</f>
        <v>368</v>
      </c>
      <c r="Q14" s="38">
        <f t="shared" si="4"/>
        <v>30.76923076923077</v>
      </c>
      <c r="R14" s="159">
        <f>'Послуги всього'!R15-'16'!R14</f>
        <v>225</v>
      </c>
      <c r="S14" s="159">
        <f>'Послуги всього'!S15-'16'!S14</f>
        <v>282</v>
      </c>
      <c r="T14" s="159">
        <f>'Послуги всього'!T15-'16'!T14</f>
        <v>197</v>
      </c>
      <c r="U14" s="38">
        <f t="shared" si="5"/>
        <v>69.858156028368796</v>
      </c>
      <c r="V14" s="159">
        <f>'Послуги всього'!V15-'16'!V14</f>
        <v>218</v>
      </c>
      <c r="W14" s="159">
        <f>'Послуги всього'!W15-'16'!W14</f>
        <v>102</v>
      </c>
      <c r="X14" s="38">
        <f t="shared" si="6"/>
        <v>46.788990825688074</v>
      </c>
      <c r="Y14" s="105"/>
      <c r="Z14" s="106"/>
      <c r="AA14" s="106"/>
      <c r="AB14" s="106"/>
    </row>
    <row r="15" spans="1:28" s="107" customFormat="1" ht="16.2" customHeight="1" x14ac:dyDescent="0.3">
      <c r="A15" s="141" t="s">
        <v>49</v>
      </c>
      <c r="B15" s="159">
        <f>'Послуги всього'!B16-'16'!B15</f>
        <v>20</v>
      </c>
      <c r="C15" s="159">
        <f>'Послуги всього'!C16-'16'!C15</f>
        <v>23</v>
      </c>
      <c r="D15" s="159">
        <f>'Послуги всього'!D16-'16'!D15</f>
        <v>20</v>
      </c>
      <c r="E15" s="38">
        <f t="shared" si="0"/>
        <v>86.956521739130437</v>
      </c>
      <c r="F15" s="159">
        <f>'Послуги всього'!F16-'16'!F15</f>
        <v>34</v>
      </c>
      <c r="G15" s="159">
        <f>'Послуги всього'!G16-'16'!G15</f>
        <v>17</v>
      </c>
      <c r="H15" s="38">
        <f t="shared" si="1"/>
        <v>50</v>
      </c>
      <c r="I15" s="159">
        <f>'Послуги всього'!I16-'16'!I15</f>
        <v>3</v>
      </c>
      <c r="J15" s="159">
        <f>'Послуги всього'!J16-'16'!J15</f>
        <v>0</v>
      </c>
      <c r="K15" s="38">
        <f t="shared" si="2"/>
        <v>0</v>
      </c>
      <c r="L15" s="159">
        <f>'Послуги всього'!L16-'16'!L15</f>
        <v>0</v>
      </c>
      <c r="M15" s="159">
        <f>'Послуги всього'!M16-'16'!M15</f>
        <v>1</v>
      </c>
      <c r="N15" s="164" t="e">
        <f t="shared" si="7"/>
        <v>#DIV/0!</v>
      </c>
      <c r="O15" s="159">
        <f>'Послуги всього'!O16-'16'!O15</f>
        <v>23</v>
      </c>
      <c r="P15" s="159">
        <f>'Послуги всього'!P16-'16'!P15</f>
        <v>20</v>
      </c>
      <c r="Q15" s="38">
        <f t="shared" si="4"/>
        <v>86.956521739130437</v>
      </c>
      <c r="R15" s="159">
        <f>'Послуги всього'!R16-'16'!R15</f>
        <v>10</v>
      </c>
      <c r="S15" s="159">
        <f>'Послуги всього'!S16-'16'!S15</f>
        <v>7</v>
      </c>
      <c r="T15" s="159">
        <f>'Послуги всього'!T16-'16'!T15</f>
        <v>10</v>
      </c>
      <c r="U15" s="38">
        <f t="shared" si="5"/>
        <v>142.85714285714286</v>
      </c>
      <c r="V15" s="159">
        <f>'Послуги всього'!V16-'16'!V15</f>
        <v>7</v>
      </c>
      <c r="W15" s="159">
        <f>'Послуги всього'!W16-'16'!W15</f>
        <v>7</v>
      </c>
      <c r="X15" s="38">
        <f t="shared" si="6"/>
        <v>100</v>
      </c>
      <c r="Y15" s="105"/>
      <c r="Z15" s="106"/>
      <c r="AA15" s="106"/>
      <c r="AB15" s="106"/>
    </row>
    <row r="16" spans="1:28" s="107" customFormat="1" ht="16.2" customHeight="1" x14ac:dyDescent="0.3">
      <c r="A16" s="141" t="s">
        <v>50</v>
      </c>
      <c r="B16" s="159">
        <f>'Послуги всього'!B17-'16'!B16</f>
        <v>831</v>
      </c>
      <c r="C16" s="159">
        <f>'Послуги всього'!C17-'16'!C16</f>
        <v>548</v>
      </c>
      <c r="D16" s="159">
        <f>'Послуги всього'!D17-'16'!D16</f>
        <v>804</v>
      </c>
      <c r="E16" s="38">
        <f t="shared" si="0"/>
        <v>146.71532846715328</v>
      </c>
      <c r="F16" s="159">
        <f>'Послуги всього'!F17-'16'!F16</f>
        <v>251</v>
      </c>
      <c r="G16" s="159">
        <f>'Послуги всього'!G17-'16'!G16</f>
        <v>169</v>
      </c>
      <c r="H16" s="38">
        <f t="shared" si="1"/>
        <v>67.330677290836647</v>
      </c>
      <c r="I16" s="159">
        <f>'Послуги всього'!I17-'16'!I16</f>
        <v>16</v>
      </c>
      <c r="J16" s="159">
        <f>'Послуги всього'!J17-'16'!J16</f>
        <v>21</v>
      </c>
      <c r="K16" s="38">
        <f t="shared" si="2"/>
        <v>131.25</v>
      </c>
      <c r="L16" s="159">
        <f>'Послуги всього'!L17-'16'!L16</f>
        <v>20</v>
      </c>
      <c r="M16" s="159">
        <f>'Послуги всього'!M17-'16'!M16</f>
        <v>18</v>
      </c>
      <c r="N16" s="38">
        <f t="shared" si="7"/>
        <v>90</v>
      </c>
      <c r="O16" s="159">
        <f>'Послуги всього'!O17-'16'!O16</f>
        <v>541</v>
      </c>
      <c r="P16" s="159">
        <f>'Послуги всього'!P17-'16'!P16</f>
        <v>783</v>
      </c>
      <c r="Q16" s="38">
        <f t="shared" si="4"/>
        <v>144.73197781885398</v>
      </c>
      <c r="R16" s="159">
        <f>'Послуги всього'!R17-'16'!R16</f>
        <v>434</v>
      </c>
      <c r="S16" s="159">
        <f>'Послуги всього'!S17-'16'!S16</f>
        <v>133</v>
      </c>
      <c r="T16" s="159">
        <f>'Послуги всього'!T17-'16'!T16</f>
        <v>434</v>
      </c>
      <c r="U16" s="38">
        <f t="shared" si="5"/>
        <v>326.31578947368422</v>
      </c>
      <c r="V16" s="159">
        <f>'Послуги всього'!V17-'16'!V16</f>
        <v>106</v>
      </c>
      <c r="W16" s="159">
        <f>'Послуги всього'!W17-'16'!W16</f>
        <v>405</v>
      </c>
      <c r="X16" s="38">
        <f t="shared" si="6"/>
        <v>382.07547169811323</v>
      </c>
      <c r="Y16" s="105"/>
      <c r="Z16" s="106"/>
      <c r="AA16" s="106"/>
      <c r="AB16" s="106"/>
    </row>
    <row r="17" spans="1:28" s="107" customFormat="1" ht="16.2" customHeight="1" x14ac:dyDescent="0.3">
      <c r="A17" s="141" t="s">
        <v>51</v>
      </c>
      <c r="B17" s="159">
        <f>'Послуги всього'!B18-'16'!B17</f>
        <v>635</v>
      </c>
      <c r="C17" s="159">
        <f>'Послуги всього'!C18-'16'!C17</f>
        <v>976</v>
      </c>
      <c r="D17" s="159">
        <f>'Послуги всього'!D18-'16'!D17</f>
        <v>619</v>
      </c>
      <c r="E17" s="38">
        <f t="shared" si="0"/>
        <v>63.422131147540981</v>
      </c>
      <c r="F17" s="159">
        <f>'Послуги всього'!F18-'16'!F17</f>
        <v>323</v>
      </c>
      <c r="G17" s="159">
        <f>'Послуги всього'!G18-'16'!G17</f>
        <v>117</v>
      </c>
      <c r="H17" s="38">
        <f t="shared" si="1"/>
        <v>36.222910216718269</v>
      </c>
      <c r="I17" s="159">
        <f>'Послуги всього'!I18-'16'!I17</f>
        <v>25</v>
      </c>
      <c r="J17" s="159">
        <f>'Послуги всього'!J18-'16'!J17</f>
        <v>3</v>
      </c>
      <c r="K17" s="38">
        <f t="shared" si="2"/>
        <v>12</v>
      </c>
      <c r="L17" s="159">
        <f>'Послуги всього'!L18-'16'!L17</f>
        <v>65</v>
      </c>
      <c r="M17" s="159">
        <f>'Послуги всього'!M18-'16'!M17</f>
        <v>12</v>
      </c>
      <c r="N17" s="38">
        <f t="shared" si="7"/>
        <v>18.461538461538463</v>
      </c>
      <c r="O17" s="159">
        <f>'Послуги всього'!O18-'16'!O17</f>
        <v>951</v>
      </c>
      <c r="P17" s="159">
        <f>'Послуги всього'!P18-'16'!P17</f>
        <v>547</v>
      </c>
      <c r="Q17" s="38">
        <f t="shared" si="4"/>
        <v>57.518401682439531</v>
      </c>
      <c r="R17" s="159">
        <f>'Послуги всього'!R18-'16'!R17</f>
        <v>229</v>
      </c>
      <c r="S17" s="159">
        <f>'Послуги всього'!S18-'16'!S17</f>
        <v>281</v>
      </c>
      <c r="T17" s="159">
        <f>'Послуги всього'!T18-'16'!T17</f>
        <v>229</v>
      </c>
      <c r="U17" s="38">
        <f t="shared" si="5"/>
        <v>81.494661921708186</v>
      </c>
      <c r="V17" s="159">
        <f>'Послуги всього'!V18-'16'!V17</f>
        <v>172</v>
      </c>
      <c r="W17" s="159">
        <f>'Послуги всього'!W18-'16'!W17</f>
        <v>151</v>
      </c>
      <c r="X17" s="38">
        <f t="shared" si="6"/>
        <v>87.79069767441861</v>
      </c>
      <c r="Y17" s="105"/>
      <c r="Z17" s="106"/>
      <c r="AA17" s="106"/>
      <c r="AB17" s="106"/>
    </row>
    <row r="18" spans="1:28" s="107" customFormat="1" ht="16.2" customHeight="1" x14ac:dyDescent="0.3">
      <c r="A18" s="141" t="s">
        <v>52</v>
      </c>
      <c r="B18" s="159">
        <f>'Послуги всього'!B19-'16'!B18</f>
        <v>4201</v>
      </c>
      <c r="C18" s="159">
        <f>'Послуги всього'!C19-'16'!C18</f>
        <v>2227</v>
      </c>
      <c r="D18" s="159">
        <f>'Послуги всього'!D19-'16'!D18</f>
        <v>3485</v>
      </c>
      <c r="E18" s="38">
        <f t="shared" si="0"/>
        <v>156.4885496183206</v>
      </c>
      <c r="F18" s="159">
        <f>'Послуги всього'!F19-'16'!F18</f>
        <v>803</v>
      </c>
      <c r="G18" s="159">
        <f>'Послуги всього'!G19-'16'!G18</f>
        <v>536</v>
      </c>
      <c r="H18" s="38">
        <f t="shared" si="1"/>
        <v>66.749688667496883</v>
      </c>
      <c r="I18" s="159">
        <f>'Послуги всього'!I19-'16'!I18</f>
        <v>65</v>
      </c>
      <c r="J18" s="159">
        <f>'Послуги всього'!J19-'16'!J18</f>
        <v>15</v>
      </c>
      <c r="K18" s="38">
        <f t="shared" si="2"/>
        <v>23.076923076923077</v>
      </c>
      <c r="L18" s="159">
        <f>'Послуги всього'!L19-'16'!L18</f>
        <v>15</v>
      </c>
      <c r="M18" s="159">
        <f>'Послуги всього'!M19-'16'!M18</f>
        <v>0</v>
      </c>
      <c r="N18" s="38">
        <f t="shared" si="7"/>
        <v>0</v>
      </c>
      <c r="O18" s="159">
        <f>'Послуги всього'!O19-'16'!O18</f>
        <v>2177</v>
      </c>
      <c r="P18" s="159">
        <f>'Послуги всього'!P19-'16'!P18</f>
        <v>3169</v>
      </c>
      <c r="Q18" s="38">
        <f t="shared" si="4"/>
        <v>145.5672944418925</v>
      </c>
      <c r="R18" s="159">
        <f>'Послуги всього'!R19-'16'!R18</f>
        <v>2056</v>
      </c>
      <c r="S18" s="159">
        <f>'Послуги всього'!S19-'16'!S18</f>
        <v>658</v>
      </c>
      <c r="T18" s="159">
        <f>'Послуги всього'!T19-'16'!T18</f>
        <v>1686</v>
      </c>
      <c r="U18" s="38">
        <f t="shared" si="5"/>
        <v>256.23100303951367</v>
      </c>
      <c r="V18" s="159">
        <f>'Послуги всього'!V19-'16'!V18</f>
        <v>498</v>
      </c>
      <c r="W18" s="159">
        <f>'Послуги всього'!W19-'16'!W18</f>
        <v>1540</v>
      </c>
      <c r="X18" s="38">
        <f t="shared" si="6"/>
        <v>309.23694779116465</v>
      </c>
      <c r="Y18" s="105"/>
      <c r="Z18" s="106"/>
      <c r="AA18" s="106"/>
      <c r="AB18" s="106"/>
    </row>
    <row r="19" spans="1:28" s="107" customFormat="1" ht="16.2" customHeight="1" x14ac:dyDescent="0.3">
      <c r="A19" s="141" t="s">
        <v>53</v>
      </c>
      <c r="B19" s="159">
        <f>'Послуги всього'!B20-'16'!B19</f>
        <v>363</v>
      </c>
      <c r="C19" s="159">
        <f>'Послуги всього'!C20-'16'!C19</f>
        <v>569</v>
      </c>
      <c r="D19" s="159">
        <f>'Послуги всього'!D20-'16'!D19</f>
        <v>335</v>
      </c>
      <c r="E19" s="38">
        <f t="shared" si="0"/>
        <v>58.87521968365553</v>
      </c>
      <c r="F19" s="159">
        <f>'Послуги всього'!F20-'16'!F19</f>
        <v>197</v>
      </c>
      <c r="G19" s="159">
        <f>'Послуги всього'!G20-'16'!G19</f>
        <v>68</v>
      </c>
      <c r="H19" s="38">
        <f t="shared" si="1"/>
        <v>34.517766497461928</v>
      </c>
      <c r="I19" s="159">
        <f>'Послуги всього'!I20-'16'!I19</f>
        <v>8</v>
      </c>
      <c r="J19" s="159">
        <f>'Послуги всього'!J20-'16'!J19</f>
        <v>6</v>
      </c>
      <c r="K19" s="38">
        <f t="shared" si="2"/>
        <v>75</v>
      </c>
      <c r="L19" s="159">
        <f>'Послуги всього'!L20-'16'!L19</f>
        <v>2</v>
      </c>
      <c r="M19" s="159">
        <f>'Послуги всього'!M20-'16'!M19</f>
        <v>1</v>
      </c>
      <c r="N19" s="38">
        <f t="shared" si="7"/>
        <v>50</v>
      </c>
      <c r="O19" s="159">
        <f>'Послуги всього'!O20-'16'!O19</f>
        <v>546</v>
      </c>
      <c r="P19" s="159">
        <f>'Послуги всього'!P20-'16'!P19</f>
        <v>258</v>
      </c>
      <c r="Q19" s="38">
        <f t="shared" si="4"/>
        <v>47.252747252747248</v>
      </c>
      <c r="R19" s="159">
        <f>'Послуги всього'!R20-'16'!R19</f>
        <v>177</v>
      </c>
      <c r="S19" s="159">
        <f>'Послуги всього'!S20-'16'!S19</f>
        <v>213</v>
      </c>
      <c r="T19" s="159">
        <f>'Послуги всього'!T20-'16'!T19</f>
        <v>177</v>
      </c>
      <c r="U19" s="38">
        <f t="shared" si="5"/>
        <v>83.098591549295776</v>
      </c>
      <c r="V19" s="159">
        <f>'Послуги всього'!V20-'16'!V19</f>
        <v>155</v>
      </c>
      <c r="W19" s="159">
        <f>'Послуги всього'!W20-'16'!W19</f>
        <v>81</v>
      </c>
      <c r="X19" s="38">
        <f t="shared" si="6"/>
        <v>52.258064516129032</v>
      </c>
      <c r="Y19" s="105"/>
      <c r="Z19" s="106"/>
      <c r="AA19" s="106"/>
      <c r="AB19" s="106"/>
    </row>
    <row r="20" spans="1:28" s="107" customFormat="1" ht="16.2" customHeight="1" x14ac:dyDescent="0.3">
      <c r="A20" s="141" t="s">
        <v>54</v>
      </c>
      <c r="B20" s="159">
        <f>'Послуги всього'!B21-'16'!B20</f>
        <v>447</v>
      </c>
      <c r="C20" s="159">
        <f>'Послуги всього'!C21-'16'!C20</f>
        <v>871</v>
      </c>
      <c r="D20" s="159">
        <f>'Послуги всього'!D21-'16'!D20</f>
        <v>436</v>
      </c>
      <c r="E20" s="38">
        <f t="shared" si="0"/>
        <v>50.057405281285881</v>
      </c>
      <c r="F20" s="159">
        <f>'Послуги всього'!F21-'16'!F20</f>
        <v>342</v>
      </c>
      <c r="G20" s="159">
        <f>'Послуги всього'!G21-'16'!G20</f>
        <v>92</v>
      </c>
      <c r="H20" s="38">
        <f t="shared" si="1"/>
        <v>26.900584795321635</v>
      </c>
      <c r="I20" s="159">
        <f>'Послуги всього'!I21-'16'!I20</f>
        <v>24</v>
      </c>
      <c r="J20" s="159">
        <f>'Послуги всього'!J21-'16'!J20</f>
        <v>4</v>
      </c>
      <c r="K20" s="38">
        <f t="shared" si="2"/>
        <v>16.666666666666664</v>
      </c>
      <c r="L20" s="159">
        <f>'Послуги всього'!L21-'16'!L20</f>
        <v>74</v>
      </c>
      <c r="M20" s="159">
        <f>'Послуги всього'!M21-'16'!M20</f>
        <v>4</v>
      </c>
      <c r="N20" s="38">
        <f t="shared" si="7"/>
        <v>5.4054054054054053</v>
      </c>
      <c r="O20" s="159">
        <f>'Послуги всього'!O21-'16'!O20</f>
        <v>833</v>
      </c>
      <c r="P20" s="159">
        <f>'Послуги всього'!P21-'16'!P20</f>
        <v>379</v>
      </c>
      <c r="Q20" s="38">
        <f t="shared" si="4"/>
        <v>45.498199279711891</v>
      </c>
      <c r="R20" s="159">
        <f>'Послуги всього'!R21-'16'!R20</f>
        <v>178</v>
      </c>
      <c r="S20" s="159">
        <f>'Послуги всього'!S21-'16'!S20</f>
        <v>264</v>
      </c>
      <c r="T20" s="159">
        <f>'Послуги всього'!T21-'16'!T20</f>
        <v>176</v>
      </c>
      <c r="U20" s="38">
        <f t="shared" si="5"/>
        <v>66.666666666666657</v>
      </c>
      <c r="V20" s="159">
        <f>'Послуги всього'!V21-'16'!V20</f>
        <v>210</v>
      </c>
      <c r="W20" s="159">
        <f>'Послуги всього'!W21-'16'!W20</f>
        <v>77</v>
      </c>
      <c r="X20" s="38">
        <f t="shared" si="6"/>
        <v>36.666666666666664</v>
      </c>
      <c r="Y20" s="105"/>
      <c r="Z20" s="106"/>
      <c r="AA20" s="106"/>
      <c r="AB20" s="106"/>
    </row>
    <row r="21" spans="1:28" s="107" customFormat="1" ht="16.2" customHeight="1" x14ac:dyDescent="0.3">
      <c r="A21" s="141" t="s">
        <v>55</v>
      </c>
      <c r="B21" s="159">
        <f>'Послуги всього'!B22-'16'!B21</f>
        <v>6</v>
      </c>
      <c r="C21" s="159">
        <f>'Послуги всього'!C22-'16'!C21</f>
        <v>22</v>
      </c>
      <c r="D21" s="159">
        <f>'Послуги всього'!D22-'16'!D21</f>
        <v>5</v>
      </c>
      <c r="E21" s="38">
        <f t="shared" si="0"/>
        <v>22.727272727272727</v>
      </c>
      <c r="F21" s="159">
        <f>'Послуги всього'!F22-'16'!F21</f>
        <v>13</v>
      </c>
      <c r="G21" s="159">
        <f>'Послуги всього'!G22-'16'!G21</f>
        <v>3</v>
      </c>
      <c r="H21" s="38">
        <f t="shared" si="1"/>
        <v>23.076923076923077</v>
      </c>
      <c r="I21" s="159">
        <f>'Послуги всього'!I22-'16'!I21</f>
        <v>0</v>
      </c>
      <c r="J21" s="159">
        <f>'Послуги всього'!J22-'16'!J21</f>
        <v>0</v>
      </c>
      <c r="K21" s="164" t="e">
        <f t="shared" si="2"/>
        <v>#DIV/0!</v>
      </c>
      <c r="L21" s="159">
        <f>'Послуги всього'!L22-'16'!L21</f>
        <v>0</v>
      </c>
      <c r="M21" s="159">
        <f>'Послуги всього'!M22-'16'!M21</f>
        <v>0</v>
      </c>
      <c r="N21" s="164" t="e">
        <f t="shared" si="7"/>
        <v>#DIV/0!</v>
      </c>
      <c r="O21" s="159">
        <f>'Послуги всього'!O22-'16'!O21</f>
        <v>22</v>
      </c>
      <c r="P21" s="159">
        <f>'Послуги всього'!P22-'16'!P21</f>
        <v>5</v>
      </c>
      <c r="Q21" s="38">
        <f t="shared" si="4"/>
        <v>22.727272727272727</v>
      </c>
      <c r="R21" s="159">
        <f>'Послуги всього'!R22-'16'!R21</f>
        <v>3</v>
      </c>
      <c r="S21" s="159">
        <f>'Послуги всього'!S22-'16'!S21</f>
        <v>4</v>
      </c>
      <c r="T21" s="159">
        <f>'Послуги всього'!T22-'16'!T21</f>
        <v>2</v>
      </c>
      <c r="U21" s="38">
        <f t="shared" si="5"/>
        <v>50</v>
      </c>
      <c r="V21" s="159">
        <f>'Послуги всього'!V22-'16'!V21</f>
        <v>3</v>
      </c>
      <c r="W21" s="159">
        <f>'Послуги всього'!W22-'16'!W21</f>
        <v>2</v>
      </c>
      <c r="X21" s="38">
        <f t="shared" si="6"/>
        <v>66.666666666666657</v>
      </c>
      <c r="Y21" s="123"/>
      <c r="Z21" s="123"/>
      <c r="AA21" s="123"/>
      <c r="AB21" s="123"/>
    </row>
    <row r="22" spans="1:28" s="107" customFormat="1" ht="16.2" customHeight="1" x14ac:dyDescent="0.3">
      <c r="A22" s="141" t="s">
        <v>56</v>
      </c>
      <c r="B22" s="159">
        <f>'Послуги всього'!B23-'16'!B22</f>
        <v>787</v>
      </c>
      <c r="C22" s="159">
        <f>'Послуги всього'!C23-'16'!C22</f>
        <v>578</v>
      </c>
      <c r="D22" s="159">
        <f>'Послуги всього'!D23-'16'!D22</f>
        <v>745</v>
      </c>
      <c r="E22" s="38">
        <f t="shared" si="0"/>
        <v>128.89273356401384</v>
      </c>
      <c r="F22" s="159">
        <f>'Послуги всього'!F23-'16'!F22</f>
        <v>222</v>
      </c>
      <c r="G22" s="159">
        <f>'Послуги всього'!G23-'16'!G22</f>
        <v>144</v>
      </c>
      <c r="H22" s="38">
        <f t="shared" si="1"/>
        <v>64.86486486486487</v>
      </c>
      <c r="I22" s="159">
        <f>'Послуги всього'!I23-'16'!I22</f>
        <v>17</v>
      </c>
      <c r="J22" s="159">
        <f>'Послуги всього'!J23-'16'!J22</f>
        <v>10</v>
      </c>
      <c r="K22" s="38">
        <f t="shared" si="2"/>
        <v>58.82352941176471</v>
      </c>
      <c r="L22" s="159">
        <f>'Послуги всього'!L23-'16'!L22</f>
        <v>34</v>
      </c>
      <c r="M22" s="159">
        <f>'Послуги всього'!M23-'16'!M22</f>
        <v>19</v>
      </c>
      <c r="N22" s="38">
        <f t="shared" si="7"/>
        <v>55.882352941176471</v>
      </c>
      <c r="O22" s="159">
        <f>'Послуги всього'!O23-'16'!O22</f>
        <v>577</v>
      </c>
      <c r="P22" s="159">
        <f>'Послуги всього'!P23-'16'!P22</f>
        <v>737</v>
      </c>
      <c r="Q22" s="38">
        <f t="shared" si="4"/>
        <v>127.72963604852687</v>
      </c>
      <c r="R22" s="159">
        <f>'Послуги всього'!R23-'16'!R22</f>
        <v>488</v>
      </c>
      <c r="S22" s="159">
        <f>'Послуги всього'!S23-'16'!S22</f>
        <v>181</v>
      </c>
      <c r="T22" s="159">
        <f>'Послуги всього'!T23-'16'!T22</f>
        <v>473</v>
      </c>
      <c r="U22" s="38">
        <f t="shared" si="5"/>
        <v>261.32596685082871</v>
      </c>
      <c r="V22" s="159">
        <f>'Послуги всього'!V23-'16'!V22</f>
        <v>102</v>
      </c>
      <c r="W22" s="159">
        <f>'Послуги всього'!W23-'16'!W22</f>
        <v>402</v>
      </c>
      <c r="X22" s="38">
        <f t="shared" si="6"/>
        <v>394.11764705882354</v>
      </c>
      <c r="Y22" s="105"/>
      <c r="Z22" s="106"/>
      <c r="AA22" s="106"/>
      <c r="AB22" s="106"/>
    </row>
    <row r="23" spans="1:28" s="107" customFormat="1" ht="16.2" customHeight="1" x14ac:dyDescent="0.3">
      <c r="A23" s="141" t="s">
        <v>57</v>
      </c>
      <c r="B23" s="159">
        <f>'Послуги всього'!B24-'16'!B23</f>
        <v>533</v>
      </c>
      <c r="C23" s="159">
        <f>'Послуги всього'!C24-'16'!C23</f>
        <v>723</v>
      </c>
      <c r="D23" s="159">
        <f>'Послуги всього'!D24-'16'!D23</f>
        <v>443</v>
      </c>
      <c r="E23" s="38">
        <f t="shared" si="0"/>
        <v>61.272475795297375</v>
      </c>
      <c r="F23" s="159">
        <f>'Послуги всього'!F24-'16'!F23</f>
        <v>447</v>
      </c>
      <c r="G23" s="159">
        <f>'Послуги всього'!G24-'16'!G23</f>
        <v>166</v>
      </c>
      <c r="H23" s="38">
        <f t="shared" si="1"/>
        <v>37.136465324384787</v>
      </c>
      <c r="I23" s="159">
        <f>'Послуги всього'!I24-'16'!I23</f>
        <v>22</v>
      </c>
      <c r="J23" s="159">
        <f>'Послуги всього'!J24-'16'!J23</f>
        <v>7</v>
      </c>
      <c r="K23" s="38">
        <f t="shared" si="2"/>
        <v>31.818181818181817</v>
      </c>
      <c r="L23" s="159">
        <f>'Послуги всього'!L24-'16'!L23</f>
        <v>4</v>
      </c>
      <c r="M23" s="159">
        <f>'Послуги всього'!M24-'16'!M23</f>
        <v>0</v>
      </c>
      <c r="N23" s="38">
        <f t="shared" si="7"/>
        <v>0</v>
      </c>
      <c r="O23" s="159">
        <f>'Послуги всього'!O24-'16'!O23</f>
        <v>701</v>
      </c>
      <c r="P23" s="159">
        <f>'Послуги всього'!P24-'16'!P23</f>
        <v>403</v>
      </c>
      <c r="Q23" s="38">
        <f t="shared" si="4"/>
        <v>57.489300998573469</v>
      </c>
      <c r="R23" s="159">
        <f>'Послуги всього'!R24-'16'!R23</f>
        <v>201</v>
      </c>
      <c r="S23" s="159">
        <f>'Послуги всього'!S24-'16'!S23</f>
        <v>212</v>
      </c>
      <c r="T23" s="159">
        <f>'Послуги всього'!T24-'16'!T23</f>
        <v>154</v>
      </c>
      <c r="U23" s="38">
        <f t="shared" si="5"/>
        <v>72.641509433962256</v>
      </c>
      <c r="V23" s="159">
        <f>'Послуги всього'!V24-'16'!V23</f>
        <v>181</v>
      </c>
      <c r="W23" s="159">
        <f>'Послуги всього'!W24-'16'!W23</f>
        <v>115</v>
      </c>
      <c r="X23" s="38">
        <f t="shared" si="6"/>
        <v>63.53591160220995</v>
      </c>
      <c r="Y23" s="105"/>
      <c r="Z23" s="106"/>
      <c r="AA23" s="106"/>
      <c r="AB23" s="106"/>
    </row>
    <row r="24" spans="1:28" s="107" customFormat="1" ht="16.2" customHeight="1" x14ac:dyDescent="0.3">
      <c r="A24" s="141" t="s">
        <v>58</v>
      </c>
      <c r="B24" s="159">
        <f>'Послуги всього'!B25-'16'!B24</f>
        <v>341</v>
      </c>
      <c r="C24" s="159">
        <f>'Послуги всього'!C25-'16'!C24</f>
        <v>893</v>
      </c>
      <c r="D24" s="159">
        <f>'Послуги всього'!D25-'16'!D24</f>
        <v>332</v>
      </c>
      <c r="E24" s="38">
        <f t="shared" si="0"/>
        <v>37.17805151175812</v>
      </c>
      <c r="F24" s="159">
        <f>'Послуги всього'!F25-'16'!F24</f>
        <v>386</v>
      </c>
      <c r="G24" s="159">
        <f>'Послуги всього'!G25-'16'!G24</f>
        <v>79</v>
      </c>
      <c r="H24" s="38">
        <f t="shared" si="1"/>
        <v>20.466321243523318</v>
      </c>
      <c r="I24" s="159">
        <f>'Послуги всього'!I25-'16'!I24</f>
        <v>19</v>
      </c>
      <c r="J24" s="159">
        <f>'Послуги всього'!J25-'16'!J24</f>
        <v>7</v>
      </c>
      <c r="K24" s="38">
        <f t="shared" si="2"/>
        <v>36.84210526315789</v>
      </c>
      <c r="L24" s="159">
        <f>'Послуги всього'!L25-'16'!L24</f>
        <v>1</v>
      </c>
      <c r="M24" s="159">
        <f>'Послуги всього'!M25-'16'!M24</f>
        <v>1</v>
      </c>
      <c r="N24" s="38">
        <f t="shared" si="7"/>
        <v>100</v>
      </c>
      <c r="O24" s="159">
        <f>'Послуги всього'!O25-'16'!O24</f>
        <v>878</v>
      </c>
      <c r="P24" s="159">
        <f>'Послуги всього'!P25-'16'!P24</f>
        <v>283</v>
      </c>
      <c r="Q24" s="38">
        <f t="shared" si="4"/>
        <v>32.232346241457861</v>
      </c>
      <c r="R24" s="159">
        <f>'Послуги всього'!R25-'16'!R24</f>
        <v>120</v>
      </c>
      <c r="S24" s="159">
        <f>'Послуги всього'!S25-'16'!S24</f>
        <v>251</v>
      </c>
      <c r="T24" s="159">
        <f>'Послуги всього'!T25-'16'!T24</f>
        <v>120</v>
      </c>
      <c r="U24" s="38">
        <f t="shared" si="5"/>
        <v>47.808764940239044</v>
      </c>
      <c r="V24" s="159">
        <f>'Послуги всього'!V25-'16'!V24</f>
        <v>174</v>
      </c>
      <c r="W24" s="159">
        <f>'Послуги всього'!W25-'16'!W24</f>
        <v>45</v>
      </c>
      <c r="X24" s="38">
        <f t="shared" si="6"/>
        <v>25.862068965517242</v>
      </c>
      <c r="Y24" s="105"/>
      <c r="Z24" s="106"/>
      <c r="AA24" s="106"/>
      <c r="AB24" s="106"/>
    </row>
    <row r="25" spans="1:28" s="107" customFormat="1" ht="16.2" customHeight="1" x14ac:dyDescent="0.3">
      <c r="A25" s="141" t="s">
        <v>59</v>
      </c>
      <c r="B25" s="159">
        <f>'Послуги всього'!B26-'16'!B25</f>
        <v>28</v>
      </c>
      <c r="C25" s="159">
        <f>'Послуги всього'!C26-'16'!C25</f>
        <v>40</v>
      </c>
      <c r="D25" s="159">
        <f>'Послуги всього'!D26-'16'!D25</f>
        <v>27</v>
      </c>
      <c r="E25" s="38">
        <f t="shared" si="0"/>
        <v>67.5</v>
      </c>
      <c r="F25" s="159">
        <f>'Послуги всього'!F26-'16'!F25</f>
        <v>42</v>
      </c>
      <c r="G25" s="159">
        <f>'Послуги всього'!G26-'16'!G25</f>
        <v>17</v>
      </c>
      <c r="H25" s="38">
        <f t="shared" si="1"/>
        <v>40.476190476190474</v>
      </c>
      <c r="I25" s="159">
        <f>'Послуги всього'!I26-'16'!I25</f>
        <v>1</v>
      </c>
      <c r="J25" s="159">
        <f>'Послуги всього'!J26-'16'!J25</f>
        <v>0</v>
      </c>
      <c r="K25" s="38">
        <f t="shared" si="2"/>
        <v>0</v>
      </c>
      <c r="L25" s="159">
        <f>'Послуги всього'!L26-'16'!L25</f>
        <v>5</v>
      </c>
      <c r="M25" s="159">
        <f>'Послуги всього'!M26-'16'!M25</f>
        <v>4</v>
      </c>
      <c r="N25" s="38">
        <f t="shared" si="7"/>
        <v>80</v>
      </c>
      <c r="O25" s="159">
        <f>'Послуги всього'!O26-'16'!O25</f>
        <v>39</v>
      </c>
      <c r="P25" s="159">
        <f>'Послуги всього'!P26-'16'!P25</f>
        <v>26</v>
      </c>
      <c r="Q25" s="38">
        <f t="shared" si="4"/>
        <v>66.666666666666657</v>
      </c>
      <c r="R25" s="159">
        <f>'Послуги всього'!R26-'16'!R25</f>
        <v>10</v>
      </c>
      <c r="S25" s="159">
        <f>'Послуги всього'!S26-'16'!S25</f>
        <v>6</v>
      </c>
      <c r="T25" s="159">
        <f>'Послуги всього'!T26-'16'!T25</f>
        <v>10</v>
      </c>
      <c r="U25" s="38">
        <f t="shared" si="5"/>
        <v>166.66666666666669</v>
      </c>
      <c r="V25" s="159">
        <f>'Послуги всього'!V26-'16'!V25</f>
        <v>5</v>
      </c>
      <c r="W25" s="159">
        <f>'Послуги всього'!W26-'16'!W25</f>
        <v>6</v>
      </c>
      <c r="X25" s="38">
        <f t="shared" si="6"/>
        <v>120</v>
      </c>
      <c r="Y25" s="105"/>
      <c r="Z25" s="106"/>
      <c r="AA25" s="106"/>
      <c r="AB25" s="106"/>
    </row>
    <row r="26" spans="1:28" s="107" customFormat="1" ht="16.2" customHeight="1" x14ac:dyDescent="0.3">
      <c r="A26" s="141" t="s">
        <v>60</v>
      </c>
      <c r="B26" s="159">
        <f>'Послуги всього'!B27-'16'!B26</f>
        <v>570</v>
      </c>
      <c r="C26" s="159">
        <f>'Послуги всього'!C27-'16'!C26</f>
        <v>960</v>
      </c>
      <c r="D26" s="159">
        <f>'Послуги всього'!D27-'16'!D26</f>
        <v>554</v>
      </c>
      <c r="E26" s="38">
        <f t="shared" si="0"/>
        <v>57.708333333333329</v>
      </c>
      <c r="F26" s="159">
        <f>'Послуги всього'!F27-'16'!F26</f>
        <v>428</v>
      </c>
      <c r="G26" s="159">
        <f>'Послуги всього'!G27-'16'!G26</f>
        <v>123</v>
      </c>
      <c r="H26" s="38">
        <f t="shared" si="1"/>
        <v>28.738317757009348</v>
      </c>
      <c r="I26" s="159">
        <f>'Послуги всього'!I27-'16'!I26</f>
        <v>27</v>
      </c>
      <c r="J26" s="159">
        <f>'Послуги всього'!J27-'16'!J26</f>
        <v>1</v>
      </c>
      <c r="K26" s="38">
        <f t="shared" si="2"/>
        <v>3.7037037037037033</v>
      </c>
      <c r="L26" s="159">
        <f>'Послуги всього'!L27-'16'!L26</f>
        <v>12</v>
      </c>
      <c r="M26" s="159">
        <f>'Послуги всього'!M27-'16'!M26</f>
        <v>12</v>
      </c>
      <c r="N26" s="38">
        <f t="shared" si="7"/>
        <v>100</v>
      </c>
      <c r="O26" s="159">
        <f>'Послуги всього'!O27-'16'!O26</f>
        <v>952</v>
      </c>
      <c r="P26" s="159">
        <f>'Послуги всього'!P27-'16'!P26</f>
        <v>540</v>
      </c>
      <c r="Q26" s="38">
        <f t="shared" si="4"/>
        <v>56.72268907563025</v>
      </c>
      <c r="R26" s="159">
        <f>'Послуги всього'!R27-'16'!R26</f>
        <v>244</v>
      </c>
      <c r="S26" s="159">
        <f>'Послуги всього'!S27-'16'!S26</f>
        <v>241</v>
      </c>
      <c r="T26" s="159">
        <f>'Послуги всього'!T27-'16'!T26</f>
        <v>242</v>
      </c>
      <c r="U26" s="38">
        <f t="shared" si="5"/>
        <v>100.4149377593361</v>
      </c>
      <c r="V26" s="159">
        <f>'Послуги всього'!V27-'16'!V26</f>
        <v>208</v>
      </c>
      <c r="W26" s="159">
        <f>'Послуги всього'!W27-'16'!W26</f>
        <v>147</v>
      </c>
      <c r="X26" s="38">
        <f t="shared" si="6"/>
        <v>70.673076923076934</v>
      </c>
      <c r="Y26" s="105"/>
      <c r="Z26" s="106"/>
      <c r="AA26" s="106"/>
      <c r="AB26" s="106"/>
    </row>
    <row r="27" spans="1:28" s="107" customFormat="1" ht="16.2" customHeight="1" x14ac:dyDescent="0.3">
      <c r="A27" s="141" t="s">
        <v>61</v>
      </c>
      <c r="B27" s="159">
        <f>'Послуги всього'!B28-'16'!B27</f>
        <v>6</v>
      </c>
      <c r="C27" s="159">
        <f>'Послуги всього'!C28-'16'!C27</f>
        <v>10</v>
      </c>
      <c r="D27" s="159">
        <f>'Послуги всього'!D28-'16'!D27</f>
        <v>4</v>
      </c>
      <c r="E27" s="38">
        <f t="shared" si="0"/>
        <v>40</v>
      </c>
      <c r="F27" s="159">
        <f>'Послуги всього'!F28-'16'!F27</f>
        <v>22</v>
      </c>
      <c r="G27" s="159">
        <f>'Послуги всього'!G28-'16'!G27</f>
        <v>43</v>
      </c>
      <c r="H27" s="38">
        <f t="shared" si="1"/>
        <v>195.45454545454547</v>
      </c>
      <c r="I27" s="159">
        <f>'Послуги всього'!I28-'16'!I27</f>
        <v>0</v>
      </c>
      <c r="J27" s="159">
        <f>'Послуги всього'!J28-'16'!J27</f>
        <v>0</v>
      </c>
      <c r="K27" s="164" t="e">
        <f t="shared" si="2"/>
        <v>#DIV/0!</v>
      </c>
      <c r="L27" s="159">
        <f>'Послуги всього'!L28-'16'!L27</f>
        <v>0</v>
      </c>
      <c r="M27" s="159">
        <f>'Послуги всього'!M28-'16'!M27</f>
        <v>0</v>
      </c>
      <c r="N27" s="164" t="e">
        <f t="shared" si="7"/>
        <v>#DIV/0!</v>
      </c>
      <c r="O27" s="159">
        <f>'Послуги всього'!O28-'16'!O27</f>
        <v>10</v>
      </c>
      <c r="P27" s="159">
        <f>'Послуги всього'!P28-'16'!P27</f>
        <v>4</v>
      </c>
      <c r="Q27" s="38">
        <f t="shared" si="4"/>
        <v>40</v>
      </c>
      <c r="R27" s="159">
        <f>'Послуги всього'!R28-'16'!R27</f>
        <v>1</v>
      </c>
      <c r="S27" s="159">
        <f>'Послуги всього'!S28-'16'!S27</f>
        <v>2</v>
      </c>
      <c r="T27" s="159">
        <f>'Послуги всього'!T28-'16'!T27</f>
        <v>1</v>
      </c>
      <c r="U27" s="38">
        <f t="shared" si="5"/>
        <v>50</v>
      </c>
      <c r="V27" s="159">
        <f>'Послуги всього'!V28-'16'!V27</f>
        <v>2</v>
      </c>
      <c r="W27" s="159">
        <f>'Послуги всього'!W28-'16'!W27</f>
        <v>0</v>
      </c>
      <c r="X27" s="38">
        <f t="shared" si="6"/>
        <v>0</v>
      </c>
      <c r="Y27" s="105"/>
      <c r="Z27" s="106"/>
      <c r="AA27" s="106"/>
      <c r="AB27" s="106"/>
    </row>
    <row r="28" spans="1:28" s="107" customFormat="1" ht="16.2" customHeight="1" x14ac:dyDescent="0.3">
      <c r="A28" s="141" t="s">
        <v>62</v>
      </c>
      <c r="B28" s="159">
        <f>'Послуги всього'!B29-'16'!B28</f>
        <v>31</v>
      </c>
      <c r="C28" s="159">
        <f>'Послуги всього'!C29-'16'!C28</f>
        <v>65</v>
      </c>
      <c r="D28" s="159">
        <f>'Послуги всього'!D29-'16'!D28</f>
        <v>31</v>
      </c>
      <c r="E28" s="38">
        <f t="shared" si="0"/>
        <v>47.692307692307693</v>
      </c>
      <c r="F28" s="159">
        <f>'Послуги всього'!F29-'16'!F28</f>
        <v>85</v>
      </c>
      <c r="G28" s="159">
        <f>'Послуги всього'!G29-'16'!G28</f>
        <v>14</v>
      </c>
      <c r="H28" s="38">
        <f t="shared" si="1"/>
        <v>16.470588235294116</v>
      </c>
      <c r="I28" s="159">
        <f>'Послуги всього'!I29-'16'!I28</f>
        <v>3</v>
      </c>
      <c r="J28" s="159">
        <f>'Послуги всього'!J29-'16'!J28</f>
        <v>0</v>
      </c>
      <c r="K28" s="38">
        <f t="shared" si="2"/>
        <v>0</v>
      </c>
      <c r="L28" s="159">
        <f>'Послуги всього'!L29-'16'!L28</f>
        <v>1</v>
      </c>
      <c r="M28" s="159">
        <f>'Послуги всього'!M29-'16'!M28</f>
        <v>1</v>
      </c>
      <c r="N28" s="38">
        <f t="shared" si="7"/>
        <v>100</v>
      </c>
      <c r="O28" s="159">
        <f>'Послуги всього'!O29-'16'!O28</f>
        <v>62</v>
      </c>
      <c r="P28" s="159">
        <f>'Послуги всього'!P29-'16'!P28</f>
        <v>30</v>
      </c>
      <c r="Q28" s="38">
        <f t="shared" si="4"/>
        <v>48.387096774193552</v>
      </c>
      <c r="R28" s="159">
        <f>'Послуги всього'!R29-'16'!R28</f>
        <v>10</v>
      </c>
      <c r="S28" s="159">
        <f>'Послуги всього'!S29-'16'!S28</f>
        <v>11</v>
      </c>
      <c r="T28" s="159">
        <f>'Послуги всього'!T29-'16'!T28</f>
        <v>10</v>
      </c>
      <c r="U28" s="38">
        <f t="shared" si="5"/>
        <v>90.909090909090907</v>
      </c>
      <c r="V28" s="159">
        <f>'Послуги всього'!V29-'16'!V28</f>
        <v>9</v>
      </c>
      <c r="W28" s="159">
        <f>'Послуги всього'!W29-'16'!W28</f>
        <v>9</v>
      </c>
      <c r="X28" s="38">
        <f t="shared" si="6"/>
        <v>100</v>
      </c>
      <c r="Y28" s="105"/>
      <c r="Z28" s="106"/>
      <c r="AA28" s="106"/>
      <c r="AB28" s="106"/>
    </row>
    <row r="29" spans="1:28" ht="59.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5"/>
      <c r="M29" s="175"/>
      <c r="N29" s="175"/>
      <c r="T29" s="263"/>
      <c r="U29" s="263"/>
    </row>
  </sheetData>
  <mergeCells count="13">
    <mergeCell ref="B1:K1"/>
    <mergeCell ref="B2:K2"/>
    <mergeCell ref="R4:R5"/>
    <mergeCell ref="B29:K29"/>
    <mergeCell ref="V4:X5"/>
    <mergeCell ref="T29:U29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topLeftCell="E1" zoomScale="90" zoomScaleNormal="80" zoomScaleSheetLayoutView="90" workbookViewId="0">
      <selection activeCell="I9" sqref="I9"/>
    </sheetView>
  </sheetViews>
  <sheetFormatPr defaultColWidth="9.109375" defaultRowHeight="15.6" x14ac:dyDescent="0.3"/>
  <cols>
    <col min="1" max="1" width="22.77734375" style="109" customWidth="1"/>
    <col min="2" max="2" width="18.33203125" style="107" customWidth="1"/>
    <col min="3" max="4" width="10.109375" style="107" customWidth="1"/>
    <col min="5" max="5" width="8.88671875" style="107" customWidth="1"/>
    <col min="6" max="7" width="10.44140625" style="107" customWidth="1"/>
    <col min="8" max="8" width="7.88671875" style="107" customWidth="1"/>
    <col min="9" max="10" width="10.109375" style="107" customWidth="1"/>
    <col min="11" max="11" width="8.332031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6.4414062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5" s="88" customFormat="1" ht="20.399999999999999" customHeight="1" x14ac:dyDescent="0.3">
      <c r="A1" s="85"/>
      <c r="B1" s="254" t="s">
        <v>34</v>
      </c>
      <c r="C1" s="254"/>
      <c r="D1" s="254"/>
      <c r="E1" s="254"/>
      <c r="F1" s="254"/>
      <c r="G1" s="254"/>
      <c r="H1" s="254"/>
      <c r="I1" s="254"/>
      <c r="J1" s="254"/>
      <c r="K1" s="254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5" s="88" customFormat="1" ht="20.399999999999999" customHeight="1" x14ac:dyDescent="0.25">
      <c r="B2" s="254" t="s">
        <v>93</v>
      </c>
      <c r="C2" s="254"/>
      <c r="D2" s="254"/>
      <c r="E2" s="254"/>
      <c r="F2" s="254"/>
      <c r="G2" s="254"/>
      <c r="H2" s="254"/>
      <c r="I2" s="254"/>
      <c r="J2" s="254"/>
      <c r="K2" s="254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5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5" s="97" customFormat="1" ht="21.6" customHeight="1" x14ac:dyDescent="0.25">
      <c r="A4" s="114"/>
      <c r="B4" s="265" t="s">
        <v>78</v>
      </c>
      <c r="C4" s="264" t="s">
        <v>23</v>
      </c>
      <c r="D4" s="265"/>
      <c r="E4" s="266"/>
      <c r="F4" s="270" t="s">
        <v>24</v>
      </c>
      <c r="G4" s="270"/>
      <c r="H4" s="270"/>
      <c r="I4" s="264" t="s">
        <v>15</v>
      </c>
      <c r="J4" s="265"/>
      <c r="K4" s="266"/>
      <c r="L4" s="264" t="s">
        <v>21</v>
      </c>
      <c r="M4" s="265"/>
      <c r="N4" s="265"/>
      <c r="O4" s="264" t="s">
        <v>11</v>
      </c>
      <c r="P4" s="265"/>
      <c r="Q4" s="266"/>
      <c r="R4" s="265" t="s">
        <v>77</v>
      </c>
      <c r="S4" s="264" t="s">
        <v>17</v>
      </c>
      <c r="T4" s="265"/>
      <c r="U4" s="265"/>
      <c r="V4" s="257" t="s">
        <v>16</v>
      </c>
      <c r="W4" s="258"/>
      <c r="X4" s="259"/>
      <c r="Y4" s="95"/>
    </row>
    <row r="5" spans="1:25" s="98" customFormat="1" ht="36.75" customHeight="1" x14ac:dyDescent="0.25">
      <c r="A5" s="115"/>
      <c r="B5" s="268"/>
      <c r="C5" s="267"/>
      <c r="D5" s="268"/>
      <c r="E5" s="269"/>
      <c r="F5" s="270"/>
      <c r="G5" s="270"/>
      <c r="H5" s="270"/>
      <c r="I5" s="267"/>
      <c r="J5" s="268"/>
      <c r="K5" s="269"/>
      <c r="L5" s="267"/>
      <c r="M5" s="268"/>
      <c r="N5" s="268"/>
      <c r="O5" s="267"/>
      <c r="P5" s="268"/>
      <c r="Q5" s="269"/>
      <c r="R5" s="268"/>
      <c r="S5" s="267"/>
      <c r="T5" s="268"/>
      <c r="U5" s="268"/>
      <c r="V5" s="260"/>
      <c r="W5" s="261"/>
      <c r="X5" s="262"/>
      <c r="Y5" s="95"/>
    </row>
    <row r="6" spans="1:25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</row>
    <row r="7" spans="1:25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</row>
    <row r="8" spans="1:25" s="121" customFormat="1" ht="17.25" customHeight="1" x14ac:dyDescent="0.3">
      <c r="A8" s="32" t="s">
        <v>42</v>
      </c>
      <c r="B8" s="33">
        <f>SUM(B9:B28)</f>
        <v>14343</v>
      </c>
      <c r="C8" s="33">
        <f>SUM(C9:C28)</f>
        <v>18145</v>
      </c>
      <c r="D8" s="33">
        <f>SUM(D9:D28)</f>
        <v>13097</v>
      </c>
      <c r="E8" s="34">
        <f>D8/C8*100</f>
        <v>72.179663819233951</v>
      </c>
      <c r="F8" s="33">
        <f>SUM(F9:F28)</f>
        <v>8442</v>
      </c>
      <c r="G8" s="33">
        <f>SUM(G9:G28)</f>
        <v>2657</v>
      </c>
      <c r="H8" s="34">
        <f>G8/F8*100</f>
        <v>31.473584458659086</v>
      </c>
      <c r="I8" s="33">
        <f>SUM(I9:I28)</f>
        <v>467</v>
      </c>
      <c r="J8" s="33">
        <f>SUM(J9:J28)</f>
        <v>89</v>
      </c>
      <c r="K8" s="34">
        <f>J8/I8*100</f>
        <v>19.057815845824411</v>
      </c>
      <c r="L8" s="33">
        <f>SUM(L9:L28)</f>
        <v>1772</v>
      </c>
      <c r="M8" s="33">
        <f>SUM(M9:M28)</f>
        <v>642</v>
      </c>
      <c r="N8" s="34">
        <f>M8/L8*100</f>
        <v>36.230248306997744</v>
      </c>
      <c r="O8" s="33">
        <f>SUM(O9:O28)</f>
        <v>17694</v>
      </c>
      <c r="P8" s="33">
        <f>SUM(P9:P28)</f>
        <v>11469</v>
      </c>
      <c r="Q8" s="34">
        <f>P8/O8*100</f>
        <v>64.818582570362835</v>
      </c>
      <c r="R8" s="33">
        <f>SUM(R9:R28)</f>
        <v>6588</v>
      </c>
      <c r="S8" s="33">
        <f>SUM(S9:S28)</f>
        <v>4475</v>
      </c>
      <c r="T8" s="33">
        <f>SUM(T9:T28)</f>
        <v>6113</v>
      </c>
      <c r="U8" s="34">
        <f>T8/S8*100</f>
        <v>136.60335195530726</v>
      </c>
      <c r="V8" s="33">
        <f>SUM(V9:V28)</f>
        <v>3412</v>
      </c>
      <c r="W8" s="33">
        <f>SUM(W9:W28)</f>
        <v>3991</v>
      </c>
      <c r="X8" s="34">
        <f>W8/V8*100</f>
        <v>116.96951934349356</v>
      </c>
      <c r="Y8" s="119"/>
    </row>
    <row r="9" spans="1:25" s="107" customFormat="1" ht="18" customHeight="1" x14ac:dyDescent="0.3">
      <c r="A9" s="141" t="s">
        <v>43</v>
      </c>
      <c r="B9" s="159">
        <v>2242</v>
      </c>
      <c r="C9" s="159">
        <v>859</v>
      </c>
      <c r="D9" s="159">
        <v>1939</v>
      </c>
      <c r="E9" s="38">
        <f>D9/C9*100</f>
        <v>225.72759022118746</v>
      </c>
      <c r="F9" s="104">
        <v>248</v>
      </c>
      <c r="G9" s="104">
        <v>289</v>
      </c>
      <c r="H9" s="38">
        <f>G9/F9*100</f>
        <v>116.53225806451613</v>
      </c>
      <c r="I9" s="159">
        <v>28</v>
      </c>
      <c r="J9" s="159">
        <v>7</v>
      </c>
      <c r="K9" s="38">
        <f>J9/I9*100</f>
        <v>25</v>
      </c>
      <c r="L9" s="104">
        <v>11</v>
      </c>
      <c r="M9" s="104">
        <v>1</v>
      </c>
      <c r="N9" s="38">
        <f t="shared" ref="N9:N28" si="0">M9/L9*100</f>
        <v>9.0909090909090917</v>
      </c>
      <c r="O9" s="104">
        <v>803</v>
      </c>
      <c r="P9" s="104">
        <v>1044</v>
      </c>
      <c r="Q9" s="38">
        <f>P9/O9*100</f>
        <v>130.01245330012455</v>
      </c>
      <c r="R9" s="176">
        <v>1209</v>
      </c>
      <c r="S9" s="160">
        <v>172</v>
      </c>
      <c r="T9" s="177">
        <v>1127</v>
      </c>
      <c r="U9" s="38">
        <f>T9/S9*100</f>
        <v>655.23255813953483</v>
      </c>
      <c r="V9" s="104">
        <v>139</v>
      </c>
      <c r="W9" s="104">
        <v>1039</v>
      </c>
      <c r="X9" s="38">
        <f>W9/V9*100</f>
        <v>747.48201438848923</v>
      </c>
      <c r="Y9" s="105"/>
    </row>
    <row r="10" spans="1:25" s="107" customFormat="1" ht="18" customHeight="1" x14ac:dyDescent="0.3">
      <c r="A10" s="141" t="s">
        <v>44</v>
      </c>
      <c r="B10" s="159">
        <v>494</v>
      </c>
      <c r="C10" s="159">
        <v>989</v>
      </c>
      <c r="D10" s="159">
        <v>439</v>
      </c>
      <c r="E10" s="38">
        <f t="shared" ref="E10:E28" si="1">D10/C10*100</f>
        <v>44.388270980788676</v>
      </c>
      <c r="F10" s="104">
        <v>397</v>
      </c>
      <c r="G10" s="104">
        <v>114</v>
      </c>
      <c r="H10" s="38">
        <f t="shared" ref="H10:H28" si="2">G10/F10*100</f>
        <v>28.715365239294709</v>
      </c>
      <c r="I10" s="159">
        <v>11</v>
      </c>
      <c r="J10" s="159">
        <v>4</v>
      </c>
      <c r="K10" s="38">
        <f t="shared" ref="K10:K28" si="3">J10/I10*100</f>
        <v>36.363636363636367</v>
      </c>
      <c r="L10" s="104">
        <v>142</v>
      </c>
      <c r="M10" s="104">
        <v>10</v>
      </c>
      <c r="N10" s="38">
        <f t="shared" si="0"/>
        <v>7.042253521126761</v>
      </c>
      <c r="O10" s="104">
        <v>951</v>
      </c>
      <c r="P10" s="104">
        <v>410</v>
      </c>
      <c r="Q10" s="38">
        <f t="shared" ref="Q10:Q28" si="4">P10/O10*100</f>
        <v>43.11251314405888</v>
      </c>
      <c r="R10" s="176">
        <v>178</v>
      </c>
      <c r="S10" s="160">
        <v>200</v>
      </c>
      <c r="T10" s="177">
        <v>139</v>
      </c>
      <c r="U10" s="38">
        <f t="shared" ref="U10:U28" si="5">T10/S10*100</f>
        <v>69.5</v>
      </c>
      <c r="V10" s="104">
        <v>154</v>
      </c>
      <c r="W10" s="104">
        <v>56</v>
      </c>
      <c r="X10" s="38">
        <f t="shared" ref="X10:X28" si="6">W10/V10*100</f>
        <v>36.363636363636367</v>
      </c>
      <c r="Y10" s="105"/>
    </row>
    <row r="11" spans="1:25" s="107" customFormat="1" ht="18" customHeight="1" x14ac:dyDescent="0.3">
      <c r="A11" s="141" t="s">
        <v>45</v>
      </c>
      <c r="B11" s="159">
        <v>557</v>
      </c>
      <c r="C11" s="159">
        <v>1113</v>
      </c>
      <c r="D11" s="159">
        <v>453</v>
      </c>
      <c r="E11" s="38">
        <f t="shared" si="1"/>
        <v>40.700808625336926</v>
      </c>
      <c r="F11" s="104">
        <v>465</v>
      </c>
      <c r="G11" s="104">
        <v>61</v>
      </c>
      <c r="H11" s="38">
        <f t="shared" si="2"/>
        <v>13.118279569892474</v>
      </c>
      <c r="I11" s="159">
        <v>25</v>
      </c>
      <c r="J11" s="159">
        <v>1</v>
      </c>
      <c r="K11" s="38">
        <f t="shared" si="3"/>
        <v>4</v>
      </c>
      <c r="L11" s="104">
        <v>54</v>
      </c>
      <c r="M11" s="104">
        <v>6</v>
      </c>
      <c r="N11" s="38">
        <f t="shared" si="0"/>
        <v>11.111111111111111</v>
      </c>
      <c r="O11" s="104">
        <v>1068</v>
      </c>
      <c r="P11" s="104">
        <v>437</v>
      </c>
      <c r="Q11" s="38">
        <f t="shared" si="4"/>
        <v>40.917602996254679</v>
      </c>
      <c r="R11" s="176">
        <v>143</v>
      </c>
      <c r="S11" s="160">
        <v>287</v>
      </c>
      <c r="T11" s="177">
        <v>140</v>
      </c>
      <c r="U11" s="38">
        <f t="shared" si="5"/>
        <v>48.780487804878049</v>
      </c>
      <c r="V11" s="104">
        <v>257</v>
      </c>
      <c r="W11" s="104">
        <v>75</v>
      </c>
      <c r="X11" s="38">
        <f t="shared" si="6"/>
        <v>29.18287937743191</v>
      </c>
      <c r="Y11" s="105"/>
    </row>
    <row r="12" spans="1:25" s="107" customFormat="1" ht="18" customHeight="1" x14ac:dyDescent="0.3">
      <c r="A12" s="141" t="s">
        <v>46</v>
      </c>
      <c r="B12" s="159">
        <v>488</v>
      </c>
      <c r="C12" s="159">
        <v>786</v>
      </c>
      <c r="D12" s="159">
        <v>407</v>
      </c>
      <c r="E12" s="38">
        <f t="shared" si="1"/>
        <v>51.781170483460556</v>
      </c>
      <c r="F12" s="104">
        <v>245</v>
      </c>
      <c r="G12" s="104">
        <v>55</v>
      </c>
      <c r="H12" s="38">
        <f t="shared" si="2"/>
        <v>22.448979591836736</v>
      </c>
      <c r="I12" s="159">
        <v>3</v>
      </c>
      <c r="J12" s="159">
        <v>2</v>
      </c>
      <c r="K12" s="38">
        <f t="shared" si="3"/>
        <v>66.666666666666657</v>
      </c>
      <c r="L12" s="104">
        <v>37</v>
      </c>
      <c r="M12" s="104">
        <v>4</v>
      </c>
      <c r="N12" s="38">
        <f t="shared" si="0"/>
        <v>10.810810810810811</v>
      </c>
      <c r="O12" s="104">
        <v>728</v>
      </c>
      <c r="P12" s="104">
        <v>400</v>
      </c>
      <c r="Q12" s="38">
        <f t="shared" si="4"/>
        <v>54.945054945054949</v>
      </c>
      <c r="R12" s="176">
        <v>223</v>
      </c>
      <c r="S12" s="160">
        <v>251</v>
      </c>
      <c r="T12" s="177">
        <v>178</v>
      </c>
      <c r="U12" s="38">
        <f t="shared" si="5"/>
        <v>70.916334661354583</v>
      </c>
      <c r="V12" s="104">
        <v>225</v>
      </c>
      <c r="W12" s="104">
        <v>56</v>
      </c>
      <c r="X12" s="38">
        <f t="shared" si="6"/>
        <v>24.888888888888889</v>
      </c>
      <c r="Y12" s="105"/>
    </row>
    <row r="13" spans="1:25" s="107" customFormat="1" ht="18" customHeight="1" x14ac:dyDescent="0.3">
      <c r="A13" s="141" t="s">
        <v>47</v>
      </c>
      <c r="B13" s="159">
        <v>137</v>
      </c>
      <c r="C13" s="159">
        <v>232</v>
      </c>
      <c r="D13" s="159">
        <v>116</v>
      </c>
      <c r="E13" s="38">
        <f t="shared" si="1"/>
        <v>50</v>
      </c>
      <c r="F13" s="104">
        <v>143</v>
      </c>
      <c r="G13" s="104">
        <v>47</v>
      </c>
      <c r="H13" s="38">
        <f t="shared" si="2"/>
        <v>32.867132867132867</v>
      </c>
      <c r="I13" s="159">
        <v>7</v>
      </c>
      <c r="J13" s="159">
        <v>0</v>
      </c>
      <c r="K13" s="38">
        <f t="shared" si="3"/>
        <v>0</v>
      </c>
      <c r="L13" s="104">
        <v>0</v>
      </c>
      <c r="M13" s="104">
        <v>0</v>
      </c>
      <c r="N13" s="164" t="e">
        <f t="shared" si="0"/>
        <v>#DIV/0!</v>
      </c>
      <c r="O13" s="104">
        <v>232</v>
      </c>
      <c r="P13" s="104">
        <v>103</v>
      </c>
      <c r="Q13" s="38">
        <f t="shared" si="4"/>
        <v>44.396551724137936</v>
      </c>
      <c r="R13" s="176">
        <v>44</v>
      </c>
      <c r="S13" s="160">
        <v>45</v>
      </c>
      <c r="T13" s="177">
        <v>44</v>
      </c>
      <c r="U13" s="38">
        <f t="shared" si="5"/>
        <v>97.777777777777771</v>
      </c>
      <c r="V13" s="104">
        <v>39</v>
      </c>
      <c r="W13" s="104">
        <v>30</v>
      </c>
      <c r="X13" s="38">
        <f t="shared" si="6"/>
        <v>76.923076923076934</v>
      </c>
      <c r="Y13" s="105"/>
    </row>
    <row r="14" spans="1:25" s="107" customFormat="1" ht="18" customHeight="1" x14ac:dyDescent="0.3">
      <c r="A14" s="141" t="s">
        <v>48</v>
      </c>
      <c r="B14" s="159">
        <v>453</v>
      </c>
      <c r="C14" s="159">
        <v>1044</v>
      </c>
      <c r="D14" s="159">
        <v>409</v>
      </c>
      <c r="E14" s="38">
        <f t="shared" si="1"/>
        <v>39.17624521072797</v>
      </c>
      <c r="F14" s="104">
        <v>535</v>
      </c>
      <c r="G14" s="104">
        <v>85</v>
      </c>
      <c r="H14" s="38">
        <f t="shared" si="2"/>
        <v>15.887850467289718</v>
      </c>
      <c r="I14" s="159">
        <v>33</v>
      </c>
      <c r="J14" s="159">
        <v>7</v>
      </c>
      <c r="K14" s="38">
        <f t="shared" si="3"/>
        <v>21.212121212121211</v>
      </c>
      <c r="L14" s="104">
        <v>140</v>
      </c>
      <c r="M14" s="104">
        <v>22</v>
      </c>
      <c r="N14" s="38">
        <f t="shared" si="0"/>
        <v>15.714285714285714</v>
      </c>
      <c r="O14" s="104">
        <v>1012</v>
      </c>
      <c r="P14" s="104">
        <v>358</v>
      </c>
      <c r="Q14" s="38">
        <f t="shared" si="4"/>
        <v>35.37549407114625</v>
      </c>
      <c r="R14" s="176">
        <v>195</v>
      </c>
      <c r="S14" s="160">
        <v>245</v>
      </c>
      <c r="T14" s="177">
        <v>173</v>
      </c>
      <c r="U14" s="38">
        <f t="shared" si="5"/>
        <v>70.612244897959187</v>
      </c>
      <c r="V14" s="104">
        <v>183</v>
      </c>
      <c r="W14" s="104">
        <v>75</v>
      </c>
      <c r="X14" s="38">
        <f t="shared" si="6"/>
        <v>40.983606557377051</v>
      </c>
      <c r="Y14" s="105"/>
    </row>
    <row r="15" spans="1:25" s="107" customFormat="1" ht="18" customHeight="1" x14ac:dyDescent="0.3">
      <c r="A15" s="141" t="s">
        <v>49</v>
      </c>
      <c r="B15" s="159">
        <v>477</v>
      </c>
      <c r="C15" s="159">
        <v>791</v>
      </c>
      <c r="D15" s="159">
        <v>462</v>
      </c>
      <c r="E15" s="38">
        <f t="shared" si="1"/>
        <v>58.407079646017699</v>
      </c>
      <c r="F15" s="104">
        <v>432</v>
      </c>
      <c r="G15" s="104">
        <v>102</v>
      </c>
      <c r="H15" s="38">
        <f t="shared" si="2"/>
        <v>23.611111111111111</v>
      </c>
      <c r="I15" s="159">
        <v>61</v>
      </c>
      <c r="J15" s="159">
        <v>2</v>
      </c>
      <c r="K15" s="38">
        <f t="shared" si="3"/>
        <v>3.278688524590164</v>
      </c>
      <c r="L15" s="104">
        <v>34</v>
      </c>
      <c r="M15" s="104">
        <v>6</v>
      </c>
      <c r="N15" s="38">
        <f t="shared" si="0"/>
        <v>17.647058823529413</v>
      </c>
      <c r="O15" s="104">
        <v>790</v>
      </c>
      <c r="P15" s="104">
        <v>435</v>
      </c>
      <c r="Q15" s="38">
        <f t="shared" si="4"/>
        <v>55.063291139240512</v>
      </c>
      <c r="R15" s="176">
        <v>238</v>
      </c>
      <c r="S15" s="160">
        <v>168</v>
      </c>
      <c r="T15" s="177">
        <v>238</v>
      </c>
      <c r="U15" s="38">
        <f t="shared" si="5"/>
        <v>141.66666666666669</v>
      </c>
      <c r="V15" s="104">
        <v>154</v>
      </c>
      <c r="W15" s="104">
        <v>146</v>
      </c>
      <c r="X15" s="38">
        <f t="shared" si="6"/>
        <v>94.805194805194802</v>
      </c>
      <c r="Y15" s="105"/>
    </row>
    <row r="16" spans="1:25" s="107" customFormat="1" ht="18" customHeight="1" x14ac:dyDescent="0.3">
      <c r="A16" s="141" t="s">
        <v>50</v>
      </c>
      <c r="B16" s="159">
        <v>872</v>
      </c>
      <c r="C16" s="159">
        <v>751</v>
      </c>
      <c r="D16" s="159">
        <v>840</v>
      </c>
      <c r="E16" s="38">
        <f t="shared" si="1"/>
        <v>111.8508655126498</v>
      </c>
      <c r="F16" s="104">
        <v>348</v>
      </c>
      <c r="G16" s="104">
        <v>162</v>
      </c>
      <c r="H16" s="38">
        <f t="shared" si="2"/>
        <v>46.551724137931032</v>
      </c>
      <c r="I16" s="159">
        <v>23</v>
      </c>
      <c r="J16" s="159">
        <v>14</v>
      </c>
      <c r="K16" s="38">
        <f t="shared" si="3"/>
        <v>60.869565217391312</v>
      </c>
      <c r="L16" s="104">
        <v>152</v>
      </c>
      <c r="M16" s="104">
        <v>165</v>
      </c>
      <c r="N16" s="38">
        <f t="shared" si="0"/>
        <v>108.55263157894737</v>
      </c>
      <c r="O16" s="104">
        <v>733</v>
      </c>
      <c r="P16" s="104">
        <v>817</v>
      </c>
      <c r="Q16" s="38">
        <f t="shared" si="4"/>
        <v>111.45975443383355</v>
      </c>
      <c r="R16" s="176">
        <v>439</v>
      </c>
      <c r="S16" s="160">
        <v>165</v>
      </c>
      <c r="T16" s="177">
        <v>436</v>
      </c>
      <c r="U16" s="38">
        <f t="shared" si="5"/>
        <v>264.24242424242425</v>
      </c>
      <c r="V16" s="104">
        <v>120</v>
      </c>
      <c r="W16" s="104">
        <v>382</v>
      </c>
      <c r="X16" s="38">
        <f t="shared" si="6"/>
        <v>318.33333333333331</v>
      </c>
      <c r="Y16" s="105"/>
    </row>
    <row r="17" spans="1:25" s="107" customFormat="1" ht="18" customHeight="1" x14ac:dyDescent="0.3">
      <c r="A17" s="141" t="s">
        <v>51</v>
      </c>
      <c r="B17" s="159">
        <v>590</v>
      </c>
      <c r="C17" s="159">
        <v>767</v>
      </c>
      <c r="D17" s="159">
        <v>581</v>
      </c>
      <c r="E17" s="38">
        <f t="shared" si="1"/>
        <v>75.749674054758799</v>
      </c>
      <c r="F17" s="104">
        <v>336</v>
      </c>
      <c r="G17" s="104">
        <v>90</v>
      </c>
      <c r="H17" s="38">
        <f t="shared" si="2"/>
        <v>26.785714285714285</v>
      </c>
      <c r="I17" s="159">
        <v>5</v>
      </c>
      <c r="J17" s="159">
        <v>4</v>
      </c>
      <c r="K17" s="38">
        <f t="shared" si="3"/>
        <v>80</v>
      </c>
      <c r="L17" s="104">
        <v>170</v>
      </c>
      <c r="M17" s="104">
        <v>20</v>
      </c>
      <c r="N17" s="38">
        <f t="shared" si="0"/>
        <v>11.76470588235294</v>
      </c>
      <c r="O17" s="104">
        <v>750</v>
      </c>
      <c r="P17" s="104">
        <v>521</v>
      </c>
      <c r="Q17" s="38">
        <f t="shared" si="4"/>
        <v>69.466666666666669</v>
      </c>
      <c r="R17" s="176">
        <v>259</v>
      </c>
      <c r="S17" s="160">
        <v>192</v>
      </c>
      <c r="T17" s="177">
        <v>259</v>
      </c>
      <c r="U17" s="38">
        <f t="shared" si="5"/>
        <v>134.89583333333331</v>
      </c>
      <c r="V17" s="104">
        <v>111</v>
      </c>
      <c r="W17" s="104">
        <v>149</v>
      </c>
      <c r="X17" s="38">
        <f t="shared" si="6"/>
        <v>134.23423423423424</v>
      </c>
      <c r="Y17" s="105"/>
    </row>
    <row r="18" spans="1:25" s="107" customFormat="1" ht="18" customHeight="1" x14ac:dyDescent="0.3">
      <c r="A18" s="141" t="s">
        <v>52</v>
      </c>
      <c r="B18" s="159">
        <v>1314</v>
      </c>
      <c r="C18" s="159">
        <v>614</v>
      </c>
      <c r="D18" s="159">
        <v>1129</v>
      </c>
      <c r="E18" s="38">
        <f t="shared" si="1"/>
        <v>183.87622149837134</v>
      </c>
      <c r="F18" s="104">
        <v>291</v>
      </c>
      <c r="G18" s="104">
        <v>158</v>
      </c>
      <c r="H18" s="38">
        <f t="shared" si="2"/>
        <v>54.295532646048109</v>
      </c>
      <c r="I18" s="159">
        <v>47</v>
      </c>
      <c r="J18" s="159">
        <v>9</v>
      </c>
      <c r="K18" s="38">
        <f t="shared" si="3"/>
        <v>19.148936170212767</v>
      </c>
      <c r="L18" s="104">
        <v>51</v>
      </c>
      <c r="M18" s="104">
        <v>20</v>
      </c>
      <c r="N18" s="38">
        <f t="shared" si="0"/>
        <v>39.215686274509807</v>
      </c>
      <c r="O18" s="104">
        <v>590</v>
      </c>
      <c r="P18" s="104">
        <v>1000</v>
      </c>
      <c r="Q18" s="38">
        <f t="shared" si="4"/>
        <v>169.4915254237288</v>
      </c>
      <c r="R18" s="176">
        <v>744</v>
      </c>
      <c r="S18" s="160">
        <v>141</v>
      </c>
      <c r="T18" s="177">
        <v>638</v>
      </c>
      <c r="U18" s="38">
        <f t="shared" si="5"/>
        <v>452.48226950354604</v>
      </c>
      <c r="V18" s="104">
        <v>108</v>
      </c>
      <c r="W18" s="104">
        <v>581</v>
      </c>
      <c r="X18" s="38">
        <f t="shared" si="6"/>
        <v>537.96296296296293</v>
      </c>
      <c r="Y18" s="105"/>
    </row>
    <row r="19" spans="1:25" s="107" customFormat="1" ht="18" customHeight="1" x14ac:dyDescent="0.3">
      <c r="A19" s="141" t="s">
        <v>53</v>
      </c>
      <c r="B19" s="159">
        <v>612</v>
      </c>
      <c r="C19" s="159">
        <v>968</v>
      </c>
      <c r="D19" s="159">
        <v>580</v>
      </c>
      <c r="E19" s="38">
        <f t="shared" si="1"/>
        <v>59.917355371900825</v>
      </c>
      <c r="F19" s="104">
        <v>360</v>
      </c>
      <c r="G19" s="104">
        <v>115</v>
      </c>
      <c r="H19" s="38">
        <f t="shared" si="2"/>
        <v>31.944444444444443</v>
      </c>
      <c r="I19" s="159">
        <v>21</v>
      </c>
      <c r="J19" s="159">
        <v>2</v>
      </c>
      <c r="K19" s="38">
        <f t="shared" si="3"/>
        <v>9.5238095238095237</v>
      </c>
      <c r="L19" s="104">
        <v>37</v>
      </c>
      <c r="M19" s="104">
        <v>33</v>
      </c>
      <c r="N19" s="38">
        <f t="shared" si="0"/>
        <v>89.189189189189193</v>
      </c>
      <c r="O19" s="104">
        <v>933</v>
      </c>
      <c r="P19" s="104">
        <v>472</v>
      </c>
      <c r="Q19" s="38">
        <f t="shared" si="4"/>
        <v>50.58949624866024</v>
      </c>
      <c r="R19" s="176">
        <v>305</v>
      </c>
      <c r="S19" s="160">
        <v>338</v>
      </c>
      <c r="T19" s="177">
        <v>305</v>
      </c>
      <c r="U19" s="38">
        <f t="shared" si="5"/>
        <v>90.23668639053254</v>
      </c>
      <c r="V19" s="104">
        <v>237</v>
      </c>
      <c r="W19" s="104">
        <v>125</v>
      </c>
      <c r="X19" s="38">
        <f t="shared" si="6"/>
        <v>52.742616033755276</v>
      </c>
      <c r="Y19" s="105"/>
    </row>
    <row r="20" spans="1:25" s="107" customFormat="1" ht="18" customHeight="1" x14ac:dyDescent="0.3">
      <c r="A20" s="141" t="s">
        <v>54</v>
      </c>
      <c r="B20" s="159">
        <v>775</v>
      </c>
      <c r="C20" s="159">
        <v>1258</v>
      </c>
      <c r="D20" s="159">
        <v>753</v>
      </c>
      <c r="E20" s="38">
        <f t="shared" si="1"/>
        <v>59.856915739268679</v>
      </c>
      <c r="F20" s="104">
        <v>665</v>
      </c>
      <c r="G20" s="104">
        <v>112</v>
      </c>
      <c r="H20" s="38">
        <f t="shared" si="2"/>
        <v>16.842105263157894</v>
      </c>
      <c r="I20" s="159">
        <v>14</v>
      </c>
      <c r="J20" s="159">
        <v>2</v>
      </c>
      <c r="K20" s="38">
        <f t="shared" si="3"/>
        <v>14.285714285714285</v>
      </c>
      <c r="L20" s="104">
        <v>185</v>
      </c>
      <c r="M20" s="104">
        <v>38</v>
      </c>
      <c r="N20" s="38">
        <f t="shared" si="0"/>
        <v>20.54054054054054</v>
      </c>
      <c r="O20" s="104">
        <v>1216</v>
      </c>
      <c r="P20" s="104">
        <v>676</v>
      </c>
      <c r="Q20" s="38">
        <f t="shared" si="4"/>
        <v>55.592105263157897</v>
      </c>
      <c r="R20" s="176">
        <v>366</v>
      </c>
      <c r="S20" s="160">
        <v>327</v>
      </c>
      <c r="T20" s="177">
        <v>360</v>
      </c>
      <c r="U20" s="38">
        <f t="shared" si="5"/>
        <v>110.09174311926606</v>
      </c>
      <c r="V20" s="104">
        <v>222</v>
      </c>
      <c r="W20" s="104">
        <v>117</v>
      </c>
      <c r="X20" s="38">
        <f t="shared" si="6"/>
        <v>52.702702702702695</v>
      </c>
      <c r="Y20" s="105"/>
    </row>
    <row r="21" spans="1:25" s="107" customFormat="1" ht="18" customHeight="1" x14ac:dyDescent="0.3">
      <c r="A21" s="141" t="s">
        <v>55</v>
      </c>
      <c r="B21" s="159">
        <v>678</v>
      </c>
      <c r="C21" s="160">
        <v>1129</v>
      </c>
      <c r="D21" s="160">
        <v>596</v>
      </c>
      <c r="E21" s="38">
        <f t="shared" si="1"/>
        <v>52.790079716563334</v>
      </c>
      <c r="F21" s="122">
        <v>398</v>
      </c>
      <c r="G21" s="122">
        <v>104</v>
      </c>
      <c r="H21" s="38">
        <f t="shared" si="2"/>
        <v>26.13065326633166</v>
      </c>
      <c r="I21" s="160">
        <v>29</v>
      </c>
      <c r="J21" s="160">
        <v>2</v>
      </c>
      <c r="K21" s="38">
        <f t="shared" si="3"/>
        <v>6.8965517241379306</v>
      </c>
      <c r="L21" s="122">
        <v>133</v>
      </c>
      <c r="M21" s="122">
        <v>34</v>
      </c>
      <c r="N21" s="38">
        <f t="shared" si="0"/>
        <v>25.563909774436087</v>
      </c>
      <c r="O21" s="122">
        <v>1122</v>
      </c>
      <c r="P21" s="122">
        <v>585</v>
      </c>
      <c r="Q21" s="38">
        <f t="shared" si="4"/>
        <v>52.139037433155075</v>
      </c>
      <c r="R21" s="176">
        <v>275</v>
      </c>
      <c r="S21" s="160">
        <v>360</v>
      </c>
      <c r="T21" s="177">
        <v>224</v>
      </c>
      <c r="U21" s="38">
        <f t="shared" si="5"/>
        <v>62.222222222222221</v>
      </c>
      <c r="V21" s="122">
        <v>241</v>
      </c>
      <c r="W21" s="122">
        <v>113</v>
      </c>
      <c r="X21" s="38">
        <f t="shared" si="6"/>
        <v>46.88796680497925</v>
      </c>
      <c r="Y21" s="123"/>
    </row>
    <row r="22" spans="1:25" s="107" customFormat="1" ht="18" customHeight="1" x14ac:dyDescent="0.3">
      <c r="A22" s="141" t="s">
        <v>56</v>
      </c>
      <c r="B22" s="159">
        <v>715</v>
      </c>
      <c r="C22" s="159">
        <v>633</v>
      </c>
      <c r="D22" s="159">
        <v>634</v>
      </c>
      <c r="E22" s="38">
        <f t="shared" si="1"/>
        <v>100.15797788309638</v>
      </c>
      <c r="F22" s="104">
        <v>282</v>
      </c>
      <c r="G22" s="104">
        <v>179</v>
      </c>
      <c r="H22" s="38">
        <f t="shared" si="2"/>
        <v>63.475177304964539</v>
      </c>
      <c r="I22" s="159">
        <v>6</v>
      </c>
      <c r="J22" s="159">
        <v>5</v>
      </c>
      <c r="K22" s="38">
        <f t="shared" si="3"/>
        <v>83.333333333333343</v>
      </c>
      <c r="L22" s="104">
        <v>129</v>
      </c>
      <c r="M22" s="104">
        <v>18</v>
      </c>
      <c r="N22" s="38">
        <f t="shared" si="0"/>
        <v>13.953488372093023</v>
      </c>
      <c r="O22" s="104">
        <v>626</v>
      </c>
      <c r="P22" s="104">
        <v>620</v>
      </c>
      <c r="Q22" s="38">
        <f t="shared" si="4"/>
        <v>99.04153354632588</v>
      </c>
      <c r="R22" s="176">
        <v>389</v>
      </c>
      <c r="S22" s="160">
        <v>142</v>
      </c>
      <c r="T22" s="177">
        <v>343</v>
      </c>
      <c r="U22" s="38">
        <f t="shared" si="5"/>
        <v>241.5492957746479</v>
      </c>
      <c r="V22" s="104">
        <v>77</v>
      </c>
      <c r="W22" s="104">
        <v>299</v>
      </c>
      <c r="X22" s="38">
        <f t="shared" si="6"/>
        <v>388.31168831168827</v>
      </c>
      <c r="Y22" s="105"/>
    </row>
    <row r="23" spans="1:25" s="107" customFormat="1" ht="18" customHeight="1" x14ac:dyDescent="0.3">
      <c r="A23" s="141" t="s">
        <v>57</v>
      </c>
      <c r="B23" s="159">
        <v>578</v>
      </c>
      <c r="C23" s="159">
        <v>767</v>
      </c>
      <c r="D23" s="159">
        <v>484</v>
      </c>
      <c r="E23" s="38">
        <f t="shared" si="1"/>
        <v>63.102998696219039</v>
      </c>
      <c r="F23" s="104">
        <v>446</v>
      </c>
      <c r="G23" s="104">
        <v>153</v>
      </c>
      <c r="H23" s="38">
        <f t="shared" si="2"/>
        <v>34.304932735426007</v>
      </c>
      <c r="I23" s="159">
        <v>27</v>
      </c>
      <c r="J23" s="159">
        <v>9</v>
      </c>
      <c r="K23" s="38">
        <f t="shared" si="3"/>
        <v>33.333333333333329</v>
      </c>
      <c r="L23" s="104">
        <v>44</v>
      </c>
      <c r="M23" s="104">
        <v>11</v>
      </c>
      <c r="N23" s="38">
        <f t="shared" si="0"/>
        <v>25</v>
      </c>
      <c r="O23" s="104">
        <v>748</v>
      </c>
      <c r="P23" s="104">
        <v>463</v>
      </c>
      <c r="Q23" s="38">
        <f t="shared" si="4"/>
        <v>61.898395721925134</v>
      </c>
      <c r="R23" s="176">
        <v>220</v>
      </c>
      <c r="S23" s="160">
        <v>187</v>
      </c>
      <c r="T23" s="177">
        <v>161</v>
      </c>
      <c r="U23" s="38">
        <f t="shared" si="5"/>
        <v>86.096256684491976</v>
      </c>
      <c r="V23" s="104">
        <v>149</v>
      </c>
      <c r="W23" s="104">
        <v>107</v>
      </c>
      <c r="X23" s="38">
        <f t="shared" si="6"/>
        <v>71.812080536912745</v>
      </c>
      <c r="Y23" s="105"/>
    </row>
    <row r="24" spans="1:25" s="107" customFormat="1" ht="18" customHeight="1" x14ac:dyDescent="0.3">
      <c r="A24" s="141" t="s">
        <v>58</v>
      </c>
      <c r="B24" s="159">
        <v>484</v>
      </c>
      <c r="C24" s="159">
        <v>969</v>
      </c>
      <c r="D24" s="159">
        <v>473</v>
      </c>
      <c r="E24" s="38">
        <f t="shared" si="1"/>
        <v>48.813209494324042</v>
      </c>
      <c r="F24" s="104">
        <v>479</v>
      </c>
      <c r="G24" s="104">
        <v>85</v>
      </c>
      <c r="H24" s="38">
        <f t="shared" si="2"/>
        <v>17.745302713987474</v>
      </c>
      <c r="I24" s="159">
        <v>24</v>
      </c>
      <c r="J24" s="159">
        <v>3</v>
      </c>
      <c r="K24" s="38">
        <f t="shared" si="3"/>
        <v>12.5</v>
      </c>
      <c r="L24" s="104">
        <v>70</v>
      </c>
      <c r="M24" s="104">
        <v>42</v>
      </c>
      <c r="N24" s="38">
        <f t="shared" si="0"/>
        <v>60</v>
      </c>
      <c r="O24" s="104">
        <v>948</v>
      </c>
      <c r="P24" s="104">
        <v>422</v>
      </c>
      <c r="Q24" s="38">
        <f t="shared" si="4"/>
        <v>44.514767932489448</v>
      </c>
      <c r="R24" s="176">
        <v>238</v>
      </c>
      <c r="S24" s="160">
        <v>236</v>
      </c>
      <c r="T24" s="177">
        <v>238</v>
      </c>
      <c r="U24" s="38">
        <f t="shared" si="5"/>
        <v>100.84745762711864</v>
      </c>
      <c r="V24" s="104">
        <v>145</v>
      </c>
      <c r="W24" s="104">
        <v>58</v>
      </c>
      <c r="X24" s="38">
        <f t="shared" si="6"/>
        <v>40</v>
      </c>
      <c r="Y24" s="105"/>
    </row>
    <row r="25" spans="1:25" s="107" customFormat="1" ht="18" customHeight="1" x14ac:dyDescent="0.3">
      <c r="A25" s="141" t="s">
        <v>59</v>
      </c>
      <c r="B25" s="159">
        <v>890</v>
      </c>
      <c r="C25" s="159">
        <v>1119</v>
      </c>
      <c r="D25" s="159">
        <v>875</v>
      </c>
      <c r="E25" s="38">
        <f t="shared" si="1"/>
        <v>78.194816800714932</v>
      </c>
      <c r="F25" s="104">
        <v>778</v>
      </c>
      <c r="G25" s="104">
        <v>385</v>
      </c>
      <c r="H25" s="38">
        <f t="shared" si="2"/>
        <v>49.48586118251928</v>
      </c>
      <c r="I25" s="159">
        <v>32</v>
      </c>
      <c r="J25" s="159">
        <v>3</v>
      </c>
      <c r="K25" s="38">
        <f t="shared" si="3"/>
        <v>9.375</v>
      </c>
      <c r="L25" s="104">
        <v>120</v>
      </c>
      <c r="M25" s="104">
        <v>72</v>
      </c>
      <c r="N25" s="38">
        <f t="shared" si="0"/>
        <v>60</v>
      </c>
      <c r="O25" s="104">
        <v>1109</v>
      </c>
      <c r="P25" s="104">
        <v>807</v>
      </c>
      <c r="Q25" s="38">
        <f t="shared" si="4"/>
        <v>72.768259693417491</v>
      </c>
      <c r="R25" s="176">
        <v>375</v>
      </c>
      <c r="S25" s="160">
        <v>162</v>
      </c>
      <c r="T25" s="177">
        <v>373</v>
      </c>
      <c r="U25" s="38">
        <f t="shared" si="5"/>
        <v>230.24691358024691</v>
      </c>
      <c r="V25" s="104">
        <v>145</v>
      </c>
      <c r="W25" s="104">
        <v>225</v>
      </c>
      <c r="X25" s="38">
        <f t="shared" si="6"/>
        <v>155.17241379310346</v>
      </c>
      <c r="Y25" s="105"/>
    </row>
    <row r="26" spans="1:25" s="107" customFormat="1" ht="18" customHeight="1" x14ac:dyDescent="0.3">
      <c r="A26" s="141" t="s">
        <v>60</v>
      </c>
      <c r="B26" s="159">
        <v>588</v>
      </c>
      <c r="C26" s="159">
        <v>1039</v>
      </c>
      <c r="D26" s="159">
        <v>567</v>
      </c>
      <c r="E26" s="38">
        <f t="shared" si="1"/>
        <v>54.571703561116458</v>
      </c>
      <c r="F26" s="104">
        <v>454</v>
      </c>
      <c r="G26" s="104">
        <v>66</v>
      </c>
      <c r="H26" s="38">
        <f t="shared" si="2"/>
        <v>14.537444933920703</v>
      </c>
      <c r="I26" s="159">
        <v>9</v>
      </c>
      <c r="J26" s="159">
        <v>3</v>
      </c>
      <c r="K26" s="38">
        <f t="shared" si="3"/>
        <v>33.333333333333329</v>
      </c>
      <c r="L26" s="104">
        <v>132</v>
      </c>
      <c r="M26" s="104">
        <v>92</v>
      </c>
      <c r="N26" s="38">
        <f t="shared" si="0"/>
        <v>69.696969696969703</v>
      </c>
      <c r="O26" s="104">
        <v>1033</v>
      </c>
      <c r="P26" s="104">
        <v>560</v>
      </c>
      <c r="Q26" s="38">
        <f t="shared" si="4"/>
        <v>54.211035818005804</v>
      </c>
      <c r="R26" s="176">
        <v>225</v>
      </c>
      <c r="S26" s="160">
        <v>265</v>
      </c>
      <c r="T26" s="177">
        <v>217</v>
      </c>
      <c r="U26" s="38">
        <f t="shared" si="5"/>
        <v>81.886792452830193</v>
      </c>
      <c r="V26" s="104">
        <v>213</v>
      </c>
      <c r="W26" s="104">
        <v>114</v>
      </c>
      <c r="X26" s="38">
        <f t="shared" si="6"/>
        <v>53.521126760563376</v>
      </c>
      <c r="Y26" s="105"/>
    </row>
    <row r="27" spans="1:25" s="107" customFormat="1" ht="18" customHeight="1" x14ac:dyDescent="0.3">
      <c r="A27" s="141" t="s">
        <v>61</v>
      </c>
      <c r="B27" s="159">
        <v>527</v>
      </c>
      <c r="C27" s="159">
        <v>741</v>
      </c>
      <c r="D27" s="159">
        <v>499</v>
      </c>
      <c r="E27" s="38">
        <f t="shared" si="1"/>
        <v>67.341430499325241</v>
      </c>
      <c r="F27" s="104">
        <v>407</v>
      </c>
      <c r="G27" s="104">
        <v>125</v>
      </c>
      <c r="H27" s="38">
        <f t="shared" si="2"/>
        <v>30.712530712530711</v>
      </c>
      <c r="I27" s="159">
        <v>33</v>
      </c>
      <c r="J27" s="159">
        <v>3</v>
      </c>
      <c r="K27" s="38">
        <f t="shared" si="3"/>
        <v>9.0909090909090917</v>
      </c>
      <c r="L27" s="104">
        <v>66</v>
      </c>
      <c r="M27" s="104">
        <v>31</v>
      </c>
      <c r="N27" s="38">
        <f t="shared" si="0"/>
        <v>46.969696969696969</v>
      </c>
      <c r="O27" s="104">
        <v>739</v>
      </c>
      <c r="P27" s="104">
        <v>499</v>
      </c>
      <c r="Q27" s="38">
        <f t="shared" si="4"/>
        <v>67.523680649526383</v>
      </c>
      <c r="R27" s="176">
        <v>249</v>
      </c>
      <c r="S27" s="160">
        <v>154</v>
      </c>
      <c r="T27" s="177">
        <v>248</v>
      </c>
      <c r="U27" s="38">
        <f t="shared" si="5"/>
        <v>161.03896103896105</v>
      </c>
      <c r="V27" s="104">
        <v>140</v>
      </c>
      <c r="W27" s="104">
        <v>92</v>
      </c>
      <c r="X27" s="38">
        <f t="shared" si="6"/>
        <v>65.714285714285708</v>
      </c>
      <c r="Y27" s="105"/>
    </row>
    <row r="28" spans="1:25" s="107" customFormat="1" ht="18" customHeight="1" x14ac:dyDescent="0.3">
      <c r="A28" s="141" t="s">
        <v>62</v>
      </c>
      <c r="B28" s="159">
        <v>872</v>
      </c>
      <c r="C28" s="159">
        <v>1576</v>
      </c>
      <c r="D28" s="159">
        <v>861</v>
      </c>
      <c r="E28" s="38">
        <f t="shared" si="1"/>
        <v>54.631979695431475</v>
      </c>
      <c r="F28" s="104">
        <v>733</v>
      </c>
      <c r="G28" s="104">
        <v>170</v>
      </c>
      <c r="H28" s="38">
        <f t="shared" si="2"/>
        <v>23.192360163710777</v>
      </c>
      <c r="I28" s="159">
        <v>29</v>
      </c>
      <c r="J28" s="159">
        <v>7</v>
      </c>
      <c r="K28" s="38">
        <f t="shared" si="3"/>
        <v>24.137931034482758</v>
      </c>
      <c r="L28" s="104">
        <v>65</v>
      </c>
      <c r="M28" s="104">
        <v>17</v>
      </c>
      <c r="N28" s="38">
        <f t="shared" si="0"/>
        <v>26.153846153846157</v>
      </c>
      <c r="O28" s="104">
        <v>1563</v>
      </c>
      <c r="P28" s="104">
        <v>840</v>
      </c>
      <c r="Q28" s="38">
        <f t="shared" si="4"/>
        <v>53.742802303262962</v>
      </c>
      <c r="R28" s="176">
        <v>274</v>
      </c>
      <c r="S28" s="160">
        <v>438</v>
      </c>
      <c r="T28" s="177">
        <v>272</v>
      </c>
      <c r="U28" s="38">
        <f t="shared" si="5"/>
        <v>62.100456621004561</v>
      </c>
      <c r="V28" s="104">
        <v>353</v>
      </c>
      <c r="W28" s="104">
        <v>152</v>
      </c>
      <c r="X28" s="38">
        <f t="shared" si="6"/>
        <v>43.059490084985832</v>
      </c>
      <c r="Y28" s="105"/>
    </row>
    <row r="29" spans="1:25" ht="59.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  <c r="T29" s="263"/>
      <c r="U29" s="263"/>
    </row>
  </sheetData>
  <mergeCells count="13">
    <mergeCell ref="B29:K29"/>
    <mergeCell ref="B4:B5"/>
    <mergeCell ref="B1:K1"/>
    <mergeCell ref="B2:K2"/>
    <mergeCell ref="V4:X5"/>
    <mergeCell ref="T29:U29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view="pageBreakPreview" topLeftCell="A2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16384" width="8" style="3"/>
  </cols>
  <sheetData>
    <row r="1" spans="1:11" ht="78" customHeight="1" x14ac:dyDescent="0.25">
      <c r="A1" s="206" t="s">
        <v>65</v>
      </c>
      <c r="B1" s="206"/>
      <c r="C1" s="206"/>
      <c r="D1" s="206"/>
      <c r="E1" s="206"/>
    </row>
    <row r="2" spans="1:11" ht="17.25" customHeight="1" x14ac:dyDescent="0.25">
      <c r="A2" s="206" t="s">
        <v>64</v>
      </c>
      <c r="B2" s="206"/>
      <c r="C2" s="206"/>
      <c r="D2" s="206"/>
      <c r="E2" s="206"/>
    </row>
    <row r="3" spans="1:11" s="4" customFormat="1" ht="23.25" customHeight="1" x14ac:dyDescent="0.3">
      <c r="A3" s="211" t="s">
        <v>0</v>
      </c>
      <c r="B3" s="207" t="s">
        <v>81</v>
      </c>
      <c r="C3" s="207" t="s">
        <v>82</v>
      </c>
      <c r="D3" s="209" t="s">
        <v>1</v>
      </c>
      <c r="E3" s="210"/>
    </row>
    <row r="4" spans="1:11" s="4" customFormat="1" ht="27.75" customHeight="1" x14ac:dyDescent="0.3">
      <c r="A4" s="212"/>
      <c r="B4" s="208"/>
      <c r="C4" s="208"/>
      <c r="D4" s="5" t="s">
        <v>2</v>
      </c>
      <c r="E4" s="6" t="s">
        <v>40</v>
      </c>
    </row>
    <row r="5" spans="1:11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0" t="s">
        <v>73</v>
      </c>
      <c r="B6" s="161" t="s">
        <v>72</v>
      </c>
      <c r="C6" s="161">
        <f>'2'!B7</f>
        <v>6469</v>
      </c>
      <c r="D6" s="11" t="s">
        <v>72</v>
      </c>
      <c r="E6" s="162" t="s">
        <v>72</v>
      </c>
      <c r="K6" s="12"/>
    </row>
    <row r="7" spans="1:11" s="4" customFormat="1" ht="31.5" customHeight="1" x14ac:dyDescent="0.3">
      <c r="A7" s="10" t="s">
        <v>36</v>
      </c>
      <c r="B7" s="161">
        <f>'2'!C7</f>
        <v>9619</v>
      </c>
      <c r="C7" s="161">
        <f>'2'!D7</f>
        <v>6135</v>
      </c>
      <c r="D7" s="11">
        <f t="shared" ref="D7:D11" si="0">C7/B7*100</f>
        <v>63.780018712963923</v>
      </c>
      <c r="E7" s="162">
        <f t="shared" ref="E7:E11" si="1">C7-B7</f>
        <v>-3484</v>
      </c>
      <c r="K7" s="12"/>
    </row>
    <row r="8" spans="1:11" s="4" customFormat="1" ht="45" customHeight="1" x14ac:dyDescent="0.3">
      <c r="A8" s="13" t="s">
        <v>37</v>
      </c>
      <c r="B8" s="161">
        <f>'2'!F7</f>
        <v>2279</v>
      </c>
      <c r="C8" s="161">
        <f>'2'!G7</f>
        <v>604</v>
      </c>
      <c r="D8" s="11">
        <f t="shared" si="0"/>
        <v>26.502852128126371</v>
      </c>
      <c r="E8" s="162">
        <f t="shared" si="1"/>
        <v>-1675</v>
      </c>
      <c r="K8" s="12"/>
    </row>
    <row r="9" spans="1:11" s="4" customFormat="1" ht="35.25" customHeight="1" x14ac:dyDescent="0.3">
      <c r="A9" s="14" t="s">
        <v>38</v>
      </c>
      <c r="B9" s="161">
        <f>'2'!I7</f>
        <v>160</v>
      </c>
      <c r="C9" s="161">
        <f>'2'!J7</f>
        <v>40</v>
      </c>
      <c r="D9" s="11">
        <f t="shared" si="0"/>
        <v>25</v>
      </c>
      <c r="E9" s="162">
        <f t="shared" si="1"/>
        <v>-120</v>
      </c>
      <c r="K9" s="12"/>
    </row>
    <row r="10" spans="1:11" s="4" customFormat="1" ht="45.75" customHeight="1" x14ac:dyDescent="0.3">
      <c r="A10" s="14" t="s">
        <v>29</v>
      </c>
      <c r="B10" s="161">
        <f>'2'!L7</f>
        <v>240</v>
      </c>
      <c r="C10" s="161">
        <f>'2'!M7</f>
        <v>59</v>
      </c>
      <c r="D10" s="11">
        <f t="shared" si="0"/>
        <v>24.583333333333332</v>
      </c>
      <c r="E10" s="162">
        <f t="shared" si="1"/>
        <v>-181</v>
      </c>
      <c r="K10" s="12"/>
    </row>
    <row r="11" spans="1:11" s="4" customFormat="1" ht="55.5" customHeight="1" x14ac:dyDescent="0.3">
      <c r="A11" s="14" t="s">
        <v>39</v>
      </c>
      <c r="B11" s="161">
        <f>'2'!O7</f>
        <v>9184</v>
      </c>
      <c r="C11" s="161">
        <f>'2'!P7</f>
        <v>5306</v>
      </c>
      <c r="D11" s="11">
        <f t="shared" si="0"/>
        <v>57.774390243902438</v>
      </c>
      <c r="E11" s="162">
        <f t="shared" si="1"/>
        <v>-3878</v>
      </c>
      <c r="K11" s="12"/>
    </row>
    <row r="12" spans="1:11" s="4" customFormat="1" ht="12.75" customHeight="1" x14ac:dyDescent="0.3">
      <c r="A12" s="213" t="s">
        <v>5</v>
      </c>
      <c r="B12" s="214"/>
      <c r="C12" s="214"/>
      <c r="D12" s="214"/>
      <c r="E12" s="214"/>
      <c r="K12" s="12"/>
    </row>
    <row r="13" spans="1:11" s="4" customFormat="1" ht="15" customHeight="1" x14ac:dyDescent="0.3">
      <c r="A13" s="215"/>
      <c r="B13" s="216"/>
      <c r="C13" s="216"/>
      <c r="D13" s="216"/>
      <c r="E13" s="216"/>
      <c r="K13" s="12"/>
    </row>
    <row r="14" spans="1:11" s="4" customFormat="1" ht="24" customHeight="1" x14ac:dyDescent="0.3">
      <c r="A14" s="211" t="s">
        <v>0</v>
      </c>
      <c r="B14" s="217" t="s">
        <v>83</v>
      </c>
      <c r="C14" s="217" t="s">
        <v>84</v>
      </c>
      <c r="D14" s="209" t="s">
        <v>1</v>
      </c>
      <c r="E14" s="210"/>
      <c r="K14" s="12"/>
    </row>
    <row r="15" spans="1:11" ht="35.25" customHeight="1" x14ac:dyDescent="0.25">
      <c r="A15" s="212"/>
      <c r="B15" s="217"/>
      <c r="C15" s="217"/>
      <c r="D15" s="5" t="s">
        <v>2</v>
      </c>
      <c r="E15" s="6" t="s">
        <v>3</v>
      </c>
      <c r="K15" s="12"/>
    </row>
    <row r="16" spans="1:11" ht="24" customHeight="1" x14ac:dyDescent="0.25">
      <c r="A16" s="10" t="s">
        <v>73</v>
      </c>
      <c r="B16" s="165" t="s">
        <v>72</v>
      </c>
      <c r="C16" s="165">
        <f>'2'!R7</f>
        <v>2748</v>
      </c>
      <c r="D16" s="11" t="s">
        <v>72</v>
      </c>
      <c r="E16" s="162" t="s">
        <v>72</v>
      </c>
      <c r="K16" s="12"/>
    </row>
    <row r="17" spans="1:11" ht="25.5" customHeight="1" x14ac:dyDescent="0.25">
      <c r="A17" s="1" t="s">
        <v>36</v>
      </c>
      <c r="B17" s="165">
        <f>'2'!S7</f>
        <v>9184</v>
      </c>
      <c r="C17" s="165">
        <f>'2'!T7</f>
        <v>2669</v>
      </c>
      <c r="D17" s="11">
        <f t="shared" ref="D17:D18" si="2">C17/B17*100</f>
        <v>29.061411149825783</v>
      </c>
      <c r="E17" s="162">
        <f t="shared" ref="E17:E18" si="3">C17-B17</f>
        <v>-6515</v>
      </c>
      <c r="K17" s="12"/>
    </row>
    <row r="18" spans="1:11" ht="33.75" customHeight="1" x14ac:dyDescent="0.25">
      <c r="A18" s="1" t="s">
        <v>41</v>
      </c>
      <c r="B18" s="165">
        <f>'2'!V7</f>
        <v>2256</v>
      </c>
      <c r="C18" s="165">
        <f>'2'!W7</f>
        <v>2035</v>
      </c>
      <c r="D18" s="11">
        <f t="shared" si="2"/>
        <v>90.203900709219852</v>
      </c>
      <c r="E18" s="162">
        <f t="shared" si="3"/>
        <v>-221</v>
      </c>
      <c r="K18" s="12"/>
    </row>
    <row r="19" spans="1:11" ht="48.6" customHeight="1" x14ac:dyDescent="0.25">
      <c r="A19" s="205" t="s">
        <v>79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3"/>
  <sheetViews>
    <sheetView view="pageBreakPreview" zoomScale="87" zoomScaleNormal="75" zoomScaleSheetLayoutView="87" workbookViewId="0">
      <pane xSplit="1" ySplit="6" topLeftCell="B7" activePane="bottomRight" state="frozen"/>
      <selection activeCell="C17" sqref="C17"/>
      <selection pane="topRight" activeCell="C17" sqref="C17"/>
      <selection pane="bottomLeft" activeCell="C17" sqref="C17"/>
      <selection pane="bottomRight" activeCell="W8" sqref="W8:W27"/>
    </sheetView>
  </sheetViews>
  <sheetFormatPr defaultColWidth="9.109375" defaultRowHeight="13.8" x14ac:dyDescent="0.25"/>
  <cols>
    <col min="1" max="1" width="23" style="45" customWidth="1"/>
    <col min="2" max="2" width="16" style="45" customWidth="1"/>
    <col min="3" max="4" width="11.6640625" style="45" customWidth="1"/>
    <col min="5" max="5" width="7.44140625" style="45" customWidth="1"/>
    <col min="6" max="6" width="11.88671875" style="45" customWidth="1"/>
    <col min="7" max="7" width="11" style="45" customWidth="1"/>
    <col min="8" max="8" width="7.44140625" style="45" customWidth="1"/>
    <col min="9" max="10" width="9.44140625" style="45" customWidth="1"/>
    <col min="11" max="11" width="9" style="45" customWidth="1"/>
    <col min="12" max="12" width="10" style="45" customWidth="1"/>
    <col min="13" max="13" width="9.109375" style="45" customWidth="1"/>
    <col min="14" max="14" width="8.109375" style="45" customWidth="1"/>
    <col min="15" max="16" width="9.5546875" style="45" customWidth="1"/>
    <col min="17" max="17" width="8.109375" style="45" customWidth="1"/>
    <col min="18" max="18" width="16.44140625" style="45" customWidth="1"/>
    <col min="19" max="19" width="8.33203125" style="45" customWidth="1"/>
    <col min="20" max="20" width="8.44140625" style="45" customWidth="1"/>
    <col min="21" max="21" width="8.33203125" style="45" customWidth="1"/>
    <col min="22" max="16384" width="9.109375" style="45"/>
  </cols>
  <sheetData>
    <row r="1" spans="1:28" s="22" customFormat="1" ht="59.4" customHeight="1" x14ac:dyDescent="0.4">
      <c r="B1" s="218" t="s">
        <v>85</v>
      </c>
      <c r="C1" s="218"/>
      <c r="D1" s="218"/>
      <c r="E1" s="218"/>
      <c r="F1" s="218"/>
      <c r="G1" s="218"/>
      <c r="H1" s="218"/>
      <c r="I1" s="218"/>
      <c r="J1" s="218"/>
      <c r="K1" s="218"/>
      <c r="L1" s="21"/>
      <c r="M1" s="21"/>
      <c r="N1" s="21"/>
      <c r="O1" s="21"/>
      <c r="P1" s="21"/>
      <c r="Q1" s="21"/>
      <c r="R1" s="21"/>
      <c r="S1" s="21"/>
      <c r="T1" s="225"/>
      <c r="U1" s="225"/>
      <c r="V1" s="124"/>
      <c r="X1" s="153" t="s">
        <v>22</v>
      </c>
    </row>
    <row r="2" spans="1:28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139" t="s">
        <v>8</v>
      </c>
      <c r="L2" s="139"/>
      <c r="M2" s="23"/>
      <c r="N2" s="23"/>
      <c r="O2" s="24"/>
      <c r="P2" s="24"/>
      <c r="Q2" s="24"/>
      <c r="R2" s="24"/>
      <c r="T2" s="220"/>
      <c r="U2" s="220"/>
      <c r="V2" s="229" t="s">
        <v>8</v>
      </c>
      <c r="W2" s="229"/>
    </row>
    <row r="3" spans="1:28" s="27" customFormat="1" ht="67.5" customHeight="1" x14ac:dyDescent="0.3">
      <c r="A3" s="221"/>
      <c r="B3" s="171" t="s">
        <v>74</v>
      </c>
      <c r="C3" s="222" t="s">
        <v>30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1" t="s">
        <v>76</v>
      </c>
      <c r="S3" s="222" t="s">
        <v>14</v>
      </c>
      <c r="T3" s="222"/>
      <c r="U3" s="222"/>
      <c r="V3" s="222" t="s">
        <v>16</v>
      </c>
      <c r="W3" s="222"/>
      <c r="X3" s="222"/>
    </row>
    <row r="4" spans="1:28" s="28" customFormat="1" ht="19.5" customHeight="1" x14ac:dyDescent="0.3">
      <c r="A4" s="221"/>
      <c r="B4" s="223" t="s">
        <v>75</v>
      </c>
      <c r="C4" s="223" t="s">
        <v>63</v>
      </c>
      <c r="D4" s="223" t="s">
        <v>75</v>
      </c>
      <c r="E4" s="224" t="s">
        <v>2</v>
      </c>
      <c r="F4" s="223" t="s">
        <v>63</v>
      </c>
      <c r="G4" s="223" t="s">
        <v>75</v>
      </c>
      <c r="H4" s="224" t="s">
        <v>2</v>
      </c>
      <c r="I4" s="223" t="s">
        <v>63</v>
      </c>
      <c r="J4" s="223" t="s">
        <v>75</v>
      </c>
      <c r="K4" s="224" t="s">
        <v>2</v>
      </c>
      <c r="L4" s="223" t="s">
        <v>63</v>
      </c>
      <c r="M4" s="223" t="s">
        <v>75</v>
      </c>
      <c r="N4" s="224" t="s">
        <v>2</v>
      </c>
      <c r="O4" s="223" t="s">
        <v>63</v>
      </c>
      <c r="P4" s="223" t="s">
        <v>75</v>
      </c>
      <c r="Q4" s="224" t="s">
        <v>2</v>
      </c>
      <c r="R4" s="223" t="s">
        <v>75</v>
      </c>
      <c r="S4" s="223" t="s">
        <v>63</v>
      </c>
      <c r="T4" s="223" t="s">
        <v>75</v>
      </c>
      <c r="U4" s="224" t="s">
        <v>2</v>
      </c>
      <c r="V4" s="223" t="s">
        <v>63</v>
      </c>
      <c r="W4" s="223" t="s">
        <v>75</v>
      </c>
      <c r="X4" s="224" t="s">
        <v>2</v>
      </c>
    </row>
    <row r="5" spans="1:28" s="28" customFormat="1" ht="15.75" customHeight="1" x14ac:dyDescent="0.3">
      <c r="A5" s="221"/>
      <c r="B5" s="223"/>
      <c r="C5" s="223"/>
      <c r="D5" s="223"/>
      <c r="E5" s="224"/>
      <c r="F5" s="223"/>
      <c r="G5" s="223"/>
      <c r="H5" s="224"/>
      <c r="I5" s="223"/>
      <c r="J5" s="223"/>
      <c r="K5" s="224"/>
      <c r="L5" s="223"/>
      <c r="M5" s="223"/>
      <c r="N5" s="224"/>
      <c r="O5" s="223"/>
      <c r="P5" s="223"/>
      <c r="Q5" s="224"/>
      <c r="R5" s="223"/>
      <c r="S5" s="223"/>
      <c r="T5" s="223"/>
      <c r="U5" s="224"/>
      <c r="V5" s="223"/>
      <c r="W5" s="223"/>
      <c r="X5" s="224"/>
    </row>
    <row r="6" spans="1:28" s="127" customFormat="1" ht="11.25" customHeight="1" x14ac:dyDescent="0.25">
      <c r="A6" s="125" t="s">
        <v>4</v>
      </c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26">
        <v>6</v>
      </c>
      <c r="H6" s="126">
        <v>7</v>
      </c>
      <c r="I6" s="126">
        <v>8</v>
      </c>
      <c r="J6" s="126">
        <v>9</v>
      </c>
      <c r="K6" s="126">
        <v>10</v>
      </c>
      <c r="L6" s="126">
        <v>11</v>
      </c>
      <c r="M6" s="126">
        <v>12</v>
      </c>
      <c r="N6" s="126">
        <v>13</v>
      </c>
      <c r="O6" s="126">
        <v>14</v>
      </c>
      <c r="P6" s="126">
        <v>15</v>
      </c>
      <c r="Q6" s="126">
        <v>16</v>
      </c>
      <c r="R6" s="126">
        <v>17</v>
      </c>
      <c r="S6" s="126">
        <v>18</v>
      </c>
      <c r="T6" s="126">
        <v>19</v>
      </c>
      <c r="U6" s="126">
        <v>20</v>
      </c>
      <c r="V6" s="126">
        <v>21</v>
      </c>
      <c r="W6" s="126">
        <v>22</v>
      </c>
      <c r="X6" s="126">
        <v>23</v>
      </c>
    </row>
    <row r="7" spans="1:28" s="36" customFormat="1" ht="18" customHeight="1" x14ac:dyDescent="0.25">
      <c r="A7" s="32" t="s">
        <v>42</v>
      </c>
      <c r="B7" s="33">
        <f>SUM(B8:B27)</f>
        <v>6469</v>
      </c>
      <c r="C7" s="33">
        <f>SUM(C8:C27)</f>
        <v>9619</v>
      </c>
      <c r="D7" s="33">
        <f>SUM(D8:D27)</f>
        <v>6135</v>
      </c>
      <c r="E7" s="34">
        <f>D7/C7*100</f>
        <v>63.780018712963923</v>
      </c>
      <c r="F7" s="33">
        <f>SUM(F8:F27)</f>
        <v>2279</v>
      </c>
      <c r="G7" s="33">
        <f>SUM(G8:G27)</f>
        <v>604</v>
      </c>
      <c r="H7" s="34">
        <f>G7/F7*100</f>
        <v>26.502852128126371</v>
      </c>
      <c r="I7" s="33">
        <f>SUM(I8:I27)</f>
        <v>160</v>
      </c>
      <c r="J7" s="33">
        <f>SUM(J8:J27)</f>
        <v>40</v>
      </c>
      <c r="K7" s="34">
        <f>J7/I7*100</f>
        <v>25</v>
      </c>
      <c r="L7" s="33">
        <f>SUM(L8:L27)</f>
        <v>240</v>
      </c>
      <c r="M7" s="33">
        <f>SUM(M8:M27)</f>
        <v>59</v>
      </c>
      <c r="N7" s="34">
        <f>M7/L7*100</f>
        <v>24.583333333333332</v>
      </c>
      <c r="O7" s="33">
        <f>SUM(O8:O27)</f>
        <v>9184</v>
      </c>
      <c r="P7" s="33">
        <f>SUM(P8:P27)</f>
        <v>5306</v>
      </c>
      <c r="Q7" s="34">
        <f>P7/O7*100</f>
        <v>57.774390243902438</v>
      </c>
      <c r="R7" s="33">
        <f>SUM(R8:R27)</f>
        <v>2748</v>
      </c>
      <c r="S7" s="33">
        <f>SUM(S8:S27)</f>
        <v>9184</v>
      </c>
      <c r="T7" s="33">
        <f>SUM(T8:T27)</f>
        <v>2669</v>
      </c>
      <c r="U7" s="34">
        <f>T7/S7*100</f>
        <v>29.061411149825783</v>
      </c>
      <c r="V7" s="33">
        <f>SUM(V8:V27)</f>
        <v>2256</v>
      </c>
      <c r="W7" s="33">
        <f>SUM(W8:W27)</f>
        <v>2035</v>
      </c>
      <c r="X7" s="34">
        <f>W7/V7*100</f>
        <v>90.203900709219852</v>
      </c>
      <c r="Y7" s="35"/>
      <c r="AB7" s="42"/>
    </row>
    <row r="8" spans="1:28" s="42" customFormat="1" ht="18" customHeight="1" x14ac:dyDescent="0.25">
      <c r="A8" s="141" t="s">
        <v>43</v>
      </c>
      <c r="B8" s="37">
        <v>2286</v>
      </c>
      <c r="C8" s="37">
        <v>2716</v>
      </c>
      <c r="D8" s="37">
        <v>2119</v>
      </c>
      <c r="E8" s="38">
        <f>D8/C8*100</f>
        <v>78.019145802650954</v>
      </c>
      <c r="F8" s="37">
        <v>442</v>
      </c>
      <c r="G8" s="37">
        <v>178</v>
      </c>
      <c r="H8" s="38">
        <f>G8/F8*100</f>
        <v>40.271493212669682</v>
      </c>
      <c r="I8" s="37">
        <v>30</v>
      </c>
      <c r="J8" s="37">
        <v>12</v>
      </c>
      <c r="K8" s="38">
        <f>J8/I8*100</f>
        <v>40</v>
      </c>
      <c r="L8" s="37">
        <v>27</v>
      </c>
      <c r="M8" s="37">
        <v>4</v>
      </c>
      <c r="N8" s="38">
        <f>M8/L8*100</f>
        <v>14.814814814814813</v>
      </c>
      <c r="O8" s="140">
        <v>2490</v>
      </c>
      <c r="P8" s="140">
        <v>1526</v>
      </c>
      <c r="Q8" s="38">
        <f>P8/O8*100</f>
        <v>61.285140562248998</v>
      </c>
      <c r="R8" s="140">
        <v>1012</v>
      </c>
      <c r="S8" s="140">
        <v>2490</v>
      </c>
      <c r="T8" s="140">
        <v>983</v>
      </c>
      <c r="U8" s="38">
        <f>T8/S8*100</f>
        <v>39.477911646586342</v>
      </c>
      <c r="V8" s="140">
        <v>555</v>
      </c>
      <c r="W8" s="140">
        <v>880</v>
      </c>
      <c r="X8" s="38">
        <f>W8/V8*100</f>
        <v>158.55855855855856</v>
      </c>
      <c r="Y8" s="35"/>
      <c r="Z8" s="41"/>
    </row>
    <row r="9" spans="1:28" s="43" customFormat="1" ht="18" customHeight="1" x14ac:dyDescent="0.25">
      <c r="A9" s="141" t="s">
        <v>44</v>
      </c>
      <c r="B9" s="37">
        <v>721</v>
      </c>
      <c r="C9" s="37">
        <v>1842</v>
      </c>
      <c r="D9" s="37">
        <v>675</v>
      </c>
      <c r="E9" s="38">
        <f t="shared" ref="E9:E27" si="0">D9/C9*100</f>
        <v>36.644951140065146</v>
      </c>
      <c r="F9" s="37">
        <v>575</v>
      </c>
      <c r="G9" s="37">
        <v>51</v>
      </c>
      <c r="H9" s="38">
        <f t="shared" ref="H9:H27" si="1">G9/F9*100</f>
        <v>8.8695652173913029</v>
      </c>
      <c r="I9" s="37">
        <v>20</v>
      </c>
      <c r="J9" s="37">
        <v>6</v>
      </c>
      <c r="K9" s="38">
        <f t="shared" ref="K9:K27" si="2">J9/I9*100</f>
        <v>30</v>
      </c>
      <c r="L9" s="37">
        <v>49</v>
      </c>
      <c r="M9" s="37">
        <v>5</v>
      </c>
      <c r="N9" s="38">
        <f t="shared" ref="N9:N27" si="3">M9/L9*100</f>
        <v>10.204081632653061</v>
      </c>
      <c r="O9" s="140">
        <v>1786</v>
      </c>
      <c r="P9" s="140">
        <v>644</v>
      </c>
      <c r="Q9" s="38">
        <f t="shared" ref="Q9:Q27" si="4">P9/O9*100</f>
        <v>36.058230683090706</v>
      </c>
      <c r="R9" s="140">
        <v>348</v>
      </c>
      <c r="S9" s="140">
        <v>1786</v>
      </c>
      <c r="T9" s="140">
        <v>322</v>
      </c>
      <c r="U9" s="38">
        <f t="shared" ref="U9:U27" si="5">T9/S9*100</f>
        <v>18.029115341545353</v>
      </c>
      <c r="V9" s="140">
        <v>354</v>
      </c>
      <c r="W9" s="140">
        <v>143</v>
      </c>
      <c r="X9" s="38">
        <f t="shared" ref="X9:X27" si="6">W9/V9*100</f>
        <v>40.395480225988699</v>
      </c>
      <c r="Y9" s="35"/>
      <c r="Z9" s="41"/>
    </row>
    <row r="10" spans="1:28" s="42" customFormat="1" ht="18" customHeight="1" x14ac:dyDescent="0.25">
      <c r="A10" s="141" t="s">
        <v>45</v>
      </c>
      <c r="B10" s="37">
        <v>94</v>
      </c>
      <c r="C10" s="37">
        <v>257</v>
      </c>
      <c r="D10" s="37">
        <v>92</v>
      </c>
      <c r="E10" s="38">
        <f t="shared" si="0"/>
        <v>35.797665369649806</v>
      </c>
      <c r="F10" s="37">
        <v>38</v>
      </c>
      <c r="G10" s="37">
        <v>4</v>
      </c>
      <c r="H10" s="38">
        <f t="shared" si="1"/>
        <v>10.526315789473683</v>
      </c>
      <c r="I10" s="37">
        <v>2</v>
      </c>
      <c r="J10" s="37">
        <v>0</v>
      </c>
      <c r="K10" s="38">
        <f t="shared" si="2"/>
        <v>0</v>
      </c>
      <c r="L10" s="37">
        <v>9</v>
      </c>
      <c r="M10" s="37">
        <v>6</v>
      </c>
      <c r="N10" s="38">
        <f t="shared" si="3"/>
        <v>66.666666666666657</v>
      </c>
      <c r="O10" s="140">
        <v>235</v>
      </c>
      <c r="P10" s="140">
        <v>92</v>
      </c>
      <c r="Q10" s="38">
        <f t="shared" si="4"/>
        <v>39.148936170212764</v>
      </c>
      <c r="R10" s="140">
        <v>27</v>
      </c>
      <c r="S10" s="140">
        <v>235</v>
      </c>
      <c r="T10" s="140">
        <v>27</v>
      </c>
      <c r="U10" s="38">
        <f t="shared" si="5"/>
        <v>11.48936170212766</v>
      </c>
      <c r="V10" s="140">
        <v>50</v>
      </c>
      <c r="W10" s="140">
        <v>20</v>
      </c>
      <c r="X10" s="38">
        <f t="shared" si="6"/>
        <v>40</v>
      </c>
      <c r="Y10" s="35"/>
      <c r="Z10" s="41"/>
    </row>
    <row r="11" spans="1:28" s="42" customFormat="1" ht="18" customHeight="1" x14ac:dyDescent="0.25">
      <c r="A11" s="141" t="s">
        <v>46</v>
      </c>
      <c r="B11" s="37">
        <v>368</v>
      </c>
      <c r="C11" s="37">
        <v>646</v>
      </c>
      <c r="D11" s="37">
        <v>347</v>
      </c>
      <c r="E11" s="38">
        <f t="shared" si="0"/>
        <v>53.715170278637771</v>
      </c>
      <c r="F11" s="37">
        <v>72</v>
      </c>
      <c r="G11" s="37">
        <v>19</v>
      </c>
      <c r="H11" s="38">
        <f t="shared" si="1"/>
        <v>26.388888888888889</v>
      </c>
      <c r="I11" s="37">
        <v>7</v>
      </c>
      <c r="J11" s="37">
        <v>0</v>
      </c>
      <c r="K11" s="38">
        <f t="shared" si="2"/>
        <v>0</v>
      </c>
      <c r="L11" s="37">
        <v>12</v>
      </c>
      <c r="M11" s="37">
        <v>3</v>
      </c>
      <c r="N11" s="38">
        <f t="shared" si="3"/>
        <v>25</v>
      </c>
      <c r="O11" s="140">
        <v>582</v>
      </c>
      <c r="P11" s="140">
        <v>338</v>
      </c>
      <c r="Q11" s="38">
        <f t="shared" si="4"/>
        <v>58.075601374570454</v>
      </c>
      <c r="R11" s="140">
        <v>142</v>
      </c>
      <c r="S11" s="140">
        <v>582</v>
      </c>
      <c r="T11" s="140">
        <v>133</v>
      </c>
      <c r="U11" s="38">
        <f t="shared" si="5"/>
        <v>22.852233676975946</v>
      </c>
      <c r="V11" s="140">
        <v>223</v>
      </c>
      <c r="W11" s="140">
        <v>72</v>
      </c>
      <c r="X11" s="38">
        <f t="shared" si="6"/>
        <v>32.286995515695068</v>
      </c>
      <c r="Y11" s="35"/>
      <c r="Z11" s="41"/>
    </row>
    <row r="12" spans="1:28" s="42" customFormat="1" ht="18" customHeight="1" x14ac:dyDescent="0.25">
      <c r="A12" s="141" t="s">
        <v>47</v>
      </c>
      <c r="B12" s="37">
        <v>138</v>
      </c>
      <c r="C12" s="37">
        <v>272</v>
      </c>
      <c r="D12" s="37">
        <v>130</v>
      </c>
      <c r="E12" s="38">
        <f t="shared" si="0"/>
        <v>47.794117647058826</v>
      </c>
      <c r="F12" s="37">
        <v>84</v>
      </c>
      <c r="G12" s="37">
        <v>19</v>
      </c>
      <c r="H12" s="38">
        <f t="shared" si="1"/>
        <v>22.61904761904762</v>
      </c>
      <c r="I12" s="37">
        <v>9</v>
      </c>
      <c r="J12" s="37">
        <v>1</v>
      </c>
      <c r="K12" s="38">
        <f t="shared" si="2"/>
        <v>11.111111111111111</v>
      </c>
      <c r="L12" s="37">
        <v>1</v>
      </c>
      <c r="M12" s="37">
        <v>0</v>
      </c>
      <c r="N12" s="38">
        <f t="shared" si="3"/>
        <v>0</v>
      </c>
      <c r="O12" s="140">
        <v>270</v>
      </c>
      <c r="P12" s="140">
        <v>126</v>
      </c>
      <c r="Q12" s="38">
        <f t="shared" si="4"/>
        <v>46.666666666666664</v>
      </c>
      <c r="R12" s="140">
        <v>36</v>
      </c>
      <c r="S12" s="140">
        <v>270</v>
      </c>
      <c r="T12" s="140">
        <v>36</v>
      </c>
      <c r="U12" s="38">
        <f t="shared" si="5"/>
        <v>13.333333333333334</v>
      </c>
      <c r="V12" s="140">
        <v>62</v>
      </c>
      <c r="W12" s="140">
        <v>31</v>
      </c>
      <c r="X12" s="38">
        <f t="shared" si="6"/>
        <v>50</v>
      </c>
      <c r="Y12" s="35"/>
      <c r="Z12" s="41"/>
    </row>
    <row r="13" spans="1:28" s="42" customFormat="1" ht="18" customHeight="1" x14ac:dyDescent="0.25">
      <c r="A13" s="141" t="s">
        <v>48</v>
      </c>
      <c r="B13" s="37">
        <v>212</v>
      </c>
      <c r="C13" s="37">
        <v>466</v>
      </c>
      <c r="D13" s="37">
        <v>210</v>
      </c>
      <c r="E13" s="38">
        <f t="shared" si="0"/>
        <v>45.064377682403432</v>
      </c>
      <c r="F13" s="37">
        <v>135</v>
      </c>
      <c r="G13" s="37">
        <v>20</v>
      </c>
      <c r="H13" s="38">
        <f t="shared" si="1"/>
        <v>14.814814814814813</v>
      </c>
      <c r="I13" s="37">
        <v>16</v>
      </c>
      <c r="J13" s="37">
        <v>3</v>
      </c>
      <c r="K13" s="38">
        <f t="shared" si="2"/>
        <v>18.75</v>
      </c>
      <c r="L13" s="37">
        <v>13</v>
      </c>
      <c r="M13" s="37">
        <v>4</v>
      </c>
      <c r="N13" s="38">
        <f t="shared" si="3"/>
        <v>30.76923076923077</v>
      </c>
      <c r="O13" s="140">
        <v>460</v>
      </c>
      <c r="P13" s="140">
        <v>190</v>
      </c>
      <c r="Q13" s="38">
        <f t="shared" si="4"/>
        <v>41.304347826086953</v>
      </c>
      <c r="R13" s="140">
        <v>77</v>
      </c>
      <c r="S13" s="140">
        <v>460</v>
      </c>
      <c r="T13" s="140">
        <v>76</v>
      </c>
      <c r="U13" s="38">
        <f t="shared" si="5"/>
        <v>16.521739130434781</v>
      </c>
      <c r="V13" s="140">
        <v>132</v>
      </c>
      <c r="W13" s="140">
        <v>32</v>
      </c>
      <c r="X13" s="38">
        <f t="shared" si="6"/>
        <v>24.242424242424242</v>
      </c>
      <c r="Y13" s="35"/>
      <c r="Z13" s="41"/>
    </row>
    <row r="14" spans="1:28" s="42" customFormat="1" ht="18" customHeight="1" x14ac:dyDescent="0.25">
      <c r="A14" s="141" t="s">
        <v>49</v>
      </c>
      <c r="B14" s="37">
        <v>59</v>
      </c>
      <c r="C14" s="37">
        <v>162</v>
      </c>
      <c r="D14" s="37">
        <v>58</v>
      </c>
      <c r="E14" s="38">
        <f t="shared" si="0"/>
        <v>35.802469135802468</v>
      </c>
      <c r="F14" s="37">
        <v>57</v>
      </c>
      <c r="G14" s="37">
        <v>7</v>
      </c>
      <c r="H14" s="38">
        <f t="shared" si="1"/>
        <v>12.280701754385964</v>
      </c>
      <c r="I14" s="37">
        <v>11</v>
      </c>
      <c r="J14" s="37">
        <v>0</v>
      </c>
      <c r="K14" s="38">
        <f t="shared" si="2"/>
        <v>0</v>
      </c>
      <c r="L14" s="37">
        <v>5</v>
      </c>
      <c r="M14" s="37">
        <v>2</v>
      </c>
      <c r="N14" s="38">
        <f t="shared" si="3"/>
        <v>40</v>
      </c>
      <c r="O14" s="140">
        <v>161</v>
      </c>
      <c r="P14" s="140">
        <v>52</v>
      </c>
      <c r="Q14" s="38">
        <f t="shared" si="4"/>
        <v>32.298136645962735</v>
      </c>
      <c r="R14" s="140">
        <v>18</v>
      </c>
      <c r="S14" s="140">
        <v>161</v>
      </c>
      <c r="T14" s="140">
        <v>18</v>
      </c>
      <c r="U14" s="38">
        <f t="shared" si="5"/>
        <v>11.180124223602485</v>
      </c>
      <c r="V14" s="140">
        <v>48</v>
      </c>
      <c r="W14" s="140">
        <v>12</v>
      </c>
      <c r="X14" s="38">
        <f t="shared" si="6"/>
        <v>25</v>
      </c>
      <c r="Y14" s="35"/>
      <c r="Z14" s="41"/>
    </row>
    <row r="15" spans="1:28" s="42" customFormat="1" ht="18" customHeight="1" x14ac:dyDescent="0.25">
      <c r="A15" s="141" t="s">
        <v>50</v>
      </c>
      <c r="B15" s="37">
        <v>95</v>
      </c>
      <c r="C15" s="37">
        <v>151</v>
      </c>
      <c r="D15" s="37">
        <v>95</v>
      </c>
      <c r="E15" s="38">
        <f t="shared" si="0"/>
        <v>62.913907284768214</v>
      </c>
      <c r="F15" s="37">
        <v>40</v>
      </c>
      <c r="G15" s="37">
        <v>14</v>
      </c>
      <c r="H15" s="38">
        <f t="shared" si="1"/>
        <v>35</v>
      </c>
      <c r="I15" s="37">
        <v>7</v>
      </c>
      <c r="J15" s="37">
        <v>3</v>
      </c>
      <c r="K15" s="38">
        <f t="shared" si="2"/>
        <v>42.857142857142854</v>
      </c>
      <c r="L15" s="37">
        <v>8</v>
      </c>
      <c r="M15" s="37">
        <v>9</v>
      </c>
      <c r="N15" s="38">
        <f t="shared" si="3"/>
        <v>112.5</v>
      </c>
      <c r="O15" s="140">
        <v>151</v>
      </c>
      <c r="P15" s="140">
        <v>92</v>
      </c>
      <c r="Q15" s="38">
        <f t="shared" si="4"/>
        <v>60.927152317880797</v>
      </c>
      <c r="R15" s="140">
        <v>36</v>
      </c>
      <c r="S15" s="140">
        <v>151</v>
      </c>
      <c r="T15" s="140">
        <v>36</v>
      </c>
      <c r="U15" s="38">
        <f t="shared" si="5"/>
        <v>23.841059602649008</v>
      </c>
      <c r="V15" s="140">
        <v>42</v>
      </c>
      <c r="W15" s="140">
        <v>31</v>
      </c>
      <c r="X15" s="38">
        <f t="shared" si="6"/>
        <v>73.80952380952381</v>
      </c>
      <c r="Y15" s="35"/>
      <c r="Z15" s="41"/>
    </row>
    <row r="16" spans="1:28" s="42" customFormat="1" ht="18" customHeight="1" x14ac:dyDescent="0.25">
      <c r="A16" s="141" t="s">
        <v>51</v>
      </c>
      <c r="B16" s="37">
        <v>89</v>
      </c>
      <c r="C16" s="37">
        <v>151</v>
      </c>
      <c r="D16" s="37">
        <v>89</v>
      </c>
      <c r="E16" s="38">
        <f t="shared" si="0"/>
        <v>58.940397350993379</v>
      </c>
      <c r="F16" s="37">
        <v>33</v>
      </c>
      <c r="G16" s="37">
        <v>4</v>
      </c>
      <c r="H16" s="38">
        <f t="shared" si="1"/>
        <v>12.121212121212121</v>
      </c>
      <c r="I16" s="37">
        <v>5</v>
      </c>
      <c r="J16" s="37">
        <v>1</v>
      </c>
      <c r="K16" s="38">
        <f t="shared" si="2"/>
        <v>20</v>
      </c>
      <c r="L16" s="37">
        <v>11</v>
      </c>
      <c r="M16" s="37">
        <v>5</v>
      </c>
      <c r="N16" s="38">
        <f t="shared" si="3"/>
        <v>45.454545454545453</v>
      </c>
      <c r="O16" s="140">
        <v>146</v>
      </c>
      <c r="P16" s="140">
        <v>78</v>
      </c>
      <c r="Q16" s="38">
        <f t="shared" si="4"/>
        <v>53.424657534246577</v>
      </c>
      <c r="R16" s="140">
        <v>29</v>
      </c>
      <c r="S16" s="140">
        <v>146</v>
      </c>
      <c r="T16" s="140">
        <v>29</v>
      </c>
      <c r="U16" s="38">
        <f t="shared" si="5"/>
        <v>19.863013698630137</v>
      </c>
      <c r="V16" s="140">
        <v>38</v>
      </c>
      <c r="W16" s="140">
        <v>25</v>
      </c>
      <c r="X16" s="38">
        <f t="shared" si="6"/>
        <v>65.789473684210535</v>
      </c>
      <c r="Y16" s="35"/>
      <c r="Z16" s="41"/>
    </row>
    <row r="17" spans="1:26" s="42" customFormat="1" ht="18" customHeight="1" x14ac:dyDescent="0.25">
      <c r="A17" s="141" t="s">
        <v>52</v>
      </c>
      <c r="B17" s="37">
        <v>1191</v>
      </c>
      <c r="C17" s="37">
        <v>676</v>
      </c>
      <c r="D17" s="37">
        <v>1121</v>
      </c>
      <c r="E17" s="38">
        <f t="shared" si="0"/>
        <v>165.82840236686391</v>
      </c>
      <c r="F17" s="37">
        <v>172</v>
      </c>
      <c r="G17" s="37">
        <v>119</v>
      </c>
      <c r="H17" s="38">
        <f t="shared" si="1"/>
        <v>69.186046511627907</v>
      </c>
      <c r="I17" s="37">
        <v>15</v>
      </c>
      <c r="J17" s="37">
        <v>4</v>
      </c>
      <c r="K17" s="38">
        <f t="shared" si="2"/>
        <v>26.666666666666668</v>
      </c>
      <c r="L17" s="37">
        <v>7</v>
      </c>
      <c r="M17" s="37">
        <v>1</v>
      </c>
      <c r="N17" s="38">
        <f t="shared" si="3"/>
        <v>14.285714285714285</v>
      </c>
      <c r="O17" s="140">
        <v>666</v>
      </c>
      <c r="P17" s="140">
        <v>1047</v>
      </c>
      <c r="Q17" s="38">
        <f t="shared" si="4"/>
        <v>157.2072072072072</v>
      </c>
      <c r="R17" s="140">
        <v>578</v>
      </c>
      <c r="S17" s="140">
        <v>666</v>
      </c>
      <c r="T17" s="140">
        <v>566</v>
      </c>
      <c r="U17" s="38">
        <f t="shared" si="5"/>
        <v>84.98498498498499</v>
      </c>
      <c r="V17" s="140">
        <v>166</v>
      </c>
      <c r="W17" s="140">
        <v>531</v>
      </c>
      <c r="X17" s="38">
        <f t="shared" si="6"/>
        <v>319.87951807228916</v>
      </c>
      <c r="Y17" s="35"/>
      <c r="Z17" s="41"/>
    </row>
    <row r="18" spans="1:26" s="42" customFormat="1" ht="18" customHeight="1" x14ac:dyDescent="0.25">
      <c r="A18" s="141" t="s">
        <v>53</v>
      </c>
      <c r="B18" s="37">
        <v>143</v>
      </c>
      <c r="C18" s="37">
        <v>255</v>
      </c>
      <c r="D18" s="37">
        <v>140</v>
      </c>
      <c r="E18" s="38">
        <f t="shared" si="0"/>
        <v>54.901960784313729</v>
      </c>
      <c r="F18" s="37">
        <v>48</v>
      </c>
      <c r="G18" s="37">
        <v>23</v>
      </c>
      <c r="H18" s="38">
        <f t="shared" si="1"/>
        <v>47.916666666666671</v>
      </c>
      <c r="I18" s="37">
        <v>4</v>
      </c>
      <c r="J18" s="37">
        <v>2</v>
      </c>
      <c r="K18" s="38">
        <f t="shared" si="2"/>
        <v>50</v>
      </c>
      <c r="L18" s="37">
        <v>4</v>
      </c>
      <c r="M18" s="37">
        <v>2</v>
      </c>
      <c r="N18" s="38">
        <f t="shared" si="3"/>
        <v>50</v>
      </c>
      <c r="O18" s="140">
        <v>242</v>
      </c>
      <c r="P18" s="140">
        <v>124</v>
      </c>
      <c r="Q18" s="38">
        <f t="shared" si="4"/>
        <v>51.239669421487598</v>
      </c>
      <c r="R18" s="140">
        <v>50</v>
      </c>
      <c r="S18" s="140">
        <v>242</v>
      </c>
      <c r="T18" s="140">
        <v>50</v>
      </c>
      <c r="U18" s="38">
        <f t="shared" si="5"/>
        <v>20.66115702479339</v>
      </c>
      <c r="V18" s="140">
        <v>77</v>
      </c>
      <c r="W18" s="140">
        <v>22</v>
      </c>
      <c r="X18" s="38">
        <f t="shared" si="6"/>
        <v>28.571428571428569</v>
      </c>
      <c r="Y18" s="35"/>
      <c r="Z18" s="41"/>
    </row>
    <row r="19" spans="1:26" s="42" customFormat="1" ht="18" customHeight="1" x14ac:dyDescent="0.25">
      <c r="A19" s="141" t="s">
        <v>54</v>
      </c>
      <c r="B19" s="37">
        <v>128</v>
      </c>
      <c r="C19" s="37">
        <v>260</v>
      </c>
      <c r="D19" s="37">
        <v>126</v>
      </c>
      <c r="E19" s="38">
        <f t="shared" si="0"/>
        <v>48.46153846153846</v>
      </c>
      <c r="F19" s="37">
        <v>92</v>
      </c>
      <c r="G19" s="37">
        <v>20</v>
      </c>
      <c r="H19" s="38">
        <f t="shared" si="1"/>
        <v>21.739130434782609</v>
      </c>
      <c r="I19" s="37">
        <v>3</v>
      </c>
      <c r="J19" s="37">
        <v>1</v>
      </c>
      <c r="K19" s="38">
        <f t="shared" si="2"/>
        <v>33.333333333333329</v>
      </c>
      <c r="L19" s="37">
        <v>45</v>
      </c>
      <c r="M19" s="37">
        <v>4</v>
      </c>
      <c r="N19" s="38">
        <f t="shared" si="3"/>
        <v>8.8888888888888893</v>
      </c>
      <c r="O19" s="140">
        <v>250</v>
      </c>
      <c r="P19" s="140">
        <v>117</v>
      </c>
      <c r="Q19" s="38">
        <f t="shared" si="4"/>
        <v>46.800000000000004</v>
      </c>
      <c r="R19" s="140">
        <v>44</v>
      </c>
      <c r="S19" s="140">
        <v>250</v>
      </c>
      <c r="T19" s="140">
        <v>44</v>
      </c>
      <c r="U19" s="38">
        <f t="shared" si="5"/>
        <v>17.599999999999998</v>
      </c>
      <c r="V19" s="140">
        <v>70</v>
      </c>
      <c r="W19" s="140">
        <v>22</v>
      </c>
      <c r="X19" s="38">
        <f t="shared" si="6"/>
        <v>31.428571428571427</v>
      </c>
      <c r="Y19" s="35"/>
      <c r="Z19" s="41"/>
    </row>
    <row r="20" spans="1:26" s="42" customFormat="1" ht="18" customHeight="1" x14ac:dyDescent="0.25">
      <c r="A20" s="141" t="s">
        <v>55</v>
      </c>
      <c r="B20" s="37">
        <v>54</v>
      </c>
      <c r="C20" s="37">
        <v>134</v>
      </c>
      <c r="D20" s="37">
        <v>54</v>
      </c>
      <c r="E20" s="38">
        <f t="shared" si="0"/>
        <v>40.298507462686565</v>
      </c>
      <c r="F20" s="37">
        <v>24</v>
      </c>
      <c r="G20" s="37">
        <v>2</v>
      </c>
      <c r="H20" s="38">
        <f t="shared" si="1"/>
        <v>8.3333333333333321</v>
      </c>
      <c r="I20" s="37">
        <v>2</v>
      </c>
      <c r="J20" s="37">
        <v>0</v>
      </c>
      <c r="K20" s="38">
        <f t="shared" si="2"/>
        <v>0</v>
      </c>
      <c r="L20" s="37">
        <v>6</v>
      </c>
      <c r="M20" s="37">
        <v>1</v>
      </c>
      <c r="N20" s="38">
        <f t="shared" si="3"/>
        <v>16.666666666666664</v>
      </c>
      <c r="O20" s="140">
        <v>133</v>
      </c>
      <c r="P20" s="140">
        <v>54</v>
      </c>
      <c r="Q20" s="38">
        <f t="shared" si="4"/>
        <v>40.601503759398497</v>
      </c>
      <c r="R20" s="140">
        <v>26</v>
      </c>
      <c r="S20" s="140">
        <v>133</v>
      </c>
      <c r="T20" s="140">
        <v>26</v>
      </c>
      <c r="U20" s="38">
        <f t="shared" si="5"/>
        <v>19.548872180451127</v>
      </c>
      <c r="V20" s="140">
        <v>30</v>
      </c>
      <c r="W20" s="140">
        <v>14</v>
      </c>
      <c r="X20" s="38">
        <f t="shared" si="6"/>
        <v>46.666666666666664</v>
      </c>
      <c r="Y20" s="35"/>
      <c r="Z20" s="41"/>
    </row>
    <row r="21" spans="1:26" s="42" customFormat="1" ht="18" customHeight="1" x14ac:dyDescent="0.25">
      <c r="A21" s="141" t="s">
        <v>56</v>
      </c>
      <c r="B21" s="37">
        <v>88</v>
      </c>
      <c r="C21" s="37">
        <v>100</v>
      </c>
      <c r="D21" s="37">
        <v>88</v>
      </c>
      <c r="E21" s="38">
        <f t="shared" si="0"/>
        <v>88</v>
      </c>
      <c r="F21" s="37">
        <v>31</v>
      </c>
      <c r="G21" s="37">
        <v>14</v>
      </c>
      <c r="H21" s="38">
        <f t="shared" si="1"/>
        <v>45.161290322580641</v>
      </c>
      <c r="I21" s="37">
        <v>0</v>
      </c>
      <c r="J21" s="37">
        <v>1</v>
      </c>
      <c r="K21" s="164" t="e">
        <f t="shared" si="2"/>
        <v>#DIV/0!</v>
      </c>
      <c r="L21" s="37">
        <v>0</v>
      </c>
      <c r="M21" s="37">
        <v>0</v>
      </c>
      <c r="N21" s="164" t="e">
        <f t="shared" si="3"/>
        <v>#DIV/0!</v>
      </c>
      <c r="O21" s="140">
        <v>98</v>
      </c>
      <c r="P21" s="140">
        <v>82</v>
      </c>
      <c r="Q21" s="38">
        <f t="shared" si="4"/>
        <v>83.673469387755105</v>
      </c>
      <c r="R21" s="140">
        <v>34</v>
      </c>
      <c r="S21" s="140">
        <v>98</v>
      </c>
      <c r="T21" s="140">
        <v>34</v>
      </c>
      <c r="U21" s="38">
        <f t="shared" si="5"/>
        <v>34.693877551020407</v>
      </c>
      <c r="V21" s="140">
        <v>25</v>
      </c>
      <c r="W21" s="140">
        <v>32</v>
      </c>
      <c r="X21" s="38">
        <f t="shared" si="6"/>
        <v>128</v>
      </c>
      <c r="Y21" s="35"/>
      <c r="Z21" s="41"/>
    </row>
    <row r="22" spans="1:26" s="42" customFormat="1" ht="18" customHeight="1" x14ac:dyDescent="0.25">
      <c r="A22" s="141" t="s">
        <v>57</v>
      </c>
      <c r="B22" s="37">
        <v>110</v>
      </c>
      <c r="C22" s="37">
        <v>129</v>
      </c>
      <c r="D22" s="37">
        <v>103</v>
      </c>
      <c r="E22" s="38">
        <f t="shared" si="0"/>
        <v>79.84496124031007</v>
      </c>
      <c r="F22" s="37">
        <v>27</v>
      </c>
      <c r="G22" s="37">
        <v>13</v>
      </c>
      <c r="H22" s="38">
        <f t="shared" si="1"/>
        <v>48.148148148148145</v>
      </c>
      <c r="I22" s="37">
        <v>1</v>
      </c>
      <c r="J22" s="37">
        <v>1</v>
      </c>
      <c r="K22" s="164">
        <f t="shared" si="2"/>
        <v>100</v>
      </c>
      <c r="L22" s="37">
        <v>0</v>
      </c>
      <c r="M22" s="37">
        <v>0</v>
      </c>
      <c r="N22" s="164" t="e">
        <f t="shared" si="3"/>
        <v>#DIV/0!</v>
      </c>
      <c r="O22" s="140">
        <v>126</v>
      </c>
      <c r="P22" s="140">
        <v>96</v>
      </c>
      <c r="Q22" s="38">
        <f t="shared" si="4"/>
        <v>76.19047619047619</v>
      </c>
      <c r="R22" s="140">
        <v>40</v>
      </c>
      <c r="S22" s="140">
        <v>126</v>
      </c>
      <c r="T22" s="140">
        <v>38</v>
      </c>
      <c r="U22" s="38">
        <f t="shared" si="5"/>
        <v>30.158730158730158</v>
      </c>
      <c r="V22" s="140">
        <v>50</v>
      </c>
      <c r="W22" s="140">
        <v>32</v>
      </c>
      <c r="X22" s="38">
        <f t="shared" si="6"/>
        <v>64</v>
      </c>
      <c r="Y22" s="35"/>
      <c r="Z22" s="41"/>
    </row>
    <row r="23" spans="1:26" s="42" customFormat="1" ht="18" customHeight="1" x14ac:dyDescent="0.25">
      <c r="A23" s="141" t="s">
        <v>58</v>
      </c>
      <c r="B23" s="37">
        <v>220</v>
      </c>
      <c r="C23" s="37">
        <v>556</v>
      </c>
      <c r="D23" s="37">
        <v>219</v>
      </c>
      <c r="E23" s="38">
        <f t="shared" si="0"/>
        <v>39.388489208633089</v>
      </c>
      <c r="F23" s="37">
        <v>130</v>
      </c>
      <c r="G23" s="37">
        <v>24</v>
      </c>
      <c r="H23" s="38">
        <f t="shared" si="1"/>
        <v>18.461538461538463</v>
      </c>
      <c r="I23" s="37">
        <v>8</v>
      </c>
      <c r="J23" s="37">
        <v>2</v>
      </c>
      <c r="K23" s="38">
        <f t="shared" si="2"/>
        <v>25</v>
      </c>
      <c r="L23" s="37">
        <v>6</v>
      </c>
      <c r="M23" s="37">
        <v>4</v>
      </c>
      <c r="N23" s="38">
        <f t="shared" si="3"/>
        <v>66.666666666666657</v>
      </c>
      <c r="O23" s="140">
        <v>547</v>
      </c>
      <c r="P23" s="140">
        <v>191</v>
      </c>
      <c r="Q23" s="38">
        <f t="shared" si="4"/>
        <v>34.917733089579521</v>
      </c>
      <c r="R23" s="140">
        <v>83</v>
      </c>
      <c r="S23" s="140">
        <v>547</v>
      </c>
      <c r="T23" s="140">
        <v>83</v>
      </c>
      <c r="U23" s="38">
        <f t="shared" si="5"/>
        <v>15.173674588665447</v>
      </c>
      <c r="V23" s="140">
        <v>101</v>
      </c>
      <c r="W23" s="140">
        <v>22</v>
      </c>
      <c r="X23" s="38">
        <f t="shared" si="6"/>
        <v>21.782178217821784</v>
      </c>
      <c r="Y23" s="35"/>
      <c r="Z23" s="41"/>
    </row>
    <row r="24" spans="1:26" s="42" customFormat="1" ht="18" customHeight="1" x14ac:dyDescent="0.25">
      <c r="A24" s="141" t="s">
        <v>59</v>
      </c>
      <c r="B24" s="37">
        <v>49</v>
      </c>
      <c r="C24" s="37">
        <v>82</v>
      </c>
      <c r="D24" s="37">
        <v>49</v>
      </c>
      <c r="E24" s="38">
        <f t="shared" si="0"/>
        <v>59.756097560975604</v>
      </c>
      <c r="F24" s="37">
        <v>37</v>
      </c>
      <c r="G24" s="37">
        <v>14</v>
      </c>
      <c r="H24" s="38">
        <f t="shared" si="1"/>
        <v>37.837837837837839</v>
      </c>
      <c r="I24" s="37">
        <v>3</v>
      </c>
      <c r="J24" s="37">
        <v>0</v>
      </c>
      <c r="K24" s="38">
        <f t="shared" si="2"/>
        <v>0</v>
      </c>
      <c r="L24" s="37">
        <v>3</v>
      </c>
      <c r="M24" s="37">
        <v>0</v>
      </c>
      <c r="N24" s="38">
        <f t="shared" si="3"/>
        <v>0</v>
      </c>
      <c r="O24" s="140">
        <v>82</v>
      </c>
      <c r="P24" s="140">
        <v>44</v>
      </c>
      <c r="Q24" s="38">
        <f t="shared" si="4"/>
        <v>53.658536585365859</v>
      </c>
      <c r="R24" s="140">
        <v>22</v>
      </c>
      <c r="S24" s="140">
        <v>82</v>
      </c>
      <c r="T24" s="140">
        <v>22</v>
      </c>
      <c r="U24" s="38">
        <f t="shared" si="5"/>
        <v>26.829268292682929</v>
      </c>
      <c r="V24" s="140">
        <v>20</v>
      </c>
      <c r="W24" s="140">
        <v>16</v>
      </c>
      <c r="X24" s="38">
        <f t="shared" si="6"/>
        <v>80</v>
      </c>
      <c r="Y24" s="35"/>
      <c r="Z24" s="41"/>
    </row>
    <row r="25" spans="1:26" s="42" customFormat="1" ht="18" customHeight="1" x14ac:dyDescent="0.25">
      <c r="A25" s="141" t="s">
        <v>60</v>
      </c>
      <c r="B25" s="37">
        <v>61</v>
      </c>
      <c r="C25" s="37">
        <v>137</v>
      </c>
      <c r="D25" s="37">
        <v>61</v>
      </c>
      <c r="E25" s="38">
        <f t="shared" si="0"/>
        <v>44.525547445255476</v>
      </c>
      <c r="F25" s="37">
        <v>35</v>
      </c>
      <c r="G25" s="37">
        <v>4</v>
      </c>
      <c r="H25" s="38">
        <f t="shared" si="1"/>
        <v>11.428571428571429</v>
      </c>
      <c r="I25" s="37">
        <v>7</v>
      </c>
      <c r="J25" s="37">
        <v>0</v>
      </c>
      <c r="K25" s="38">
        <f t="shared" si="2"/>
        <v>0</v>
      </c>
      <c r="L25" s="37">
        <v>3</v>
      </c>
      <c r="M25" s="37">
        <v>3</v>
      </c>
      <c r="N25" s="38">
        <f t="shared" si="3"/>
        <v>100</v>
      </c>
      <c r="O25" s="140">
        <v>135</v>
      </c>
      <c r="P25" s="140">
        <v>59</v>
      </c>
      <c r="Q25" s="38">
        <f t="shared" si="4"/>
        <v>43.703703703703702</v>
      </c>
      <c r="R25" s="140">
        <v>32</v>
      </c>
      <c r="S25" s="140">
        <v>135</v>
      </c>
      <c r="T25" s="140">
        <v>32</v>
      </c>
      <c r="U25" s="38">
        <f t="shared" si="5"/>
        <v>23.703703703703706</v>
      </c>
      <c r="V25" s="140">
        <v>42</v>
      </c>
      <c r="W25" s="140">
        <v>21</v>
      </c>
      <c r="X25" s="38">
        <f t="shared" si="6"/>
        <v>50</v>
      </c>
      <c r="Y25" s="35"/>
      <c r="Z25" s="41"/>
    </row>
    <row r="26" spans="1:26" s="42" customFormat="1" ht="18" customHeight="1" x14ac:dyDescent="0.25">
      <c r="A26" s="141" t="s">
        <v>61</v>
      </c>
      <c r="B26" s="37">
        <v>37</v>
      </c>
      <c r="C26" s="37">
        <v>108</v>
      </c>
      <c r="D26" s="37">
        <v>36</v>
      </c>
      <c r="E26" s="38">
        <f t="shared" si="0"/>
        <v>33.333333333333329</v>
      </c>
      <c r="F26" s="37">
        <v>24</v>
      </c>
      <c r="G26" s="37">
        <v>2</v>
      </c>
      <c r="H26" s="38">
        <f t="shared" si="1"/>
        <v>8.3333333333333321</v>
      </c>
      <c r="I26" s="37">
        <v>4</v>
      </c>
      <c r="J26" s="37">
        <v>0</v>
      </c>
      <c r="K26" s="38">
        <f t="shared" si="2"/>
        <v>0</v>
      </c>
      <c r="L26" s="37">
        <v>10</v>
      </c>
      <c r="M26" s="37">
        <v>1</v>
      </c>
      <c r="N26" s="38">
        <f t="shared" si="3"/>
        <v>10</v>
      </c>
      <c r="O26" s="140">
        <v>107</v>
      </c>
      <c r="P26" s="140">
        <v>36</v>
      </c>
      <c r="Q26" s="38">
        <f t="shared" si="4"/>
        <v>33.644859813084111</v>
      </c>
      <c r="R26" s="140">
        <v>13</v>
      </c>
      <c r="S26" s="140">
        <v>107</v>
      </c>
      <c r="T26" s="140">
        <v>13</v>
      </c>
      <c r="U26" s="38">
        <f t="shared" si="5"/>
        <v>12.149532710280374</v>
      </c>
      <c r="V26" s="140">
        <v>23</v>
      </c>
      <c r="W26" s="140">
        <v>8</v>
      </c>
      <c r="X26" s="38">
        <f t="shared" si="6"/>
        <v>34.782608695652172</v>
      </c>
      <c r="Y26" s="35"/>
      <c r="Z26" s="41"/>
    </row>
    <row r="27" spans="1:26" s="42" customFormat="1" ht="18" customHeight="1" x14ac:dyDescent="0.25">
      <c r="A27" s="141" t="s">
        <v>62</v>
      </c>
      <c r="B27" s="37">
        <v>326</v>
      </c>
      <c r="C27" s="37">
        <v>519</v>
      </c>
      <c r="D27" s="37">
        <v>323</v>
      </c>
      <c r="E27" s="38">
        <f t="shared" si="0"/>
        <v>62.235067437379577</v>
      </c>
      <c r="F27" s="37">
        <v>183</v>
      </c>
      <c r="G27" s="37">
        <v>53</v>
      </c>
      <c r="H27" s="38">
        <f t="shared" si="1"/>
        <v>28.961748633879779</v>
      </c>
      <c r="I27" s="37">
        <v>6</v>
      </c>
      <c r="J27" s="37">
        <v>3</v>
      </c>
      <c r="K27" s="38">
        <f t="shared" si="2"/>
        <v>50</v>
      </c>
      <c r="L27" s="37">
        <v>21</v>
      </c>
      <c r="M27" s="37">
        <v>5</v>
      </c>
      <c r="N27" s="38">
        <f t="shared" si="3"/>
        <v>23.809523809523807</v>
      </c>
      <c r="O27" s="140">
        <v>517</v>
      </c>
      <c r="P27" s="140">
        <v>318</v>
      </c>
      <c r="Q27" s="38">
        <f t="shared" si="4"/>
        <v>61.50870406189555</v>
      </c>
      <c r="R27" s="140">
        <v>101</v>
      </c>
      <c r="S27" s="140">
        <v>517</v>
      </c>
      <c r="T27" s="140">
        <v>101</v>
      </c>
      <c r="U27" s="38">
        <f t="shared" si="5"/>
        <v>19.535783365570598</v>
      </c>
      <c r="V27" s="140">
        <v>148</v>
      </c>
      <c r="W27" s="140">
        <v>69</v>
      </c>
      <c r="X27" s="38">
        <f t="shared" si="6"/>
        <v>46.621621621621621</v>
      </c>
      <c r="Y27" s="35"/>
      <c r="Z27" s="41"/>
    </row>
    <row r="28" spans="1:26" ht="60.6" customHeight="1" x14ac:dyDescent="0.25">
      <c r="A28" s="44"/>
      <c r="B28" s="219" t="s">
        <v>79</v>
      </c>
      <c r="C28" s="219"/>
      <c r="D28" s="219"/>
      <c r="E28" s="219"/>
      <c r="F28" s="219"/>
      <c r="G28" s="219"/>
      <c r="H28" s="219"/>
      <c r="I28" s="219"/>
      <c r="J28" s="219"/>
      <c r="K28" s="219"/>
      <c r="L28" s="173"/>
      <c r="M28" s="173"/>
      <c r="N28" s="173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8:K28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3.2" x14ac:dyDescent="0.25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206" t="s">
        <v>66</v>
      </c>
      <c r="B1" s="206"/>
      <c r="C1" s="206"/>
      <c r="D1" s="206"/>
      <c r="E1" s="206"/>
    </row>
    <row r="2" spans="1:11" s="4" customFormat="1" ht="23.25" customHeight="1" x14ac:dyDescent="0.3">
      <c r="A2" s="211" t="s">
        <v>0</v>
      </c>
      <c r="B2" s="207" t="s">
        <v>81</v>
      </c>
      <c r="C2" s="207" t="s">
        <v>82</v>
      </c>
      <c r="D2" s="209" t="s">
        <v>1</v>
      </c>
      <c r="E2" s="210"/>
    </row>
    <row r="3" spans="1:11" s="4" customFormat="1" ht="42" customHeight="1" x14ac:dyDescent="0.3">
      <c r="A3" s="212"/>
      <c r="B3" s="208"/>
      <c r="C3" s="208"/>
      <c r="D3" s="5" t="s">
        <v>2</v>
      </c>
      <c r="E3" s="6" t="s">
        <v>40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73</v>
      </c>
      <c r="B5" s="161" t="s">
        <v>72</v>
      </c>
      <c r="C5" s="161">
        <f>'4'!B7</f>
        <v>1891</v>
      </c>
      <c r="D5" s="11" t="s">
        <v>72</v>
      </c>
      <c r="E5" s="162" t="s">
        <v>72</v>
      </c>
      <c r="K5" s="12"/>
    </row>
    <row r="6" spans="1:11" s="4" customFormat="1" ht="31.5" customHeight="1" x14ac:dyDescent="0.3">
      <c r="A6" s="10" t="s">
        <v>36</v>
      </c>
      <c r="B6" s="161">
        <f>'4'!C7</f>
        <v>2482</v>
      </c>
      <c r="C6" s="161">
        <f>'4'!D7</f>
        <v>1834</v>
      </c>
      <c r="D6" s="11">
        <f t="shared" ref="D6:D10" si="0">C6/B6*100</f>
        <v>73.89202256244964</v>
      </c>
      <c r="E6" s="162">
        <f t="shared" ref="E6:E10" si="1">C6-B6</f>
        <v>-648</v>
      </c>
      <c r="K6" s="12"/>
    </row>
    <row r="7" spans="1:11" s="4" customFormat="1" ht="54.75" customHeight="1" x14ac:dyDescent="0.3">
      <c r="A7" s="13" t="s">
        <v>37</v>
      </c>
      <c r="B7" s="161">
        <f>'4'!F7</f>
        <v>474</v>
      </c>
      <c r="C7" s="161">
        <f>'4'!G7</f>
        <v>158</v>
      </c>
      <c r="D7" s="11">
        <f t="shared" si="0"/>
        <v>33.333333333333329</v>
      </c>
      <c r="E7" s="162">
        <f t="shared" si="1"/>
        <v>-316</v>
      </c>
      <c r="K7" s="12"/>
    </row>
    <row r="8" spans="1:11" s="4" customFormat="1" ht="35.25" customHeight="1" x14ac:dyDescent="0.3">
      <c r="A8" s="14" t="s">
        <v>38</v>
      </c>
      <c r="B8" s="161">
        <f>'4'!I7</f>
        <v>31</v>
      </c>
      <c r="C8" s="161">
        <f>'4'!J7</f>
        <v>6</v>
      </c>
      <c r="D8" s="11">
        <f t="shared" si="0"/>
        <v>19.35483870967742</v>
      </c>
      <c r="E8" s="162">
        <f t="shared" si="1"/>
        <v>-25</v>
      </c>
      <c r="K8" s="12"/>
    </row>
    <row r="9" spans="1:11" s="4" customFormat="1" ht="45.75" customHeight="1" x14ac:dyDescent="0.3">
      <c r="A9" s="14" t="s">
        <v>29</v>
      </c>
      <c r="B9" s="161">
        <f>'4'!L7</f>
        <v>60</v>
      </c>
      <c r="C9" s="161">
        <f>'4'!M7</f>
        <v>19</v>
      </c>
      <c r="D9" s="11">
        <f t="shared" si="0"/>
        <v>31.666666666666664</v>
      </c>
      <c r="E9" s="162">
        <f t="shared" si="1"/>
        <v>-41</v>
      </c>
      <c r="K9" s="12"/>
    </row>
    <row r="10" spans="1:11" s="4" customFormat="1" ht="55.5" customHeight="1" x14ac:dyDescent="0.3">
      <c r="A10" s="14" t="s">
        <v>39</v>
      </c>
      <c r="B10" s="161">
        <f>'4'!O7</f>
        <v>2382</v>
      </c>
      <c r="C10" s="161">
        <f>'4'!P7</f>
        <v>1559</v>
      </c>
      <c r="D10" s="11">
        <f t="shared" si="0"/>
        <v>65.449202350965578</v>
      </c>
      <c r="E10" s="162">
        <f t="shared" si="1"/>
        <v>-823</v>
      </c>
      <c r="K10" s="12"/>
    </row>
    <row r="11" spans="1:11" s="4" customFormat="1" ht="12.75" customHeight="1" x14ac:dyDescent="0.3">
      <c r="A11" s="213" t="s">
        <v>5</v>
      </c>
      <c r="B11" s="214"/>
      <c r="C11" s="214"/>
      <c r="D11" s="214"/>
      <c r="E11" s="214"/>
      <c r="K11" s="12"/>
    </row>
    <row r="12" spans="1:11" s="4" customFormat="1" ht="15" customHeight="1" x14ac:dyDescent="0.3">
      <c r="A12" s="215"/>
      <c r="B12" s="216"/>
      <c r="C12" s="216"/>
      <c r="D12" s="216"/>
      <c r="E12" s="216"/>
      <c r="K12" s="12"/>
    </row>
    <row r="13" spans="1:11" s="4" customFormat="1" ht="20.25" customHeight="1" x14ac:dyDescent="0.3">
      <c r="A13" s="211" t="s">
        <v>0</v>
      </c>
      <c r="B13" s="217" t="s">
        <v>83</v>
      </c>
      <c r="C13" s="217" t="s">
        <v>84</v>
      </c>
      <c r="D13" s="209" t="s">
        <v>1</v>
      </c>
      <c r="E13" s="210"/>
      <c r="K13" s="12"/>
    </row>
    <row r="14" spans="1:11" ht="35.25" customHeight="1" x14ac:dyDescent="0.25">
      <c r="A14" s="212"/>
      <c r="B14" s="217"/>
      <c r="C14" s="217"/>
      <c r="D14" s="5" t="s">
        <v>2</v>
      </c>
      <c r="E14" s="6" t="s">
        <v>67</v>
      </c>
      <c r="K14" s="12"/>
    </row>
    <row r="15" spans="1:11" ht="24" customHeight="1" x14ac:dyDescent="0.25">
      <c r="A15" s="10" t="s">
        <v>73</v>
      </c>
      <c r="B15" s="165" t="s">
        <v>72</v>
      </c>
      <c r="C15" s="165">
        <f>'4'!R7</f>
        <v>822</v>
      </c>
      <c r="D15" s="11" t="s">
        <v>72</v>
      </c>
      <c r="E15" s="162" t="s">
        <v>72</v>
      </c>
      <c r="K15" s="12"/>
    </row>
    <row r="16" spans="1:11" ht="25.5" customHeight="1" x14ac:dyDescent="0.25">
      <c r="A16" s="1" t="s">
        <v>36</v>
      </c>
      <c r="B16" s="165">
        <f>'4'!S7</f>
        <v>795</v>
      </c>
      <c r="C16" s="165">
        <f>'4'!T7</f>
        <v>812</v>
      </c>
      <c r="D16" s="11">
        <f t="shared" ref="D16:D17" si="2">C16/B16*100</f>
        <v>102.13836477987421</v>
      </c>
      <c r="E16" s="162">
        <f t="shared" ref="E16:E17" si="3">C16-B16</f>
        <v>17</v>
      </c>
      <c r="K16" s="12"/>
    </row>
    <row r="17" spans="1:11" ht="33.75" customHeight="1" x14ac:dyDescent="0.25">
      <c r="A17" s="1" t="s">
        <v>41</v>
      </c>
      <c r="B17" s="165">
        <f>'4'!V7</f>
        <v>684</v>
      </c>
      <c r="C17" s="165">
        <f>'4'!W7</f>
        <v>650</v>
      </c>
      <c r="D17" s="11">
        <f t="shared" si="2"/>
        <v>95.029239766081872</v>
      </c>
      <c r="E17" s="162">
        <f t="shared" si="3"/>
        <v>-34</v>
      </c>
      <c r="K17" s="12"/>
    </row>
    <row r="18" spans="1:11" ht="70.8" customHeight="1" x14ac:dyDescent="0.25">
      <c r="A18" s="205" t="s">
        <v>79</v>
      </c>
      <c r="B18" s="205"/>
      <c r="C18" s="205"/>
      <c r="D18" s="205"/>
      <c r="E18" s="20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3"/>
  <sheetViews>
    <sheetView view="pageBreakPreview" topLeftCell="B1" zoomScale="90" zoomScaleNormal="90" zoomScaleSheetLayoutView="90" workbookViewId="0">
      <selection activeCell="B2" sqref="B2"/>
    </sheetView>
  </sheetViews>
  <sheetFormatPr defaultColWidth="9.109375" defaultRowHeight="13.8" x14ac:dyDescent="0.25"/>
  <cols>
    <col min="1" max="1" width="23" style="45" customWidth="1"/>
    <col min="2" max="2" width="21" style="45" customWidth="1"/>
    <col min="3" max="3" width="9.5546875" style="45" customWidth="1"/>
    <col min="4" max="11" width="8.6640625" style="45" customWidth="1"/>
    <col min="12" max="13" width="9.44140625" style="45" customWidth="1"/>
    <col min="14" max="14" width="8.5546875" style="45" customWidth="1"/>
    <col min="15" max="16" width="9.44140625" style="45" customWidth="1"/>
    <col min="17" max="17" width="8.5546875" style="45" customWidth="1"/>
    <col min="18" max="18" width="17.88671875" style="45" customWidth="1"/>
    <col min="19" max="19" width="8.6640625" style="45" customWidth="1"/>
    <col min="20" max="20" width="8.88671875" style="45" customWidth="1"/>
    <col min="21" max="21" width="8.5546875" style="45" customWidth="1"/>
    <col min="22" max="16384" width="9.109375" style="45"/>
  </cols>
  <sheetData>
    <row r="1" spans="1:26" s="22" customFormat="1" ht="43.5" customHeight="1" x14ac:dyDescent="0.3">
      <c r="A1" s="21"/>
      <c r="B1" s="230" t="s">
        <v>86</v>
      </c>
      <c r="C1" s="230"/>
      <c r="D1" s="230"/>
      <c r="E1" s="230"/>
      <c r="F1" s="230"/>
      <c r="G1" s="230"/>
      <c r="H1" s="230"/>
      <c r="I1" s="230"/>
      <c r="J1" s="230"/>
      <c r="K1" s="230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6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154" t="s">
        <v>8</v>
      </c>
    </row>
    <row r="3" spans="1:26" s="27" customFormat="1" ht="74.25" customHeight="1" x14ac:dyDescent="0.3">
      <c r="A3" s="231"/>
      <c r="B3" s="171" t="s">
        <v>74</v>
      </c>
      <c r="C3" s="222" t="s">
        <v>9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2" t="s">
        <v>76</v>
      </c>
      <c r="S3" s="222" t="s">
        <v>14</v>
      </c>
      <c r="T3" s="222"/>
      <c r="U3" s="222"/>
      <c r="V3" s="222" t="s">
        <v>18</v>
      </c>
      <c r="W3" s="222"/>
      <c r="X3" s="222"/>
    </row>
    <row r="4" spans="1:26" s="28" customFormat="1" ht="26.25" customHeight="1" x14ac:dyDescent="0.3">
      <c r="A4" s="232"/>
      <c r="B4" s="223" t="s">
        <v>75</v>
      </c>
      <c r="C4" s="223" t="s">
        <v>63</v>
      </c>
      <c r="D4" s="223" t="s">
        <v>75</v>
      </c>
      <c r="E4" s="224" t="s">
        <v>2</v>
      </c>
      <c r="F4" s="223" t="s">
        <v>63</v>
      </c>
      <c r="G4" s="223" t="s">
        <v>75</v>
      </c>
      <c r="H4" s="224" t="s">
        <v>2</v>
      </c>
      <c r="I4" s="223" t="s">
        <v>63</v>
      </c>
      <c r="J4" s="223" t="s">
        <v>75</v>
      </c>
      <c r="K4" s="224" t="s">
        <v>2</v>
      </c>
      <c r="L4" s="223" t="s">
        <v>63</v>
      </c>
      <c r="M4" s="223" t="s">
        <v>75</v>
      </c>
      <c r="N4" s="224" t="s">
        <v>2</v>
      </c>
      <c r="O4" s="223" t="s">
        <v>63</v>
      </c>
      <c r="P4" s="234" t="s">
        <v>75</v>
      </c>
      <c r="Q4" s="224" t="s">
        <v>2</v>
      </c>
      <c r="R4" s="223" t="s">
        <v>75</v>
      </c>
      <c r="S4" s="223" t="s">
        <v>63</v>
      </c>
      <c r="T4" s="223" t="s">
        <v>75</v>
      </c>
      <c r="U4" s="224" t="s">
        <v>2</v>
      </c>
      <c r="V4" s="223" t="s">
        <v>63</v>
      </c>
      <c r="W4" s="223" t="s">
        <v>75</v>
      </c>
      <c r="X4" s="224" t="s">
        <v>2</v>
      </c>
    </row>
    <row r="5" spans="1:26" s="28" customFormat="1" ht="15.75" customHeight="1" x14ac:dyDescent="0.3">
      <c r="A5" s="233"/>
      <c r="B5" s="223"/>
      <c r="C5" s="223"/>
      <c r="D5" s="223"/>
      <c r="E5" s="224"/>
      <c r="F5" s="223"/>
      <c r="G5" s="223"/>
      <c r="H5" s="224"/>
      <c r="I5" s="223"/>
      <c r="J5" s="223"/>
      <c r="K5" s="224"/>
      <c r="L5" s="223"/>
      <c r="M5" s="223"/>
      <c r="N5" s="224"/>
      <c r="O5" s="223"/>
      <c r="P5" s="234"/>
      <c r="Q5" s="224"/>
      <c r="R5" s="223"/>
      <c r="S5" s="223"/>
      <c r="T5" s="223"/>
      <c r="U5" s="224"/>
      <c r="V5" s="223"/>
      <c r="W5" s="223"/>
      <c r="X5" s="224"/>
    </row>
    <row r="6" spans="1:26" s="31" customFormat="1" ht="11.25" customHeight="1" x14ac:dyDescent="0.3">
      <c r="A6" s="29" t="s">
        <v>4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</row>
    <row r="7" spans="1:26" s="36" customFormat="1" ht="16.5" customHeight="1" x14ac:dyDescent="0.3">
      <c r="A7" s="32" t="s">
        <v>42</v>
      </c>
      <c r="B7" s="33">
        <f>SUM(B8:B27)</f>
        <v>1891</v>
      </c>
      <c r="C7" s="33">
        <f>SUM(C8:C27)</f>
        <v>2482</v>
      </c>
      <c r="D7" s="33">
        <f>SUM(D8:D27)</f>
        <v>1834</v>
      </c>
      <c r="E7" s="34">
        <f>D7/C7*100</f>
        <v>73.89202256244964</v>
      </c>
      <c r="F7" s="33">
        <f>SUM(F8:F27)</f>
        <v>474</v>
      </c>
      <c r="G7" s="33">
        <f>SUM(G8:G27)</f>
        <v>158</v>
      </c>
      <c r="H7" s="34">
        <f>G7/F7*100</f>
        <v>33.333333333333329</v>
      </c>
      <c r="I7" s="33">
        <f>SUM(I8:I27)</f>
        <v>31</v>
      </c>
      <c r="J7" s="33">
        <f>SUM(J8:J27)</f>
        <v>6</v>
      </c>
      <c r="K7" s="34">
        <f>J7/I7*100</f>
        <v>19.35483870967742</v>
      </c>
      <c r="L7" s="33">
        <f>SUM(L8:L27)</f>
        <v>60</v>
      </c>
      <c r="M7" s="33">
        <f>SUM(M8:M27)</f>
        <v>19</v>
      </c>
      <c r="N7" s="34">
        <f>M7/L7*100</f>
        <v>31.666666666666664</v>
      </c>
      <c r="O7" s="33">
        <f>SUM(O8:O27)</f>
        <v>2382</v>
      </c>
      <c r="P7" s="33">
        <f>SUM(P8:P27)</f>
        <v>1559</v>
      </c>
      <c r="Q7" s="34">
        <f>P7/O7*100</f>
        <v>65.449202350965578</v>
      </c>
      <c r="R7" s="33">
        <f>SUM(R8:R27)</f>
        <v>822</v>
      </c>
      <c r="S7" s="33">
        <f>SUM(S8:S27)</f>
        <v>795</v>
      </c>
      <c r="T7" s="33">
        <f>SUM(T8:T27)</f>
        <v>812</v>
      </c>
      <c r="U7" s="34">
        <f>T7/S7*100</f>
        <v>102.13836477987421</v>
      </c>
      <c r="V7" s="33">
        <f>SUM(V8:V27)</f>
        <v>684</v>
      </c>
      <c r="W7" s="33">
        <f>SUM(W8:W27)</f>
        <v>650</v>
      </c>
      <c r="X7" s="34">
        <f>W7/V7*100</f>
        <v>95.029239766081872</v>
      </c>
      <c r="Y7" s="35"/>
    </row>
    <row r="8" spans="1:26" s="42" customFormat="1" ht="16.5" customHeight="1" x14ac:dyDescent="0.25">
      <c r="A8" s="141" t="s">
        <v>43</v>
      </c>
      <c r="B8" s="37">
        <v>835</v>
      </c>
      <c r="C8" s="39">
        <v>947</v>
      </c>
      <c r="D8" s="39">
        <v>808</v>
      </c>
      <c r="E8" s="38">
        <f>D8/C8*100</f>
        <v>85.322069693769791</v>
      </c>
      <c r="F8" s="37">
        <v>146</v>
      </c>
      <c r="G8" s="37">
        <v>60</v>
      </c>
      <c r="H8" s="38">
        <f>G8/F8*100</f>
        <v>41.095890410958901</v>
      </c>
      <c r="I8" s="37">
        <v>7</v>
      </c>
      <c r="J8" s="37">
        <v>1</v>
      </c>
      <c r="K8" s="38">
        <f>J8/I8*100</f>
        <v>14.285714285714285</v>
      </c>
      <c r="L8" s="37">
        <v>5</v>
      </c>
      <c r="M8" s="37">
        <v>0</v>
      </c>
      <c r="N8" s="38">
        <f t="shared" ref="N8:N27" si="0">M8/L8*100</f>
        <v>0</v>
      </c>
      <c r="O8" s="37">
        <v>891</v>
      </c>
      <c r="P8" s="37">
        <v>588</v>
      </c>
      <c r="Q8" s="38">
        <f>P8/O8*100</f>
        <v>65.993265993265993</v>
      </c>
      <c r="R8" s="37">
        <v>402</v>
      </c>
      <c r="S8" s="37">
        <v>257</v>
      </c>
      <c r="T8" s="37">
        <v>398</v>
      </c>
      <c r="U8" s="38">
        <f>T8/S8*100</f>
        <v>154.863813229572</v>
      </c>
      <c r="V8" s="37">
        <v>218</v>
      </c>
      <c r="W8" s="37">
        <v>356</v>
      </c>
      <c r="X8" s="38">
        <f>W8/V8*100</f>
        <v>163.30275229357798</v>
      </c>
      <c r="Y8" s="40"/>
      <c r="Z8" s="41"/>
    </row>
    <row r="9" spans="1:26" s="43" customFormat="1" ht="16.5" customHeight="1" x14ac:dyDescent="0.25">
      <c r="A9" s="141" t="s">
        <v>44</v>
      </c>
      <c r="B9" s="37">
        <v>115</v>
      </c>
      <c r="C9" s="39">
        <v>259</v>
      </c>
      <c r="D9" s="39">
        <v>111</v>
      </c>
      <c r="E9" s="38">
        <f t="shared" ref="E9:E27" si="1">D9/C9*100</f>
        <v>42.857142857142854</v>
      </c>
      <c r="F9" s="37">
        <v>30</v>
      </c>
      <c r="G9" s="37">
        <v>3</v>
      </c>
      <c r="H9" s="38">
        <f t="shared" ref="H9:H27" si="2">G9/F9*100</f>
        <v>10</v>
      </c>
      <c r="I9" s="37">
        <v>4</v>
      </c>
      <c r="J9" s="37">
        <v>1</v>
      </c>
      <c r="K9" s="38">
        <f>J9/I9*100</f>
        <v>25</v>
      </c>
      <c r="L9" s="37">
        <v>1</v>
      </c>
      <c r="M9" s="37">
        <v>0</v>
      </c>
      <c r="N9" s="38">
        <f t="shared" si="0"/>
        <v>0</v>
      </c>
      <c r="O9" s="37">
        <v>252</v>
      </c>
      <c r="P9" s="37">
        <v>106</v>
      </c>
      <c r="Q9" s="38">
        <f t="shared" ref="Q9:Q27" si="3">P9/O9*100</f>
        <v>42.063492063492063</v>
      </c>
      <c r="R9" s="37">
        <v>49</v>
      </c>
      <c r="S9" s="37">
        <v>92</v>
      </c>
      <c r="T9" s="37">
        <v>46</v>
      </c>
      <c r="U9" s="38">
        <f t="shared" ref="U9:U27" si="4">T9/S9*100</f>
        <v>50</v>
      </c>
      <c r="V9" s="37">
        <v>78</v>
      </c>
      <c r="W9" s="37">
        <v>16</v>
      </c>
      <c r="X9" s="38">
        <f t="shared" ref="X9:X27" si="5">W9/V9*100</f>
        <v>20.512820512820511</v>
      </c>
      <c r="Y9" s="40"/>
      <c r="Z9" s="41"/>
    </row>
    <row r="10" spans="1:26" s="42" customFormat="1" ht="16.5" customHeight="1" x14ac:dyDescent="0.25">
      <c r="A10" s="141" t="s">
        <v>45</v>
      </c>
      <c r="B10" s="37">
        <v>48</v>
      </c>
      <c r="C10" s="39">
        <v>65</v>
      </c>
      <c r="D10" s="39">
        <v>47</v>
      </c>
      <c r="E10" s="38">
        <f t="shared" si="1"/>
        <v>72.307692307692307</v>
      </c>
      <c r="F10" s="37">
        <v>11</v>
      </c>
      <c r="G10" s="37">
        <v>3</v>
      </c>
      <c r="H10" s="38">
        <f t="shared" si="2"/>
        <v>27.27272727272727</v>
      </c>
      <c r="I10" s="37">
        <v>0</v>
      </c>
      <c r="J10" s="37">
        <v>0</v>
      </c>
      <c r="K10" s="164" t="e">
        <f t="shared" ref="K10:K27" si="6">J10/I10*100</f>
        <v>#DIV/0!</v>
      </c>
      <c r="L10" s="37">
        <v>4</v>
      </c>
      <c r="M10" s="37">
        <v>1</v>
      </c>
      <c r="N10" s="38">
        <f t="shared" si="0"/>
        <v>25</v>
      </c>
      <c r="O10" s="37">
        <v>62</v>
      </c>
      <c r="P10" s="37">
        <v>47</v>
      </c>
      <c r="Q10" s="38">
        <f t="shared" si="3"/>
        <v>75.806451612903231</v>
      </c>
      <c r="R10" s="37">
        <v>14</v>
      </c>
      <c r="S10" s="37">
        <v>22</v>
      </c>
      <c r="T10" s="37">
        <v>14</v>
      </c>
      <c r="U10" s="38">
        <f t="shared" si="4"/>
        <v>63.636363636363633</v>
      </c>
      <c r="V10" s="37">
        <v>20</v>
      </c>
      <c r="W10" s="37">
        <v>9</v>
      </c>
      <c r="X10" s="38">
        <f t="shared" si="5"/>
        <v>45</v>
      </c>
      <c r="Y10" s="40"/>
      <c r="Z10" s="41"/>
    </row>
    <row r="11" spans="1:26" s="42" customFormat="1" ht="16.5" customHeight="1" x14ac:dyDescent="0.25">
      <c r="A11" s="141" t="s">
        <v>46</v>
      </c>
      <c r="B11" s="37">
        <v>82</v>
      </c>
      <c r="C11" s="39">
        <v>166</v>
      </c>
      <c r="D11" s="39">
        <v>79</v>
      </c>
      <c r="E11" s="38">
        <f t="shared" si="1"/>
        <v>47.590361445783131</v>
      </c>
      <c r="F11" s="37">
        <v>23</v>
      </c>
      <c r="G11" s="37">
        <v>5</v>
      </c>
      <c r="H11" s="38">
        <f t="shared" si="2"/>
        <v>21.739130434782609</v>
      </c>
      <c r="I11" s="37">
        <v>1</v>
      </c>
      <c r="J11" s="37">
        <v>0</v>
      </c>
      <c r="K11" s="38">
        <f>J11/I11*100</f>
        <v>0</v>
      </c>
      <c r="L11" s="37">
        <v>3</v>
      </c>
      <c r="M11" s="37">
        <v>0</v>
      </c>
      <c r="N11" s="38">
        <f t="shared" si="0"/>
        <v>0</v>
      </c>
      <c r="O11" s="37">
        <v>154</v>
      </c>
      <c r="P11" s="37">
        <v>78</v>
      </c>
      <c r="Q11" s="38">
        <f t="shared" si="3"/>
        <v>50.649350649350644</v>
      </c>
      <c r="R11" s="37">
        <v>28</v>
      </c>
      <c r="S11" s="37">
        <v>69</v>
      </c>
      <c r="T11" s="37">
        <v>28</v>
      </c>
      <c r="U11" s="38">
        <f t="shared" si="4"/>
        <v>40.579710144927539</v>
      </c>
      <c r="V11" s="37">
        <v>62</v>
      </c>
      <c r="W11" s="37">
        <v>10</v>
      </c>
      <c r="X11" s="38">
        <f t="shared" si="5"/>
        <v>16.129032258064516</v>
      </c>
      <c r="Y11" s="40"/>
      <c r="Z11" s="41"/>
    </row>
    <row r="12" spans="1:26" s="42" customFormat="1" ht="16.5" customHeight="1" x14ac:dyDescent="0.25">
      <c r="A12" s="141" t="s">
        <v>47</v>
      </c>
      <c r="B12" s="37">
        <v>43</v>
      </c>
      <c r="C12" s="39">
        <v>56</v>
      </c>
      <c r="D12" s="39">
        <v>38</v>
      </c>
      <c r="E12" s="38">
        <f t="shared" si="1"/>
        <v>67.857142857142861</v>
      </c>
      <c r="F12" s="37">
        <v>10</v>
      </c>
      <c r="G12" s="37">
        <v>5</v>
      </c>
      <c r="H12" s="38">
        <f t="shared" si="2"/>
        <v>50</v>
      </c>
      <c r="I12" s="37">
        <v>1</v>
      </c>
      <c r="J12" s="37">
        <v>1</v>
      </c>
      <c r="K12" s="38">
        <f>J12/I12*100</f>
        <v>100</v>
      </c>
      <c r="L12" s="37">
        <v>0</v>
      </c>
      <c r="M12" s="37">
        <v>0</v>
      </c>
      <c r="N12" s="164" t="e">
        <f t="shared" si="0"/>
        <v>#DIV/0!</v>
      </c>
      <c r="O12" s="37">
        <v>56</v>
      </c>
      <c r="P12" s="37">
        <v>36</v>
      </c>
      <c r="Q12" s="38">
        <f t="shared" si="3"/>
        <v>64.285714285714292</v>
      </c>
      <c r="R12" s="37">
        <v>10</v>
      </c>
      <c r="S12" s="37">
        <v>22</v>
      </c>
      <c r="T12" s="37">
        <v>10</v>
      </c>
      <c r="U12" s="38">
        <f t="shared" si="4"/>
        <v>45.454545454545453</v>
      </c>
      <c r="V12" s="37">
        <v>19</v>
      </c>
      <c r="W12" s="37">
        <v>10</v>
      </c>
      <c r="X12" s="38">
        <f t="shared" si="5"/>
        <v>52.631578947368418</v>
      </c>
      <c r="Y12" s="40"/>
      <c r="Z12" s="41"/>
    </row>
    <row r="13" spans="1:26" s="42" customFormat="1" ht="16.5" customHeight="1" x14ac:dyDescent="0.25">
      <c r="A13" s="141" t="s">
        <v>48</v>
      </c>
      <c r="B13" s="37">
        <v>68</v>
      </c>
      <c r="C13" s="39">
        <v>139</v>
      </c>
      <c r="D13" s="39">
        <v>68</v>
      </c>
      <c r="E13" s="38">
        <f t="shared" si="1"/>
        <v>48.920863309352519</v>
      </c>
      <c r="F13" s="37">
        <v>39</v>
      </c>
      <c r="G13" s="37">
        <v>7</v>
      </c>
      <c r="H13" s="38">
        <f t="shared" si="2"/>
        <v>17.948717948717949</v>
      </c>
      <c r="I13" s="37">
        <v>3</v>
      </c>
      <c r="J13" s="37">
        <v>0</v>
      </c>
      <c r="K13" s="38">
        <f>J13/I13*100</f>
        <v>0</v>
      </c>
      <c r="L13" s="37">
        <v>1</v>
      </c>
      <c r="M13" s="37">
        <v>2</v>
      </c>
      <c r="N13" s="38">
        <f t="shared" si="0"/>
        <v>200</v>
      </c>
      <c r="O13" s="37">
        <v>136</v>
      </c>
      <c r="P13" s="37">
        <v>60</v>
      </c>
      <c r="Q13" s="38">
        <f t="shared" si="3"/>
        <v>44.117647058823529</v>
      </c>
      <c r="R13" s="37">
        <v>20</v>
      </c>
      <c r="S13" s="37">
        <v>50</v>
      </c>
      <c r="T13" s="37">
        <v>20</v>
      </c>
      <c r="U13" s="38">
        <f t="shared" si="4"/>
        <v>40</v>
      </c>
      <c r="V13" s="37">
        <v>46</v>
      </c>
      <c r="W13" s="37">
        <v>7</v>
      </c>
      <c r="X13" s="38">
        <f t="shared" si="5"/>
        <v>15.217391304347828</v>
      </c>
      <c r="Y13" s="40"/>
      <c r="Z13" s="41"/>
    </row>
    <row r="14" spans="1:26" s="42" customFormat="1" ht="16.5" customHeight="1" x14ac:dyDescent="0.25">
      <c r="A14" s="141" t="s">
        <v>49</v>
      </c>
      <c r="B14" s="37">
        <v>15</v>
      </c>
      <c r="C14" s="39">
        <v>40</v>
      </c>
      <c r="D14" s="39">
        <v>15</v>
      </c>
      <c r="E14" s="38">
        <f t="shared" si="1"/>
        <v>37.5</v>
      </c>
      <c r="F14" s="37">
        <v>15</v>
      </c>
      <c r="G14" s="37">
        <v>2</v>
      </c>
      <c r="H14" s="38">
        <f t="shared" si="2"/>
        <v>13.333333333333334</v>
      </c>
      <c r="I14" s="37">
        <v>1</v>
      </c>
      <c r="J14" s="37">
        <v>0</v>
      </c>
      <c r="K14" s="38">
        <f>J14/I14*100</f>
        <v>0</v>
      </c>
      <c r="L14" s="37">
        <v>1</v>
      </c>
      <c r="M14" s="37">
        <v>0</v>
      </c>
      <c r="N14" s="38">
        <f t="shared" si="0"/>
        <v>0</v>
      </c>
      <c r="O14" s="37">
        <v>40</v>
      </c>
      <c r="P14" s="37">
        <v>14</v>
      </c>
      <c r="Q14" s="38">
        <f t="shared" si="3"/>
        <v>35</v>
      </c>
      <c r="R14" s="37">
        <v>7</v>
      </c>
      <c r="S14" s="37">
        <v>11</v>
      </c>
      <c r="T14" s="37">
        <v>7</v>
      </c>
      <c r="U14" s="38">
        <f t="shared" si="4"/>
        <v>63.636363636363633</v>
      </c>
      <c r="V14" s="37">
        <v>10</v>
      </c>
      <c r="W14" s="37">
        <v>6</v>
      </c>
      <c r="X14" s="38">
        <f t="shared" si="5"/>
        <v>60</v>
      </c>
      <c r="Y14" s="40"/>
      <c r="Z14" s="41"/>
    </row>
    <row r="15" spans="1:26" s="42" customFormat="1" ht="16.5" customHeight="1" x14ac:dyDescent="0.25">
      <c r="A15" s="141" t="s">
        <v>50</v>
      </c>
      <c r="B15" s="37">
        <v>58</v>
      </c>
      <c r="C15" s="39">
        <v>74</v>
      </c>
      <c r="D15" s="39">
        <v>58</v>
      </c>
      <c r="E15" s="38">
        <f t="shared" si="1"/>
        <v>78.378378378378372</v>
      </c>
      <c r="F15" s="37">
        <v>16</v>
      </c>
      <c r="G15" s="37">
        <v>5</v>
      </c>
      <c r="H15" s="38">
        <f t="shared" si="2"/>
        <v>31.25</v>
      </c>
      <c r="I15" s="37">
        <v>3</v>
      </c>
      <c r="J15" s="37">
        <v>2</v>
      </c>
      <c r="K15" s="38">
        <f t="shared" si="6"/>
        <v>66.666666666666657</v>
      </c>
      <c r="L15" s="37">
        <v>8</v>
      </c>
      <c r="M15" s="37">
        <v>8</v>
      </c>
      <c r="N15" s="38">
        <f t="shared" si="0"/>
        <v>100</v>
      </c>
      <c r="O15" s="37">
        <v>74</v>
      </c>
      <c r="P15" s="37">
        <v>57</v>
      </c>
      <c r="Q15" s="38">
        <f t="shared" si="3"/>
        <v>77.027027027027032</v>
      </c>
      <c r="R15" s="37">
        <v>30</v>
      </c>
      <c r="S15" s="37">
        <v>25</v>
      </c>
      <c r="T15" s="37">
        <v>30</v>
      </c>
      <c r="U15" s="38">
        <f t="shared" si="4"/>
        <v>120</v>
      </c>
      <c r="V15" s="37">
        <v>21</v>
      </c>
      <c r="W15" s="37">
        <v>26</v>
      </c>
      <c r="X15" s="38">
        <f t="shared" si="5"/>
        <v>123.80952380952381</v>
      </c>
      <c r="Y15" s="40"/>
      <c r="Z15" s="41"/>
    </row>
    <row r="16" spans="1:26" s="42" customFormat="1" ht="16.5" customHeight="1" x14ac:dyDescent="0.25">
      <c r="A16" s="141" t="s">
        <v>51</v>
      </c>
      <c r="B16" s="37">
        <v>35</v>
      </c>
      <c r="C16" s="39">
        <v>46</v>
      </c>
      <c r="D16" s="39">
        <v>35</v>
      </c>
      <c r="E16" s="38">
        <f t="shared" si="1"/>
        <v>76.08695652173914</v>
      </c>
      <c r="F16" s="37">
        <v>12</v>
      </c>
      <c r="G16" s="37">
        <v>2</v>
      </c>
      <c r="H16" s="38">
        <f t="shared" si="2"/>
        <v>16.666666666666664</v>
      </c>
      <c r="I16" s="37">
        <v>1</v>
      </c>
      <c r="J16" s="37">
        <v>0</v>
      </c>
      <c r="K16" s="38">
        <f t="shared" si="6"/>
        <v>0</v>
      </c>
      <c r="L16" s="37">
        <v>1</v>
      </c>
      <c r="M16" s="37">
        <v>0</v>
      </c>
      <c r="N16" s="38">
        <f t="shared" si="0"/>
        <v>0</v>
      </c>
      <c r="O16" s="37">
        <v>42</v>
      </c>
      <c r="P16" s="37">
        <v>29</v>
      </c>
      <c r="Q16" s="38">
        <f t="shared" si="3"/>
        <v>69.047619047619051</v>
      </c>
      <c r="R16" s="37">
        <v>14</v>
      </c>
      <c r="S16" s="37">
        <v>11</v>
      </c>
      <c r="T16" s="37">
        <v>14</v>
      </c>
      <c r="U16" s="38">
        <f t="shared" si="4"/>
        <v>127.27272727272727</v>
      </c>
      <c r="V16" s="37">
        <v>7</v>
      </c>
      <c r="W16" s="37">
        <v>13</v>
      </c>
      <c r="X16" s="38">
        <f t="shared" si="5"/>
        <v>185.71428571428572</v>
      </c>
      <c r="Y16" s="40"/>
      <c r="Z16" s="41"/>
    </row>
    <row r="17" spans="1:26" s="42" customFormat="1" ht="16.5" customHeight="1" x14ac:dyDescent="0.25">
      <c r="A17" s="141" t="s">
        <v>52</v>
      </c>
      <c r="B17" s="37">
        <v>280</v>
      </c>
      <c r="C17" s="39">
        <v>181</v>
      </c>
      <c r="D17" s="39">
        <v>268</v>
      </c>
      <c r="E17" s="38">
        <f t="shared" si="1"/>
        <v>148.06629834254144</v>
      </c>
      <c r="F17" s="37">
        <v>29</v>
      </c>
      <c r="G17" s="37">
        <v>23</v>
      </c>
      <c r="H17" s="38">
        <f t="shared" si="2"/>
        <v>79.310344827586206</v>
      </c>
      <c r="I17" s="37">
        <v>6</v>
      </c>
      <c r="J17" s="37">
        <v>1</v>
      </c>
      <c r="K17" s="38">
        <f>J17/I17*100</f>
        <v>16.666666666666664</v>
      </c>
      <c r="L17" s="37">
        <v>4</v>
      </c>
      <c r="M17" s="37">
        <v>1</v>
      </c>
      <c r="N17" s="38">
        <f t="shared" si="0"/>
        <v>25</v>
      </c>
      <c r="O17" s="37">
        <v>178</v>
      </c>
      <c r="P17" s="37">
        <v>257</v>
      </c>
      <c r="Q17" s="38">
        <f t="shared" si="3"/>
        <v>144.38202247191012</v>
      </c>
      <c r="R17" s="37">
        <v>139</v>
      </c>
      <c r="S17" s="37">
        <v>76</v>
      </c>
      <c r="T17" s="37">
        <v>137</v>
      </c>
      <c r="U17" s="38">
        <f t="shared" si="4"/>
        <v>180.26315789473685</v>
      </c>
      <c r="V17" s="37">
        <v>61</v>
      </c>
      <c r="W17" s="37">
        <v>127</v>
      </c>
      <c r="X17" s="38">
        <f t="shared" si="5"/>
        <v>208.19672131147539</v>
      </c>
      <c r="Y17" s="40"/>
      <c r="Z17" s="41"/>
    </row>
    <row r="18" spans="1:26" s="42" customFormat="1" ht="16.5" customHeight="1" x14ac:dyDescent="0.25">
      <c r="A18" s="141" t="s">
        <v>53</v>
      </c>
      <c r="B18" s="37">
        <v>36</v>
      </c>
      <c r="C18" s="39">
        <v>63</v>
      </c>
      <c r="D18" s="39">
        <v>36</v>
      </c>
      <c r="E18" s="38">
        <f t="shared" si="1"/>
        <v>57.142857142857139</v>
      </c>
      <c r="F18" s="37">
        <v>11</v>
      </c>
      <c r="G18" s="37">
        <v>7</v>
      </c>
      <c r="H18" s="38">
        <f t="shared" si="2"/>
        <v>63.636363636363633</v>
      </c>
      <c r="I18" s="37">
        <v>0</v>
      </c>
      <c r="J18" s="37">
        <v>0</v>
      </c>
      <c r="K18" s="164" t="e">
        <f t="shared" si="6"/>
        <v>#DIV/0!</v>
      </c>
      <c r="L18" s="37">
        <v>2</v>
      </c>
      <c r="M18" s="37">
        <v>2</v>
      </c>
      <c r="N18" s="38">
        <f t="shared" si="0"/>
        <v>100</v>
      </c>
      <c r="O18" s="37">
        <v>56</v>
      </c>
      <c r="P18" s="37">
        <v>33</v>
      </c>
      <c r="Q18" s="38">
        <f t="shared" si="3"/>
        <v>58.928571428571431</v>
      </c>
      <c r="R18" s="37">
        <v>12</v>
      </c>
      <c r="S18" s="37">
        <v>24</v>
      </c>
      <c r="T18" s="37">
        <v>12</v>
      </c>
      <c r="U18" s="38">
        <f t="shared" si="4"/>
        <v>50</v>
      </c>
      <c r="V18" s="37">
        <v>22</v>
      </c>
      <c r="W18" s="37">
        <v>8</v>
      </c>
      <c r="X18" s="38">
        <f t="shared" si="5"/>
        <v>36.363636363636367</v>
      </c>
      <c r="Y18" s="40"/>
      <c r="Z18" s="41"/>
    </row>
    <row r="19" spans="1:26" s="42" customFormat="1" ht="16.5" customHeight="1" x14ac:dyDescent="0.25">
      <c r="A19" s="141" t="s">
        <v>54</v>
      </c>
      <c r="B19" s="37">
        <v>36</v>
      </c>
      <c r="C19" s="39">
        <v>71</v>
      </c>
      <c r="D19" s="39">
        <v>36</v>
      </c>
      <c r="E19" s="38">
        <f t="shared" si="1"/>
        <v>50.704225352112672</v>
      </c>
      <c r="F19" s="37">
        <v>19</v>
      </c>
      <c r="G19" s="37">
        <v>6</v>
      </c>
      <c r="H19" s="38">
        <f t="shared" si="2"/>
        <v>31.578947368421051</v>
      </c>
      <c r="I19" s="37">
        <v>0</v>
      </c>
      <c r="J19" s="37">
        <v>0</v>
      </c>
      <c r="K19" s="164" t="e">
        <f t="shared" si="6"/>
        <v>#DIV/0!</v>
      </c>
      <c r="L19" s="37">
        <v>20</v>
      </c>
      <c r="M19" s="37">
        <v>1</v>
      </c>
      <c r="N19" s="38">
        <f t="shared" si="0"/>
        <v>5</v>
      </c>
      <c r="O19" s="37">
        <v>70</v>
      </c>
      <c r="P19" s="37">
        <v>32</v>
      </c>
      <c r="Q19" s="38">
        <f t="shared" si="3"/>
        <v>45.714285714285715</v>
      </c>
      <c r="R19" s="37">
        <v>10</v>
      </c>
      <c r="S19" s="37">
        <v>24</v>
      </c>
      <c r="T19" s="37">
        <v>10</v>
      </c>
      <c r="U19" s="38">
        <f t="shared" si="4"/>
        <v>41.666666666666671</v>
      </c>
      <c r="V19" s="37">
        <v>18</v>
      </c>
      <c r="W19" s="37">
        <v>2</v>
      </c>
      <c r="X19" s="38">
        <f t="shared" si="5"/>
        <v>11.111111111111111</v>
      </c>
      <c r="Y19" s="40"/>
      <c r="Z19" s="41"/>
    </row>
    <row r="20" spans="1:26" s="42" customFormat="1" ht="16.5" customHeight="1" x14ac:dyDescent="0.25">
      <c r="A20" s="141" t="s">
        <v>55</v>
      </c>
      <c r="B20" s="37">
        <v>5</v>
      </c>
      <c r="C20" s="39">
        <v>33</v>
      </c>
      <c r="D20" s="39">
        <v>5</v>
      </c>
      <c r="E20" s="38">
        <f t="shared" si="1"/>
        <v>15.151515151515152</v>
      </c>
      <c r="F20" s="37">
        <v>12</v>
      </c>
      <c r="G20" s="37">
        <v>0</v>
      </c>
      <c r="H20" s="38">
        <f t="shared" si="2"/>
        <v>0</v>
      </c>
      <c r="I20" s="37">
        <v>1</v>
      </c>
      <c r="J20" s="37">
        <v>0</v>
      </c>
      <c r="K20" s="38">
        <f>J20/I20*100</f>
        <v>0</v>
      </c>
      <c r="L20" s="37">
        <v>5</v>
      </c>
      <c r="M20" s="37">
        <v>1</v>
      </c>
      <c r="N20" s="38">
        <f t="shared" si="0"/>
        <v>20</v>
      </c>
      <c r="O20" s="37">
        <v>33</v>
      </c>
      <c r="P20" s="37">
        <v>5</v>
      </c>
      <c r="Q20" s="38">
        <f t="shared" si="3"/>
        <v>15.151515151515152</v>
      </c>
      <c r="R20" s="37">
        <v>3</v>
      </c>
      <c r="S20" s="37">
        <v>2</v>
      </c>
      <c r="T20" s="37">
        <v>3</v>
      </c>
      <c r="U20" s="38">
        <f t="shared" si="4"/>
        <v>150</v>
      </c>
      <c r="V20" s="37">
        <v>2</v>
      </c>
      <c r="W20" s="37">
        <v>1</v>
      </c>
      <c r="X20" s="38">
        <f t="shared" si="5"/>
        <v>50</v>
      </c>
      <c r="Y20" s="40"/>
      <c r="Z20" s="41"/>
    </row>
    <row r="21" spans="1:26" s="42" customFormat="1" ht="16.5" customHeight="1" x14ac:dyDescent="0.25">
      <c r="A21" s="141" t="s">
        <v>56</v>
      </c>
      <c r="B21" s="37">
        <v>44</v>
      </c>
      <c r="C21" s="39">
        <v>36</v>
      </c>
      <c r="D21" s="39">
        <v>44</v>
      </c>
      <c r="E21" s="38">
        <f t="shared" si="1"/>
        <v>122.22222222222223</v>
      </c>
      <c r="F21" s="37">
        <v>9</v>
      </c>
      <c r="G21" s="37">
        <v>6</v>
      </c>
      <c r="H21" s="38">
        <f t="shared" si="2"/>
        <v>66.666666666666657</v>
      </c>
      <c r="I21" s="37">
        <v>0</v>
      </c>
      <c r="J21" s="37">
        <v>0</v>
      </c>
      <c r="K21" s="164" t="e">
        <f t="shared" si="6"/>
        <v>#DIV/0!</v>
      </c>
      <c r="L21" s="37">
        <v>0</v>
      </c>
      <c r="M21" s="37">
        <v>0</v>
      </c>
      <c r="N21" s="164" t="e">
        <f t="shared" si="0"/>
        <v>#DIV/0!</v>
      </c>
      <c r="O21" s="37">
        <v>35</v>
      </c>
      <c r="P21" s="37">
        <v>42</v>
      </c>
      <c r="Q21" s="38">
        <f t="shared" si="3"/>
        <v>120</v>
      </c>
      <c r="R21" s="37">
        <v>21</v>
      </c>
      <c r="S21" s="37">
        <v>8</v>
      </c>
      <c r="T21" s="37">
        <v>21</v>
      </c>
      <c r="U21" s="38">
        <f t="shared" si="4"/>
        <v>262.5</v>
      </c>
      <c r="V21" s="37">
        <v>8</v>
      </c>
      <c r="W21" s="37">
        <v>20</v>
      </c>
      <c r="X21" s="38">
        <f t="shared" si="5"/>
        <v>250</v>
      </c>
      <c r="Y21" s="40"/>
      <c r="Z21" s="41"/>
    </row>
    <row r="22" spans="1:26" s="42" customFormat="1" ht="16.5" customHeight="1" x14ac:dyDescent="0.25">
      <c r="A22" s="141" t="s">
        <v>57</v>
      </c>
      <c r="B22" s="37">
        <v>61</v>
      </c>
      <c r="C22" s="39">
        <v>70</v>
      </c>
      <c r="D22" s="39">
        <v>56</v>
      </c>
      <c r="E22" s="38">
        <f t="shared" si="1"/>
        <v>80</v>
      </c>
      <c r="F22" s="37">
        <v>18</v>
      </c>
      <c r="G22" s="37">
        <v>7</v>
      </c>
      <c r="H22" s="38">
        <f t="shared" si="2"/>
        <v>38.888888888888893</v>
      </c>
      <c r="I22" s="37">
        <v>1</v>
      </c>
      <c r="J22" s="37">
        <v>0</v>
      </c>
      <c r="K22" s="164">
        <f t="shared" si="6"/>
        <v>0</v>
      </c>
      <c r="L22" s="37">
        <v>0</v>
      </c>
      <c r="M22" s="37">
        <v>0</v>
      </c>
      <c r="N22" s="164" t="e">
        <f t="shared" si="0"/>
        <v>#DIV/0!</v>
      </c>
      <c r="O22" s="37">
        <v>68</v>
      </c>
      <c r="P22" s="37">
        <v>50</v>
      </c>
      <c r="Q22" s="38">
        <f t="shared" si="3"/>
        <v>73.529411764705884</v>
      </c>
      <c r="R22" s="37">
        <v>15</v>
      </c>
      <c r="S22" s="37">
        <v>34</v>
      </c>
      <c r="T22" s="37">
        <v>14</v>
      </c>
      <c r="U22" s="38">
        <f t="shared" si="4"/>
        <v>41.17647058823529</v>
      </c>
      <c r="V22" s="37">
        <v>33</v>
      </c>
      <c r="W22" s="37">
        <v>10</v>
      </c>
      <c r="X22" s="38">
        <f t="shared" si="5"/>
        <v>30.303030303030305</v>
      </c>
      <c r="Y22" s="40"/>
      <c r="Z22" s="41"/>
    </row>
    <row r="23" spans="1:26" s="42" customFormat="1" ht="16.5" customHeight="1" x14ac:dyDescent="0.25">
      <c r="A23" s="141" t="s">
        <v>58</v>
      </c>
      <c r="B23" s="37">
        <v>23</v>
      </c>
      <c r="C23" s="39">
        <v>79</v>
      </c>
      <c r="D23" s="39">
        <v>23</v>
      </c>
      <c r="E23" s="38">
        <f t="shared" si="1"/>
        <v>29.11392405063291</v>
      </c>
      <c r="F23" s="37">
        <v>24</v>
      </c>
      <c r="G23" s="37">
        <v>1</v>
      </c>
      <c r="H23" s="38">
        <f t="shared" si="2"/>
        <v>4.1666666666666661</v>
      </c>
      <c r="I23" s="37">
        <v>0</v>
      </c>
      <c r="J23" s="37">
        <v>0</v>
      </c>
      <c r="K23" s="164" t="e">
        <f t="shared" si="6"/>
        <v>#DIV/0!</v>
      </c>
      <c r="L23" s="37">
        <v>0</v>
      </c>
      <c r="M23" s="37">
        <v>0</v>
      </c>
      <c r="N23" s="164" t="e">
        <f t="shared" si="0"/>
        <v>#DIV/0!</v>
      </c>
      <c r="O23" s="37">
        <v>79</v>
      </c>
      <c r="P23" s="37">
        <v>23</v>
      </c>
      <c r="Q23" s="38">
        <f t="shared" si="3"/>
        <v>29.11392405063291</v>
      </c>
      <c r="R23" s="37">
        <v>11</v>
      </c>
      <c r="S23" s="37">
        <v>18</v>
      </c>
      <c r="T23" s="37">
        <v>11</v>
      </c>
      <c r="U23" s="38">
        <f t="shared" si="4"/>
        <v>61.111111111111114</v>
      </c>
      <c r="V23" s="37">
        <v>15</v>
      </c>
      <c r="W23" s="37">
        <v>3</v>
      </c>
      <c r="X23" s="38">
        <f t="shared" si="5"/>
        <v>20</v>
      </c>
      <c r="Y23" s="40"/>
      <c r="Z23" s="41"/>
    </row>
    <row r="24" spans="1:26" s="42" customFormat="1" ht="16.5" customHeight="1" x14ac:dyDescent="0.25">
      <c r="A24" s="141" t="s">
        <v>59</v>
      </c>
      <c r="B24" s="37">
        <v>30</v>
      </c>
      <c r="C24" s="39">
        <v>34</v>
      </c>
      <c r="D24" s="39">
        <v>30</v>
      </c>
      <c r="E24" s="38">
        <f t="shared" si="1"/>
        <v>88.235294117647058</v>
      </c>
      <c r="F24" s="37">
        <v>20</v>
      </c>
      <c r="G24" s="37">
        <v>12</v>
      </c>
      <c r="H24" s="38">
        <f t="shared" si="2"/>
        <v>60</v>
      </c>
      <c r="I24" s="37">
        <v>1</v>
      </c>
      <c r="J24" s="37">
        <v>0</v>
      </c>
      <c r="K24" s="38">
        <f>J24/I24*100</f>
        <v>0</v>
      </c>
      <c r="L24" s="37">
        <v>0</v>
      </c>
      <c r="M24" s="37">
        <v>0</v>
      </c>
      <c r="N24" s="164" t="e">
        <f t="shared" si="0"/>
        <v>#DIV/0!</v>
      </c>
      <c r="O24" s="37">
        <v>34</v>
      </c>
      <c r="P24" s="37">
        <v>27</v>
      </c>
      <c r="Q24" s="38">
        <f t="shared" si="3"/>
        <v>79.411764705882348</v>
      </c>
      <c r="R24" s="37">
        <v>12</v>
      </c>
      <c r="S24" s="37">
        <v>6</v>
      </c>
      <c r="T24" s="37">
        <v>12</v>
      </c>
      <c r="U24" s="38">
        <f t="shared" si="4"/>
        <v>200</v>
      </c>
      <c r="V24" s="37">
        <v>6</v>
      </c>
      <c r="W24" s="37">
        <v>9</v>
      </c>
      <c r="X24" s="38">
        <f t="shared" si="5"/>
        <v>150</v>
      </c>
      <c r="Y24" s="40"/>
      <c r="Z24" s="41"/>
    </row>
    <row r="25" spans="1:26" s="42" customFormat="1" ht="16.5" customHeight="1" x14ac:dyDescent="0.25">
      <c r="A25" s="141" t="s">
        <v>60</v>
      </c>
      <c r="B25" s="37">
        <v>32</v>
      </c>
      <c r="C25" s="39">
        <v>50</v>
      </c>
      <c r="D25" s="39">
        <v>32</v>
      </c>
      <c r="E25" s="38">
        <f t="shared" si="1"/>
        <v>64</v>
      </c>
      <c r="F25" s="37">
        <v>14</v>
      </c>
      <c r="G25" s="37">
        <v>3</v>
      </c>
      <c r="H25" s="38">
        <f t="shared" si="2"/>
        <v>21.428571428571427</v>
      </c>
      <c r="I25" s="37">
        <v>0</v>
      </c>
      <c r="J25" s="37">
        <v>0</v>
      </c>
      <c r="K25" s="164" t="e">
        <f t="shared" si="6"/>
        <v>#DIV/0!</v>
      </c>
      <c r="L25" s="37">
        <v>3</v>
      </c>
      <c r="M25" s="37">
        <v>3</v>
      </c>
      <c r="N25" s="38">
        <f t="shared" si="0"/>
        <v>100</v>
      </c>
      <c r="O25" s="37">
        <v>50</v>
      </c>
      <c r="P25" s="37">
        <v>32</v>
      </c>
      <c r="Q25" s="38">
        <f t="shared" si="3"/>
        <v>64</v>
      </c>
      <c r="R25" s="37">
        <v>14</v>
      </c>
      <c r="S25" s="37">
        <v>20</v>
      </c>
      <c r="T25" s="37">
        <v>14</v>
      </c>
      <c r="U25" s="38">
        <f t="shared" si="4"/>
        <v>70</v>
      </c>
      <c r="V25" s="37">
        <v>17</v>
      </c>
      <c r="W25" s="37">
        <v>9</v>
      </c>
      <c r="X25" s="38">
        <f t="shared" si="5"/>
        <v>52.941176470588239</v>
      </c>
      <c r="Y25" s="40"/>
      <c r="Z25" s="41"/>
    </row>
    <row r="26" spans="1:26" s="42" customFormat="1" ht="16.5" customHeight="1" x14ac:dyDescent="0.25">
      <c r="A26" s="141" t="s">
        <v>61</v>
      </c>
      <c r="B26" s="37">
        <v>15</v>
      </c>
      <c r="C26" s="39">
        <v>24</v>
      </c>
      <c r="D26" s="39">
        <v>15</v>
      </c>
      <c r="E26" s="38">
        <f t="shared" si="1"/>
        <v>62.5</v>
      </c>
      <c r="F26" s="37">
        <v>4</v>
      </c>
      <c r="G26" s="37">
        <v>0</v>
      </c>
      <c r="H26" s="38">
        <f t="shared" si="2"/>
        <v>0</v>
      </c>
      <c r="I26" s="37">
        <v>1</v>
      </c>
      <c r="J26" s="37">
        <v>0</v>
      </c>
      <c r="K26" s="38">
        <f>J26/I26*100</f>
        <v>0</v>
      </c>
      <c r="L26" s="37">
        <v>2</v>
      </c>
      <c r="M26" s="37">
        <v>0</v>
      </c>
      <c r="N26" s="38">
        <f t="shared" si="0"/>
        <v>0</v>
      </c>
      <c r="O26" s="37">
        <v>24</v>
      </c>
      <c r="P26" s="37">
        <v>15</v>
      </c>
      <c r="Q26" s="38">
        <f t="shared" si="3"/>
        <v>62.5</v>
      </c>
      <c r="R26" s="37">
        <v>6</v>
      </c>
      <c r="S26" s="37">
        <v>6</v>
      </c>
      <c r="T26" s="37">
        <v>6</v>
      </c>
      <c r="U26" s="38">
        <f t="shared" si="4"/>
        <v>100</v>
      </c>
      <c r="V26" s="37">
        <v>6</v>
      </c>
      <c r="W26" s="37">
        <v>4</v>
      </c>
      <c r="X26" s="38">
        <f t="shared" si="5"/>
        <v>66.666666666666657</v>
      </c>
      <c r="Y26" s="40"/>
      <c r="Z26" s="41"/>
    </row>
    <row r="27" spans="1:26" s="42" customFormat="1" ht="16.5" customHeight="1" x14ac:dyDescent="0.25">
      <c r="A27" s="141" t="s">
        <v>62</v>
      </c>
      <c r="B27" s="37">
        <v>30</v>
      </c>
      <c r="C27" s="39">
        <v>49</v>
      </c>
      <c r="D27" s="39">
        <v>30</v>
      </c>
      <c r="E27" s="38">
        <f t="shared" si="1"/>
        <v>61.224489795918366</v>
      </c>
      <c r="F27" s="37">
        <v>12</v>
      </c>
      <c r="G27" s="37">
        <v>1</v>
      </c>
      <c r="H27" s="38">
        <f t="shared" si="2"/>
        <v>8.3333333333333321</v>
      </c>
      <c r="I27" s="37">
        <v>0</v>
      </c>
      <c r="J27" s="37">
        <v>0</v>
      </c>
      <c r="K27" s="164" t="e">
        <f t="shared" si="6"/>
        <v>#DIV/0!</v>
      </c>
      <c r="L27" s="37">
        <v>0</v>
      </c>
      <c r="M27" s="37">
        <v>0</v>
      </c>
      <c r="N27" s="164" t="e">
        <f t="shared" si="0"/>
        <v>#DIV/0!</v>
      </c>
      <c r="O27" s="37">
        <v>48</v>
      </c>
      <c r="P27" s="37">
        <v>28</v>
      </c>
      <c r="Q27" s="38">
        <f t="shared" si="3"/>
        <v>58.333333333333336</v>
      </c>
      <c r="R27" s="37">
        <v>5</v>
      </c>
      <c r="S27" s="37">
        <v>18</v>
      </c>
      <c r="T27" s="37">
        <v>5</v>
      </c>
      <c r="U27" s="38">
        <f t="shared" si="4"/>
        <v>27.777777777777779</v>
      </c>
      <c r="V27" s="37">
        <v>15</v>
      </c>
      <c r="W27" s="37">
        <v>4</v>
      </c>
      <c r="X27" s="38">
        <f t="shared" si="5"/>
        <v>26.666666666666668</v>
      </c>
      <c r="Y27" s="40"/>
      <c r="Z27" s="41"/>
    </row>
    <row r="28" spans="1:26" ht="57" customHeight="1" x14ac:dyDescent="0.25">
      <c r="A28" s="44"/>
      <c r="B28" s="219" t="s">
        <v>79</v>
      </c>
      <c r="C28" s="219"/>
      <c r="D28" s="219"/>
      <c r="E28" s="219"/>
      <c r="F28" s="219"/>
      <c r="G28" s="219"/>
      <c r="H28" s="219"/>
      <c r="I28" s="219"/>
      <c r="J28" s="219"/>
      <c r="K28" s="219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8:K28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view="pageBreakPreview" topLeftCell="A3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5.664062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206" t="s">
        <v>68</v>
      </c>
      <c r="B1" s="206"/>
      <c r="C1" s="206"/>
      <c r="D1" s="206"/>
      <c r="E1" s="206"/>
    </row>
    <row r="2" spans="1:9" ht="9.75" customHeight="1" x14ac:dyDescent="0.25">
      <c r="A2" s="235"/>
      <c r="B2" s="235"/>
      <c r="C2" s="235"/>
      <c r="D2" s="235"/>
      <c r="E2" s="235"/>
    </row>
    <row r="3" spans="1:9" s="4" customFormat="1" ht="23.25" customHeight="1" x14ac:dyDescent="0.3">
      <c r="A3" s="211" t="s">
        <v>0</v>
      </c>
      <c r="B3" s="207" t="s">
        <v>81</v>
      </c>
      <c r="C3" s="207" t="s">
        <v>82</v>
      </c>
      <c r="D3" s="236" t="s">
        <v>1</v>
      </c>
      <c r="E3" s="237"/>
    </row>
    <row r="4" spans="1:9" s="4" customFormat="1" ht="27.6" x14ac:dyDescent="0.3">
      <c r="A4" s="212"/>
      <c r="B4" s="208"/>
      <c r="C4" s="208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'6'!B8</f>
        <v>405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'6'!C8</f>
        <v>934</v>
      </c>
      <c r="C7" s="161">
        <f>'6'!D8</f>
        <v>400</v>
      </c>
      <c r="D7" s="11">
        <f t="shared" ref="D7:D11" si="0">C7/B7*100</f>
        <v>42.82655246252677</v>
      </c>
      <c r="E7" s="162">
        <f t="shared" ref="E7:E11" si="1">C7-B7</f>
        <v>-534</v>
      </c>
      <c r="I7" s="12"/>
    </row>
    <row r="8" spans="1:9" s="4" customFormat="1" ht="48.75" customHeight="1" x14ac:dyDescent="0.3">
      <c r="A8" s="13" t="s">
        <v>37</v>
      </c>
      <c r="B8" s="161">
        <f>'6'!F8</f>
        <v>290</v>
      </c>
      <c r="C8" s="161">
        <f>'6'!G8</f>
        <v>99</v>
      </c>
      <c r="D8" s="11">
        <f t="shared" si="0"/>
        <v>34.137931034482762</v>
      </c>
      <c r="E8" s="162">
        <f t="shared" si="1"/>
        <v>-191</v>
      </c>
      <c r="I8" s="12"/>
    </row>
    <row r="9" spans="1:9" s="4" customFormat="1" ht="34.5" customHeight="1" x14ac:dyDescent="0.3">
      <c r="A9" s="14" t="s">
        <v>38</v>
      </c>
      <c r="B9" s="161">
        <f>'6'!I8</f>
        <v>8</v>
      </c>
      <c r="C9" s="161">
        <f>'6'!J8</f>
        <v>3</v>
      </c>
      <c r="D9" s="11">
        <f t="shared" si="0"/>
        <v>37.5</v>
      </c>
      <c r="E9" s="162">
        <f t="shared" si="1"/>
        <v>-5</v>
      </c>
      <c r="I9" s="12"/>
    </row>
    <row r="10" spans="1:9" s="4" customFormat="1" ht="48.75" customHeight="1" x14ac:dyDescent="0.3">
      <c r="A10" s="14" t="s">
        <v>29</v>
      </c>
      <c r="B10" s="161">
        <f>'6'!L8</f>
        <v>15</v>
      </c>
      <c r="C10" s="161">
        <f>'6'!M8</f>
        <v>2</v>
      </c>
      <c r="D10" s="11">
        <f t="shared" si="0"/>
        <v>13.333333333333334</v>
      </c>
      <c r="E10" s="162">
        <f t="shared" si="1"/>
        <v>-13</v>
      </c>
      <c r="I10" s="12"/>
    </row>
    <row r="11" spans="1:9" s="4" customFormat="1" ht="54.75" customHeight="1" x14ac:dyDescent="0.3">
      <c r="A11" s="14" t="s">
        <v>39</v>
      </c>
      <c r="B11" s="161">
        <f>'6'!O8</f>
        <v>897</v>
      </c>
      <c r="C11" s="161">
        <f>'6'!P8</f>
        <v>368</v>
      </c>
      <c r="D11" s="11">
        <f t="shared" si="0"/>
        <v>41.025641025641022</v>
      </c>
      <c r="E11" s="162">
        <f t="shared" si="1"/>
        <v>-529</v>
      </c>
      <c r="I11" s="12"/>
    </row>
    <row r="12" spans="1:9" s="4" customFormat="1" ht="12.75" customHeight="1" x14ac:dyDescent="0.3">
      <c r="A12" s="213" t="s">
        <v>5</v>
      </c>
      <c r="B12" s="214"/>
      <c r="C12" s="214"/>
      <c r="D12" s="214"/>
      <c r="E12" s="214"/>
      <c r="I12" s="12"/>
    </row>
    <row r="13" spans="1:9" s="4" customFormat="1" ht="18" customHeight="1" x14ac:dyDescent="0.3">
      <c r="A13" s="215"/>
      <c r="B13" s="216"/>
      <c r="C13" s="216"/>
      <c r="D13" s="216"/>
      <c r="E13" s="216"/>
      <c r="I13" s="12"/>
    </row>
    <row r="14" spans="1:9" s="4" customFormat="1" ht="20.25" customHeight="1" x14ac:dyDescent="0.3">
      <c r="A14" s="211" t="s">
        <v>0</v>
      </c>
      <c r="B14" s="217" t="s">
        <v>83</v>
      </c>
      <c r="C14" s="217" t="s">
        <v>84</v>
      </c>
      <c r="D14" s="236" t="s">
        <v>1</v>
      </c>
      <c r="E14" s="237"/>
      <c r="I14" s="12"/>
    </row>
    <row r="15" spans="1:9" ht="27.75" customHeight="1" x14ac:dyDescent="0.25">
      <c r="A15" s="212"/>
      <c r="B15" s="217"/>
      <c r="C15" s="217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'6'!R8</f>
        <v>75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'6'!S8</f>
        <v>246</v>
      </c>
      <c r="C17" s="165">
        <f>'6'!T8</f>
        <v>73</v>
      </c>
      <c r="D17" s="11">
        <f t="shared" ref="D17:D18" si="2">C17/B17*100</f>
        <v>29.674796747967481</v>
      </c>
      <c r="E17" s="162">
        <f t="shared" ref="E17:E18" si="3">C17-B17</f>
        <v>-173</v>
      </c>
      <c r="I17" s="12"/>
    </row>
    <row r="18" spans="1:9" ht="27.75" customHeight="1" x14ac:dyDescent="0.25">
      <c r="A18" s="1" t="s">
        <v>41</v>
      </c>
      <c r="B18" s="165">
        <f>'6'!V8</f>
        <v>221</v>
      </c>
      <c r="C18" s="165">
        <f>'6'!W8</f>
        <v>49</v>
      </c>
      <c r="D18" s="11">
        <f t="shared" si="2"/>
        <v>22.171945701357465</v>
      </c>
      <c r="E18" s="162">
        <f t="shared" si="3"/>
        <v>-172</v>
      </c>
      <c r="I18" s="12"/>
    </row>
    <row r="19" spans="1:9" ht="64.8" customHeight="1" x14ac:dyDescent="0.25">
      <c r="A19" s="205" t="s">
        <v>79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topLeftCell="B1" zoomScale="85" zoomScaleNormal="85" zoomScaleSheetLayoutView="85" workbookViewId="0">
      <selection activeCell="B1" sqref="B1:K1"/>
    </sheetView>
  </sheetViews>
  <sheetFormatPr defaultRowHeight="15.6" x14ac:dyDescent="0.3"/>
  <cols>
    <col min="1" max="1" width="22.5546875" style="71" customWidth="1"/>
    <col min="2" max="2" width="20.6640625" style="71" customWidth="1"/>
    <col min="3" max="3" width="11" style="68" customWidth="1"/>
    <col min="4" max="4" width="11.109375" style="68" customWidth="1"/>
    <col min="5" max="5" width="7.109375" style="72" customWidth="1"/>
    <col min="6" max="6" width="10.109375" style="68" customWidth="1"/>
    <col min="7" max="7" width="8.8867187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8.6640625" style="72" customWidth="1"/>
    <col min="14" max="14" width="7.33203125" style="72" customWidth="1"/>
    <col min="15" max="15" width="8.109375" style="68" customWidth="1"/>
    <col min="16" max="16" width="8.6640625" style="68" customWidth="1"/>
    <col min="17" max="17" width="6.44140625" style="72" customWidth="1"/>
    <col min="18" max="18" width="15.88671875" style="68" customWidth="1"/>
    <col min="19" max="20" width="9.5546875" style="68" customWidth="1"/>
    <col min="21" max="21" width="6.44140625" style="72" customWidth="1"/>
    <col min="22" max="22" width="9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60" customHeight="1" x14ac:dyDescent="0.35">
      <c r="A1" s="137"/>
      <c r="B1" s="238" t="s">
        <v>87</v>
      </c>
      <c r="C1" s="238"/>
      <c r="D1" s="238"/>
      <c r="E1" s="238"/>
      <c r="F1" s="238"/>
      <c r="G1" s="238"/>
      <c r="H1" s="238"/>
      <c r="I1" s="238"/>
      <c r="J1" s="238"/>
      <c r="K1" s="238"/>
      <c r="L1" s="49"/>
      <c r="M1" s="49"/>
      <c r="N1" s="49"/>
      <c r="O1" s="50"/>
      <c r="P1" s="50"/>
      <c r="Q1" s="51"/>
      <c r="R1" s="50"/>
      <c r="S1" s="50"/>
      <c r="T1" s="50"/>
      <c r="U1" s="52"/>
      <c r="W1" s="55"/>
      <c r="X1" s="153" t="s">
        <v>22</v>
      </c>
    </row>
    <row r="2" spans="1:25" s="53" customFormat="1" ht="13.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5" t="s">
        <v>8</v>
      </c>
      <c r="X2" s="55"/>
    </row>
    <row r="3" spans="1:25" s="53" customFormat="1" ht="27.75" customHeight="1" x14ac:dyDescent="0.25">
      <c r="A3" s="179"/>
      <c r="B3" s="239" t="s">
        <v>74</v>
      </c>
      <c r="C3" s="182" t="s">
        <v>9</v>
      </c>
      <c r="D3" s="183"/>
      <c r="E3" s="184"/>
      <c r="F3" s="191" t="s">
        <v>19</v>
      </c>
      <c r="G3" s="191"/>
      <c r="H3" s="191"/>
      <c r="I3" s="182" t="s">
        <v>15</v>
      </c>
      <c r="J3" s="183"/>
      <c r="K3" s="184"/>
      <c r="L3" s="182" t="s">
        <v>10</v>
      </c>
      <c r="M3" s="183"/>
      <c r="N3" s="184"/>
      <c r="O3" s="182" t="s">
        <v>11</v>
      </c>
      <c r="P3" s="183"/>
      <c r="Q3" s="183"/>
      <c r="R3" s="202" t="s">
        <v>77</v>
      </c>
      <c r="S3" s="192" t="s">
        <v>17</v>
      </c>
      <c r="T3" s="193"/>
      <c r="U3" s="194"/>
      <c r="V3" s="182" t="s">
        <v>16</v>
      </c>
      <c r="W3" s="183"/>
      <c r="X3" s="184"/>
    </row>
    <row r="4" spans="1:25" s="56" customFormat="1" ht="14.25" customHeight="1" x14ac:dyDescent="0.25">
      <c r="A4" s="180"/>
      <c r="B4" s="240"/>
      <c r="C4" s="185"/>
      <c r="D4" s="186"/>
      <c r="E4" s="187"/>
      <c r="F4" s="191"/>
      <c r="G4" s="191"/>
      <c r="H4" s="191"/>
      <c r="I4" s="186"/>
      <c r="J4" s="186"/>
      <c r="K4" s="187"/>
      <c r="L4" s="185"/>
      <c r="M4" s="186"/>
      <c r="N4" s="187"/>
      <c r="O4" s="185"/>
      <c r="P4" s="186"/>
      <c r="Q4" s="186"/>
      <c r="R4" s="203"/>
      <c r="S4" s="195"/>
      <c r="T4" s="196"/>
      <c r="U4" s="197"/>
      <c r="V4" s="185"/>
      <c r="W4" s="186"/>
      <c r="X4" s="187"/>
    </row>
    <row r="5" spans="1:25" s="56" customFormat="1" ht="22.5" customHeight="1" x14ac:dyDescent="0.25">
      <c r="A5" s="180"/>
      <c r="B5" s="241"/>
      <c r="C5" s="188"/>
      <c r="D5" s="189"/>
      <c r="E5" s="190"/>
      <c r="F5" s="191"/>
      <c r="G5" s="191"/>
      <c r="H5" s="191"/>
      <c r="I5" s="189"/>
      <c r="J5" s="189"/>
      <c r="K5" s="190"/>
      <c r="L5" s="188"/>
      <c r="M5" s="189"/>
      <c r="N5" s="190"/>
      <c r="O5" s="188"/>
      <c r="P5" s="189"/>
      <c r="Q5" s="189"/>
      <c r="R5" s="204"/>
      <c r="S5" s="198"/>
      <c r="T5" s="199"/>
      <c r="U5" s="200"/>
      <c r="V5" s="188"/>
      <c r="W5" s="189"/>
      <c r="X5" s="190"/>
    </row>
    <row r="6" spans="1:25" s="56" customFormat="1" ht="21.6" customHeight="1" x14ac:dyDescent="0.25">
      <c r="A6" s="181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9.6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405</v>
      </c>
      <c r="C8" s="33">
        <f>SUM(C9:C28)</f>
        <v>934</v>
      </c>
      <c r="D8" s="33">
        <f>SUM(D9:D28)</f>
        <v>400</v>
      </c>
      <c r="E8" s="34">
        <f>D8/C8*100</f>
        <v>42.82655246252677</v>
      </c>
      <c r="F8" s="33">
        <f>SUM(F9:F28)</f>
        <v>290</v>
      </c>
      <c r="G8" s="33">
        <f>SUM(G9:G28)</f>
        <v>99</v>
      </c>
      <c r="H8" s="34">
        <f>G8/F8*100</f>
        <v>34.137931034482762</v>
      </c>
      <c r="I8" s="33">
        <f>SUM(I9:I28)</f>
        <v>8</v>
      </c>
      <c r="J8" s="33">
        <f>SUM(J9:J28)</f>
        <v>3</v>
      </c>
      <c r="K8" s="34">
        <f>J8/I8*100</f>
        <v>37.5</v>
      </c>
      <c r="L8" s="33">
        <f>SUM(L9:L28)</f>
        <v>15</v>
      </c>
      <c r="M8" s="33">
        <f>SUM(M9:M28)</f>
        <v>2</v>
      </c>
      <c r="N8" s="34">
        <f>M8/L8*100</f>
        <v>13.333333333333334</v>
      </c>
      <c r="O8" s="33">
        <f>SUM(O9:O28)</f>
        <v>897</v>
      </c>
      <c r="P8" s="33">
        <f>SUM(P9:P28)</f>
        <v>368</v>
      </c>
      <c r="Q8" s="34">
        <f>P8/O8*100</f>
        <v>41.025641025641022</v>
      </c>
      <c r="R8" s="33">
        <f>SUM(R9:R28)</f>
        <v>75</v>
      </c>
      <c r="S8" s="33">
        <f>SUM(S9:S28)</f>
        <v>246</v>
      </c>
      <c r="T8" s="33">
        <f>SUM(T9:T28)</f>
        <v>73</v>
      </c>
      <c r="U8" s="34">
        <f>T8/S8*100</f>
        <v>29.674796747967481</v>
      </c>
      <c r="V8" s="33">
        <f>SUM(V9:V28)</f>
        <v>221</v>
      </c>
      <c r="W8" s="33">
        <f>SUM(W9:W28)</f>
        <v>49</v>
      </c>
      <c r="X8" s="34">
        <f>W8/V8*100</f>
        <v>22.171945701357465</v>
      </c>
    </row>
    <row r="9" spans="1:25" ht="16.5" customHeight="1" x14ac:dyDescent="0.3">
      <c r="A9" s="141" t="s">
        <v>43</v>
      </c>
      <c r="B9" s="62">
        <v>129</v>
      </c>
      <c r="C9" s="63">
        <v>340</v>
      </c>
      <c r="D9" s="63">
        <v>125</v>
      </c>
      <c r="E9" s="38">
        <f>D9/C9*100</f>
        <v>36.764705882352942</v>
      </c>
      <c r="F9" s="64">
        <v>76</v>
      </c>
      <c r="G9" s="64">
        <v>39</v>
      </c>
      <c r="H9" s="38">
        <f>G9/F9*100</f>
        <v>51.315789473684212</v>
      </c>
      <c r="I9" s="63">
        <v>1</v>
      </c>
      <c r="J9" s="63">
        <v>1</v>
      </c>
      <c r="K9" s="38">
        <f>J9/I9*100</f>
        <v>100</v>
      </c>
      <c r="L9" s="64">
        <v>5</v>
      </c>
      <c r="M9" s="64">
        <v>0</v>
      </c>
      <c r="N9" s="38">
        <f>M9/L9*100</f>
        <v>0</v>
      </c>
      <c r="O9" s="64">
        <v>313</v>
      </c>
      <c r="P9" s="64">
        <v>107</v>
      </c>
      <c r="Q9" s="38">
        <f>P9/O9*100</f>
        <v>34.185303514376997</v>
      </c>
      <c r="R9" s="64">
        <v>20</v>
      </c>
      <c r="S9" s="65">
        <v>81</v>
      </c>
      <c r="T9" s="65">
        <v>18</v>
      </c>
      <c r="U9" s="38">
        <f>T9/S9*100</f>
        <v>22.222222222222221</v>
      </c>
      <c r="V9" s="66">
        <v>72</v>
      </c>
      <c r="W9" s="66">
        <v>15</v>
      </c>
      <c r="X9" s="38">
        <f>W9/V9*100</f>
        <v>20.833333333333336</v>
      </c>
      <c r="Y9" s="67"/>
    </row>
    <row r="10" spans="1:25" ht="16.5" customHeight="1" x14ac:dyDescent="0.3">
      <c r="A10" s="141" t="s">
        <v>44</v>
      </c>
      <c r="B10" s="62">
        <v>16</v>
      </c>
      <c r="C10" s="63">
        <v>38</v>
      </c>
      <c r="D10" s="63">
        <v>16</v>
      </c>
      <c r="E10" s="38">
        <f t="shared" ref="E10:E28" si="0">D10/C10*100</f>
        <v>42.105263157894733</v>
      </c>
      <c r="F10" s="64">
        <v>23</v>
      </c>
      <c r="G10" s="64">
        <v>2</v>
      </c>
      <c r="H10" s="38">
        <f t="shared" ref="H10:H28" si="1">G10/F10*100</f>
        <v>8.695652173913043</v>
      </c>
      <c r="I10" s="63">
        <v>0</v>
      </c>
      <c r="J10" s="63">
        <v>0</v>
      </c>
      <c r="K10" s="164" t="e">
        <f t="shared" ref="K10:K28" si="2">J10/I10*100</f>
        <v>#DIV/0!</v>
      </c>
      <c r="L10" s="64">
        <v>0</v>
      </c>
      <c r="M10" s="64">
        <v>0</v>
      </c>
      <c r="N10" s="164" t="e">
        <f t="shared" ref="N10:N28" si="3">M10/L10*100</f>
        <v>#DIV/0!</v>
      </c>
      <c r="O10" s="64">
        <v>38</v>
      </c>
      <c r="P10" s="64">
        <v>16</v>
      </c>
      <c r="Q10" s="38">
        <f t="shared" ref="Q10:Q28" si="4">P10/O10*100</f>
        <v>42.105263157894733</v>
      </c>
      <c r="R10" s="64">
        <v>5</v>
      </c>
      <c r="S10" s="65">
        <v>9</v>
      </c>
      <c r="T10" s="65">
        <v>5</v>
      </c>
      <c r="U10" s="38">
        <f t="shared" ref="U10:U28" si="5">T10/S10*100</f>
        <v>55.555555555555557</v>
      </c>
      <c r="V10" s="66">
        <v>7</v>
      </c>
      <c r="W10" s="66">
        <v>4</v>
      </c>
      <c r="X10" s="38">
        <f t="shared" ref="X10:X28" si="6">W10/V10*100</f>
        <v>57.142857142857139</v>
      </c>
      <c r="Y10" s="67"/>
    </row>
    <row r="11" spans="1:25" ht="16.5" customHeight="1" x14ac:dyDescent="0.3">
      <c r="A11" s="141" t="s">
        <v>45</v>
      </c>
      <c r="B11" s="62">
        <v>4</v>
      </c>
      <c r="C11" s="63">
        <v>15</v>
      </c>
      <c r="D11" s="63">
        <v>4</v>
      </c>
      <c r="E11" s="38">
        <f t="shared" si="0"/>
        <v>26.666666666666668</v>
      </c>
      <c r="F11" s="64">
        <v>4</v>
      </c>
      <c r="G11" s="64">
        <v>0</v>
      </c>
      <c r="H11" s="38">
        <f t="shared" si="1"/>
        <v>0</v>
      </c>
      <c r="I11" s="63">
        <v>0</v>
      </c>
      <c r="J11" s="63">
        <v>0</v>
      </c>
      <c r="K11" s="164" t="e">
        <f t="shared" si="2"/>
        <v>#DIV/0!</v>
      </c>
      <c r="L11" s="64">
        <v>0</v>
      </c>
      <c r="M11" s="64">
        <v>0</v>
      </c>
      <c r="N11" s="164" t="e">
        <f t="shared" si="3"/>
        <v>#DIV/0!</v>
      </c>
      <c r="O11" s="64">
        <v>15</v>
      </c>
      <c r="P11" s="64">
        <v>4</v>
      </c>
      <c r="Q11" s="38">
        <f t="shared" si="4"/>
        <v>26.666666666666668</v>
      </c>
      <c r="R11" s="64">
        <v>0</v>
      </c>
      <c r="S11" s="65">
        <v>1</v>
      </c>
      <c r="T11" s="65">
        <v>0</v>
      </c>
      <c r="U11" s="38">
        <f t="shared" si="5"/>
        <v>0</v>
      </c>
      <c r="V11" s="66">
        <v>0</v>
      </c>
      <c r="W11" s="66">
        <v>0</v>
      </c>
      <c r="X11" s="164" t="e">
        <f t="shared" si="6"/>
        <v>#DIV/0!</v>
      </c>
      <c r="Y11" s="67"/>
    </row>
    <row r="12" spans="1:25" ht="16.5" customHeight="1" x14ac:dyDescent="0.3">
      <c r="A12" s="141" t="s">
        <v>46</v>
      </c>
      <c r="B12" s="62">
        <v>20</v>
      </c>
      <c r="C12" s="63">
        <v>56</v>
      </c>
      <c r="D12" s="63">
        <v>20</v>
      </c>
      <c r="E12" s="38">
        <f t="shared" si="0"/>
        <v>35.714285714285715</v>
      </c>
      <c r="F12" s="64">
        <v>8</v>
      </c>
      <c r="G12" s="64">
        <v>5</v>
      </c>
      <c r="H12" s="38">
        <f t="shared" si="1"/>
        <v>62.5</v>
      </c>
      <c r="I12" s="63">
        <v>0</v>
      </c>
      <c r="J12" s="63">
        <v>0</v>
      </c>
      <c r="K12" s="164" t="e">
        <f t="shared" si="2"/>
        <v>#DIV/0!</v>
      </c>
      <c r="L12" s="64">
        <v>0</v>
      </c>
      <c r="M12" s="64">
        <v>0</v>
      </c>
      <c r="N12" s="164" t="e">
        <f t="shared" si="3"/>
        <v>#DIV/0!</v>
      </c>
      <c r="O12" s="64">
        <v>53</v>
      </c>
      <c r="P12" s="64">
        <v>20</v>
      </c>
      <c r="Q12" s="38">
        <f t="shared" si="4"/>
        <v>37.735849056603776</v>
      </c>
      <c r="R12" s="64">
        <v>5</v>
      </c>
      <c r="S12" s="65">
        <v>19</v>
      </c>
      <c r="T12" s="65">
        <v>5</v>
      </c>
      <c r="U12" s="38">
        <f t="shared" si="5"/>
        <v>26.315789473684209</v>
      </c>
      <c r="V12" s="66">
        <v>19</v>
      </c>
      <c r="W12" s="66">
        <v>2</v>
      </c>
      <c r="X12" s="38">
        <f t="shared" si="6"/>
        <v>10.526315789473683</v>
      </c>
      <c r="Y12" s="67"/>
    </row>
    <row r="13" spans="1:25" ht="16.5" customHeight="1" x14ac:dyDescent="0.3">
      <c r="A13" s="141" t="s">
        <v>47</v>
      </c>
      <c r="B13" s="62">
        <v>11</v>
      </c>
      <c r="C13" s="63">
        <v>20</v>
      </c>
      <c r="D13" s="63">
        <v>11</v>
      </c>
      <c r="E13" s="38">
        <f t="shared" si="0"/>
        <v>55.000000000000007</v>
      </c>
      <c r="F13" s="64">
        <v>10</v>
      </c>
      <c r="G13" s="64">
        <v>2</v>
      </c>
      <c r="H13" s="38">
        <f t="shared" si="1"/>
        <v>20</v>
      </c>
      <c r="I13" s="63">
        <v>0</v>
      </c>
      <c r="J13" s="63">
        <v>0</v>
      </c>
      <c r="K13" s="164" t="e">
        <f t="shared" si="2"/>
        <v>#DIV/0!</v>
      </c>
      <c r="L13" s="64">
        <v>0</v>
      </c>
      <c r="M13" s="64">
        <v>0</v>
      </c>
      <c r="N13" s="164" t="e">
        <f t="shared" si="3"/>
        <v>#DIV/0!</v>
      </c>
      <c r="O13" s="64">
        <v>20</v>
      </c>
      <c r="P13" s="64">
        <v>11</v>
      </c>
      <c r="Q13" s="38">
        <f t="shared" si="4"/>
        <v>55.000000000000007</v>
      </c>
      <c r="R13" s="64">
        <v>4</v>
      </c>
      <c r="S13" s="65">
        <v>5</v>
      </c>
      <c r="T13" s="65">
        <v>4</v>
      </c>
      <c r="U13" s="38">
        <f t="shared" si="5"/>
        <v>80</v>
      </c>
      <c r="V13" s="66">
        <v>5</v>
      </c>
      <c r="W13" s="66">
        <v>4</v>
      </c>
      <c r="X13" s="38">
        <f t="shared" si="6"/>
        <v>80</v>
      </c>
      <c r="Y13" s="67"/>
    </row>
    <row r="14" spans="1:25" ht="16.5" customHeight="1" x14ac:dyDescent="0.3">
      <c r="A14" s="141" t="s">
        <v>48</v>
      </c>
      <c r="B14" s="62">
        <v>25</v>
      </c>
      <c r="C14" s="63">
        <v>54</v>
      </c>
      <c r="D14" s="63">
        <v>25</v>
      </c>
      <c r="E14" s="38">
        <f t="shared" si="0"/>
        <v>46.296296296296298</v>
      </c>
      <c r="F14" s="64">
        <v>19</v>
      </c>
      <c r="G14" s="64">
        <v>6</v>
      </c>
      <c r="H14" s="38">
        <f t="shared" si="1"/>
        <v>31.578947368421051</v>
      </c>
      <c r="I14" s="63">
        <v>1</v>
      </c>
      <c r="J14" s="63">
        <v>0</v>
      </c>
      <c r="K14" s="38">
        <f t="shared" si="2"/>
        <v>0</v>
      </c>
      <c r="L14" s="64">
        <v>0</v>
      </c>
      <c r="M14" s="64">
        <v>0</v>
      </c>
      <c r="N14" s="164" t="e">
        <f t="shared" si="3"/>
        <v>#DIV/0!</v>
      </c>
      <c r="O14" s="64">
        <v>53</v>
      </c>
      <c r="P14" s="64">
        <v>24</v>
      </c>
      <c r="Q14" s="38">
        <f t="shared" si="4"/>
        <v>45.283018867924532</v>
      </c>
      <c r="R14" s="64">
        <v>10</v>
      </c>
      <c r="S14" s="65">
        <v>22</v>
      </c>
      <c r="T14" s="65">
        <v>10</v>
      </c>
      <c r="U14" s="38">
        <f t="shared" si="5"/>
        <v>45.454545454545453</v>
      </c>
      <c r="V14" s="66">
        <v>21</v>
      </c>
      <c r="W14" s="66">
        <v>3</v>
      </c>
      <c r="X14" s="38">
        <f t="shared" si="6"/>
        <v>14.285714285714285</v>
      </c>
      <c r="Y14" s="67"/>
    </row>
    <row r="15" spans="1:25" ht="16.5" customHeight="1" x14ac:dyDescent="0.3">
      <c r="A15" s="141" t="s">
        <v>49</v>
      </c>
      <c r="B15" s="62">
        <v>0</v>
      </c>
      <c r="C15" s="63">
        <v>0</v>
      </c>
      <c r="D15" s="63">
        <v>0</v>
      </c>
      <c r="E15" s="164" t="e">
        <f t="shared" si="0"/>
        <v>#DIV/0!</v>
      </c>
      <c r="F15" s="64">
        <v>0</v>
      </c>
      <c r="G15" s="64">
        <v>0</v>
      </c>
      <c r="H15" s="164" t="e">
        <f t="shared" si="1"/>
        <v>#DIV/0!</v>
      </c>
      <c r="I15" s="63">
        <v>0</v>
      </c>
      <c r="J15" s="63">
        <v>0</v>
      </c>
      <c r="K15" s="164" t="e">
        <f t="shared" si="2"/>
        <v>#DIV/0!</v>
      </c>
      <c r="L15" s="64">
        <v>0</v>
      </c>
      <c r="M15" s="64">
        <v>0</v>
      </c>
      <c r="N15" s="164" t="e">
        <f t="shared" si="3"/>
        <v>#DIV/0!</v>
      </c>
      <c r="O15" s="64">
        <v>0</v>
      </c>
      <c r="P15" s="64">
        <v>0</v>
      </c>
      <c r="Q15" s="164" t="e">
        <f t="shared" si="4"/>
        <v>#DIV/0!</v>
      </c>
      <c r="R15" s="64">
        <v>0</v>
      </c>
      <c r="S15" s="65">
        <v>0</v>
      </c>
      <c r="T15" s="65">
        <v>0</v>
      </c>
      <c r="U15" s="164" t="e">
        <f t="shared" si="5"/>
        <v>#DIV/0!</v>
      </c>
      <c r="V15" s="66">
        <v>0</v>
      </c>
      <c r="W15" s="66">
        <v>0</v>
      </c>
      <c r="X15" s="164" t="e">
        <f t="shared" si="6"/>
        <v>#DIV/0!</v>
      </c>
      <c r="Y15" s="67"/>
    </row>
    <row r="16" spans="1:25" ht="16.5" customHeight="1" x14ac:dyDescent="0.3">
      <c r="A16" s="141" t="s">
        <v>50</v>
      </c>
      <c r="B16" s="62">
        <v>20</v>
      </c>
      <c r="C16" s="63">
        <v>35</v>
      </c>
      <c r="D16" s="63">
        <v>20</v>
      </c>
      <c r="E16" s="38">
        <f t="shared" si="0"/>
        <v>57.142857142857139</v>
      </c>
      <c r="F16" s="64">
        <v>13</v>
      </c>
      <c r="G16" s="64">
        <v>5</v>
      </c>
      <c r="H16" s="38">
        <f t="shared" si="1"/>
        <v>38.461538461538467</v>
      </c>
      <c r="I16" s="63">
        <v>1</v>
      </c>
      <c r="J16" s="63">
        <v>1</v>
      </c>
      <c r="K16" s="38">
        <f t="shared" si="2"/>
        <v>100</v>
      </c>
      <c r="L16" s="64">
        <v>0</v>
      </c>
      <c r="M16" s="64">
        <v>0</v>
      </c>
      <c r="N16" s="164" t="e">
        <f t="shared" si="3"/>
        <v>#DIV/0!</v>
      </c>
      <c r="O16" s="64">
        <v>35</v>
      </c>
      <c r="P16" s="64">
        <v>17</v>
      </c>
      <c r="Q16" s="38">
        <f t="shared" si="4"/>
        <v>48.571428571428569</v>
      </c>
      <c r="R16" s="64">
        <v>1</v>
      </c>
      <c r="S16" s="65">
        <v>14</v>
      </c>
      <c r="T16" s="65">
        <v>1</v>
      </c>
      <c r="U16" s="38">
        <f t="shared" si="5"/>
        <v>7.1428571428571423</v>
      </c>
      <c r="V16" s="66">
        <v>13</v>
      </c>
      <c r="W16" s="66">
        <v>1</v>
      </c>
      <c r="X16" s="38">
        <f t="shared" si="6"/>
        <v>7.6923076923076925</v>
      </c>
      <c r="Y16" s="67"/>
    </row>
    <row r="17" spans="1:25" ht="16.5" customHeight="1" x14ac:dyDescent="0.3">
      <c r="A17" s="141" t="s">
        <v>51</v>
      </c>
      <c r="B17" s="62">
        <v>20</v>
      </c>
      <c r="C17" s="63">
        <v>38</v>
      </c>
      <c r="D17" s="63">
        <v>20</v>
      </c>
      <c r="E17" s="38">
        <f t="shared" si="0"/>
        <v>52.631578947368418</v>
      </c>
      <c r="F17" s="64">
        <v>12</v>
      </c>
      <c r="G17" s="64">
        <v>3</v>
      </c>
      <c r="H17" s="38">
        <f t="shared" si="1"/>
        <v>25</v>
      </c>
      <c r="I17" s="63">
        <v>0</v>
      </c>
      <c r="J17" s="63">
        <v>0</v>
      </c>
      <c r="K17" s="164" t="e">
        <f t="shared" si="2"/>
        <v>#DIV/0!</v>
      </c>
      <c r="L17" s="64">
        <v>0</v>
      </c>
      <c r="M17" s="64">
        <v>0</v>
      </c>
      <c r="N17" s="164" t="e">
        <f t="shared" si="3"/>
        <v>#DIV/0!</v>
      </c>
      <c r="O17" s="64">
        <v>37</v>
      </c>
      <c r="P17" s="64">
        <v>19</v>
      </c>
      <c r="Q17" s="38">
        <f t="shared" si="4"/>
        <v>51.351351351351347</v>
      </c>
      <c r="R17" s="64">
        <v>2</v>
      </c>
      <c r="S17" s="65">
        <v>13</v>
      </c>
      <c r="T17" s="65">
        <v>2</v>
      </c>
      <c r="U17" s="38">
        <f t="shared" si="5"/>
        <v>15.384615384615385</v>
      </c>
      <c r="V17" s="66">
        <v>10</v>
      </c>
      <c r="W17" s="66">
        <v>2</v>
      </c>
      <c r="X17" s="38">
        <f t="shared" si="6"/>
        <v>20</v>
      </c>
      <c r="Y17" s="67"/>
    </row>
    <row r="18" spans="1:25" ht="16.5" customHeight="1" x14ac:dyDescent="0.3">
      <c r="A18" s="141" t="s">
        <v>52</v>
      </c>
      <c r="B18" s="62">
        <v>40</v>
      </c>
      <c r="C18" s="63">
        <v>70</v>
      </c>
      <c r="D18" s="63">
        <v>40</v>
      </c>
      <c r="E18" s="38">
        <f t="shared" si="0"/>
        <v>57.142857142857139</v>
      </c>
      <c r="F18" s="64">
        <v>22</v>
      </c>
      <c r="G18" s="64">
        <v>10</v>
      </c>
      <c r="H18" s="38">
        <f t="shared" si="1"/>
        <v>45.454545454545453</v>
      </c>
      <c r="I18" s="63">
        <v>1</v>
      </c>
      <c r="J18" s="63">
        <v>0</v>
      </c>
      <c r="K18" s="38">
        <f t="shared" si="2"/>
        <v>0</v>
      </c>
      <c r="L18" s="64">
        <v>1</v>
      </c>
      <c r="M18" s="64">
        <v>0</v>
      </c>
      <c r="N18" s="38">
        <f t="shared" si="3"/>
        <v>0</v>
      </c>
      <c r="O18" s="64">
        <v>68</v>
      </c>
      <c r="P18" s="64">
        <v>34</v>
      </c>
      <c r="Q18" s="38">
        <f t="shared" si="4"/>
        <v>50</v>
      </c>
      <c r="R18" s="64">
        <v>7</v>
      </c>
      <c r="S18" s="65">
        <v>20</v>
      </c>
      <c r="T18" s="65">
        <v>7</v>
      </c>
      <c r="U18" s="38">
        <f t="shared" si="5"/>
        <v>35</v>
      </c>
      <c r="V18" s="66">
        <v>16</v>
      </c>
      <c r="W18" s="66">
        <v>7</v>
      </c>
      <c r="X18" s="38">
        <f t="shared" si="6"/>
        <v>43.75</v>
      </c>
      <c r="Y18" s="67"/>
    </row>
    <row r="19" spans="1:25" ht="16.5" customHeight="1" x14ac:dyDescent="0.3">
      <c r="A19" s="141" t="s">
        <v>53</v>
      </c>
      <c r="B19" s="62">
        <v>11</v>
      </c>
      <c r="C19" s="63">
        <v>19</v>
      </c>
      <c r="D19" s="63">
        <v>10</v>
      </c>
      <c r="E19" s="38">
        <f t="shared" si="0"/>
        <v>52.631578947368418</v>
      </c>
      <c r="F19" s="64">
        <v>5</v>
      </c>
      <c r="G19" s="64">
        <v>1</v>
      </c>
      <c r="H19" s="38">
        <f t="shared" si="1"/>
        <v>20</v>
      </c>
      <c r="I19" s="63">
        <v>0</v>
      </c>
      <c r="J19" s="63">
        <v>0</v>
      </c>
      <c r="K19" s="164" t="e">
        <f t="shared" si="2"/>
        <v>#DIV/0!</v>
      </c>
      <c r="L19" s="64">
        <v>0</v>
      </c>
      <c r="M19" s="64">
        <v>0</v>
      </c>
      <c r="N19" s="164" t="e">
        <f t="shared" si="3"/>
        <v>#DIV/0!</v>
      </c>
      <c r="O19" s="64">
        <v>19</v>
      </c>
      <c r="P19" s="64">
        <v>9</v>
      </c>
      <c r="Q19" s="38">
        <f t="shared" si="4"/>
        <v>47.368421052631575</v>
      </c>
      <c r="R19" s="64">
        <v>2</v>
      </c>
      <c r="S19" s="65">
        <v>5</v>
      </c>
      <c r="T19" s="65">
        <v>2</v>
      </c>
      <c r="U19" s="38">
        <f t="shared" si="5"/>
        <v>40</v>
      </c>
      <c r="V19" s="66">
        <v>5</v>
      </c>
      <c r="W19" s="66">
        <v>1</v>
      </c>
      <c r="X19" s="38">
        <f t="shared" si="6"/>
        <v>20</v>
      </c>
      <c r="Y19" s="67"/>
    </row>
    <row r="20" spans="1:25" ht="16.5" customHeight="1" x14ac:dyDescent="0.3">
      <c r="A20" s="141" t="s">
        <v>54</v>
      </c>
      <c r="B20" s="62">
        <v>23</v>
      </c>
      <c r="C20" s="63">
        <v>52</v>
      </c>
      <c r="D20" s="63">
        <v>23</v>
      </c>
      <c r="E20" s="38">
        <f t="shared" si="0"/>
        <v>44.230769230769226</v>
      </c>
      <c r="F20" s="64">
        <v>28</v>
      </c>
      <c r="G20" s="64">
        <v>6</v>
      </c>
      <c r="H20" s="38">
        <f t="shared" si="1"/>
        <v>21.428571428571427</v>
      </c>
      <c r="I20" s="63">
        <v>1</v>
      </c>
      <c r="J20" s="63">
        <v>0</v>
      </c>
      <c r="K20" s="38">
        <f t="shared" si="2"/>
        <v>0</v>
      </c>
      <c r="L20" s="64">
        <v>4</v>
      </c>
      <c r="M20" s="64">
        <v>1</v>
      </c>
      <c r="N20" s="38">
        <f t="shared" si="3"/>
        <v>25</v>
      </c>
      <c r="O20" s="64">
        <v>51</v>
      </c>
      <c r="P20" s="64">
        <v>23</v>
      </c>
      <c r="Q20" s="38">
        <f t="shared" si="4"/>
        <v>45.098039215686278</v>
      </c>
      <c r="R20" s="64">
        <v>2</v>
      </c>
      <c r="S20" s="65">
        <v>13</v>
      </c>
      <c r="T20" s="65">
        <v>2</v>
      </c>
      <c r="U20" s="38">
        <f t="shared" si="5"/>
        <v>15.384615384615385</v>
      </c>
      <c r="V20" s="66">
        <v>12</v>
      </c>
      <c r="W20" s="66">
        <v>2</v>
      </c>
      <c r="X20" s="38">
        <f t="shared" si="6"/>
        <v>16.666666666666664</v>
      </c>
      <c r="Y20" s="67"/>
    </row>
    <row r="21" spans="1:25" ht="16.5" customHeight="1" x14ac:dyDescent="0.3">
      <c r="A21" s="141" t="s">
        <v>55</v>
      </c>
      <c r="B21" s="62">
        <v>1</v>
      </c>
      <c r="C21" s="63">
        <v>1</v>
      </c>
      <c r="D21" s="63">
        <v>1</v>
      </c>
      <c r="E21" s="38">
        <f t="shared" si="0"/>
        <v>100</v>
      </c>
      <c r="F21" s="64">
        <v>1</v>
      </c>
      <c r="G21" s="64">
        <v>0</v>
      </c>
      <c r="H21" s="38">
        <f t="shared" si="1"/>
        <v>0</v>
      </c>
      <c r="I21" s="63">
        <v>0</v>
      </c>
      <c r="J21" s="63">
        <v>0</v>
      </c>
      <c r="K21" s="164" t="e">
        <f t="shared" si="2"/>
        <v>#DIV/0!</v>
      </c>
      <c r="L21" s="64">
        <v>1</v>
      </c>
      <c r="M21" s="64">
        <v>0</v>
      </c>
      <c r="N21" s="38">
        <f t="shared" si="3"/>
        <v>0</v>
      </c>
      <c r="O21" s="64">
        <v>1</v>
      </c>
      <c r="P21" s="64">
        <v>1</v>
      </c>
      <c r="Q21" s="38">
        <f t="shared" si="4"/>
        <v>100</v>
      </c>
      <c r="R21" s="64">
        <v>1</v>
      </c>
      <c r="S21" s="65">
        <v>0</v>
      </c>
      <c r="T21" s="65">
        <v>1</v>
      </c>
      <c r="U21" s="164" t="e">
        <f t="shared" si="5"/>
        <v>#DIV/0!</v>
      </c>
      <c r="V21" s="66">
        <v>0</v>
      </c>
      <c r="W21" s="66">
        <v>0</v>
      </c>
      <c r="X21" s="164" t="e">
        <f t="shared" si="6"/>
        <v>#DIV/0!</v>
      </c>
      <c r="Y21" s="67"/>
    </row>
    <row r="22" spans="1:25" ht="16.5" customHeight="1" x14ac:dyDescent="0.3">
      <c r="A22" s="141" t="s">
        <v>56</v>
      </c>
      <c r="B22" s="62">
        <v>12</v>
      </c>
      <c r="C22" s="63">
        <v>34</v>
      </c>
      <c r="D22" s="63">
        <v>12</v>
      </c>
      <c r="E22" s="38">
        <f t="shared" si="0"/>
        <v>35.294117647058826</v>
      </c>
      <c r="F22" s="64">
        <v>17</v>
      </c>
      <c r="G22" s="64">
        <v>4</v>
      </c>
      <c r="H22" s="38">
        <f t="shared" si="1"/>
        <v>23.52941176470588</v>
      </c>
      <c r="I22" s="63">
        <v>0</v>
      </c>
      <c r="J22" s="63">
        <v>1</v>
      </c>
      <c r="K22" s="164" t="e">
        <f t="shared" si="2"/>
        <v>#DIV/0!</v>
      </c>
      <c r="L22" s="64">
        <v>0</v>
      </c>
      <c r="M22" s="64">
        <v>0</v>
      </c>
      <c r="N22" s="164" t="e">
        <f t="shared" si="3"/>
        <v>#DIV/0!</v>
      </c>
      <c r="O22" s="64">
        <v>33</v>
      </c>
      <c r="P22" s="64">
        <v>11</v>
      </c>
      <c r="Q22" s="38">
        <f t="shared" si="4"/>
        <v>33.333333333333329</v>
      </c>
      <c r="R22" s="64">
        <v>0</v>
      </c>
      <c r="S22" s="65">
        <v>2</v>
      </c>
      <c r="T22" s="65">
        <v>0</v>
      </c>
      <c r="U22" s="38">
        <f t="shared" si="5"/>
        <v>0</v>
      </c>
      <c r="V22" s="66">
        <v>2</v>
      </c>
      <c r="W22" s="66">
        <v>0</v>
      </c>
      <c r="X22" s="38">
        <f t="shared" si="6"/>
        <v>0</v>
      </c>
      <c r="Y22" s="67"/>
    </row>
    <row r="23" spans="1:25" ht="16.5" customHeight="1" x14ac:dyDescent="0.3">
      <c r="A23" s="141" t="s">
        <v>57</v>
      </c>
      <c r="B23" s="62">
        <v>9</v>
      </c>
      <c r="C23" s="63">
        <v>26</v>
      </c>
      <c r="D23" s="63">
        <v>9</v>
      </c>
      <c r="E23" s="38">
        <f t="shared" si="0"/>
        <v>34.615384615384613</v>
      </c>
      <c r="F23" s="64">
        <v>6</v>
      </c>
      <c r="G23" s="64">
        <v>5</v>
      </c>
      <c r="H23" s="38">
        <f t="shared" si="1"/>
        <v>83.333333333333343</v>
      </c>
      <c r="I23" s="63">
        <v>0</v>
      </c>
      <c r="J23" s="63">
        <v>0</v>
      </c>
      <c r="K23" s="164" t="e">
        <f t="shared" si="2"/>
        <v>#DIV/0!</v>
      </c>
      <c r="L23" s="64">
        <v>0</v>
      </c>
      <c r="M23" s="64">
        <v>0</v>
      </c>
      <c r="N23" s="164" t="e">
        <f t="shared" si="3"/>
        <v>#DIV/0!</v>
      </c>
      <c r="O23" s="64">
        <v>25</v>
      </c>
      <c r="P23" s="64">
        <v>8</v>
      </c>
      <c r="Q23" s="38">
        <f t="shared" si="4"/>
        <v>32</v>
      </c>
      <c r="R23" s="64">
        <v>0</v>
      </c>
      <c r="S23" s="65">
        <v>6</v>
      </c>
      <c r="T23" s="65">
        <v>0</v>
      </c>
      <c r="U23" s="38">
        <f t="shared" si="5"/>
        <v>0</v>
      </c>
      <c r="V23" s="66">
        <v>5</v>
      </c>
      <c r="W23" s="66">
        <v>0</v>
      </c>
      <c r="X23" s="38">
        <f t="shared" si="6"/>
        <v>0</v>
      </c>
      <c r="Y23" s="67"/>
    </row>
    <row r="24" spans="1:25" ht="16.5" customHeight="1" x14ac:dyDescent="0.3">
      <c r="A24" s="141" t="s">
        <v>58</v>
      </c>
      <c r="B24" s="62">
        <v>30</v>
      </c>
      <c r="C24" s="63">
        <v>64</v>
      </c>
      <c r="D24" s="63">
        <v>30</v>
      </c>
      <c r="E24" s="38">
        <f t="shared" si="0"/>
        <v>46.875</v>
      </c>
      <c r="F24" s="64">
        <v>25</v>
      </c>
      <c r="G24" s="64">
        <v>5</v>
      </c>
      <c r="H24" s="38">
        <f t="shared" si="1"/>
        <v>20</v>
      </c>
      <c r="I24" s="63">
        <v>0</v>
      </c>
      <c r="J24" s="63">
        <v>0</v>
      </c>
      <c r="K24" s="164" t="e">
        <f t="shared" si="2"/>
        <v>#DIV/0!</v>
      </c>
      <c r="L24" s="64">
        <v>0</v>
      </c>
      <c r="M24" s="64">
        <v>0</v>
      </c>
      <c r="N24" s="164" t="e">
        <f t="shared" si="3"/>
        <v>#DIV/0!</v>
      </c>
      <c r="O24" s="64">
        <v>64</v>
      </c>
      <c r="P24" s="64">
        <v>30</v>
      </c>
      <c r="Q24" s="38">
        <f t="shared" si="4"/>
        <v>46.875</v>
      </c>
      <c r="R24" s="64">
        <v>5</v>
      </c>
      <c r="S24" s="65">
        <v>18</v>
      </c>
      <c r="T24" s="65">
        <v>5</v>
      </c>
      <c r="U24" s="38">
        <f t="shared" si="5"/>
        <v>27.777777777777779</v>
      </c>
      <c r="V24" s="66">
        <v>18</v>
      </c>
      <c r="W24" s="66">
        <v>0</v>
      </c>
      <c r="X24" s="38">
        <f t="shared" si="6"/>
        <v>0</v>
      </c>
      <c r="Y24" s="67"/>
    </row>
    <row r="25" spans="1:25" ht="16.5" customHeight="1" x14ac:dyDescent="0.3">
      <c r="A25" s="141" t="s">
        <v>59</v>
      </c>
      <c r="B25" s="62">
        <v>4</v>
      </c>
      <c r="C25" s="63">
        <v>22</v>
      </c>
      <c r="D25" s="63">
        <v>4</v>
      </c>
      <c r="E25" s="38">
        <f t="shared" si="0"/>
        <v>18.181818181818183</v>
      </c>
      <c r="F25" s="64">
        <v>8</v>
      </c>
      <c r="G25" s="64">
        <v>1</v>
      </c>
      <c r="H25" s="38">
        <f t="shared" si="1"/>
        <v>12.5</v>
      </c>
      <c r="I25" s="63">
        <v>1</v>
      </c>
      <c r="J25" s="63">
        <v>0</v>
      </c>
      <c r="K25" s="38">
        <f t="shared" si="2"/>
        <v>0</v>
      </c>
      <c r="L25" s="64">
        <v>1</v>
      </c>
      <c r="M25" s="64">
        <v>0</v>
      </c>
      <c r="N25" s="38">
        <f t="shared" si="3"/>
        <v>0</v>
      </c>
      <c r="O25" s="64">
        <v>22</v>
      </c>
      <c r="P25" s="64">
        <v>4</v>
      </c>
      <c r="Q25" s="38">
        <f t="shared" si="4"/>
        <v>18.181818181818183</v>
      </c>
      <c r="R25" s="64">
        <v>1</v>
      </c>
      <c r="S25" s="65">
        <v>6</v>
      </c>
      <c r="T25" s="65">
        <v>1</v>
      </c>
      <c r="U25" s="38">
        <f t="shared" si="5"/>
        <v>16.666666666666664</v>
      </c>
      <c r="V25" s="66">
        <v>4</v>
      </c>
      <c r="W25" s="66">
        <v>1</v>
      </c>
      <c r="X25" s="38">
        <f t="shared" si="6"/>
        <v>25</v>
      </c>
      <c r="Y25" s="67"/>
    </row>
    <row r="26" spans="1:25" ht="16.5" customHeight="1" x14ac:dyDescent="0.3">
      <c r="A26" s="141" t="s">
        <v>60</v>
      </c>
      <c r="B26" s="62">
        <v>0</v>
      </c>
      <c r="C26" s="63">
        <v>0</v>
      </c>
      <c r="D26" s="63">
        <v>0</v>
      </c>
      <c r="E26" s="164" t="e">
        <f t="shared" si="0"/>
        <v>#DIV/0!</v>
      </c>
      <c r="F26" s="64">
        <v>0</v>
      </c>
      <c r="G26" s="64">
        <v>0</v>
      </c>
      <c r="H26" s="164" t="e">
        <f t="shared" si="1"/>
        <v>#DIV/0!</v>
      </c>
      <c r="I26" s="63">
        <v>0</v>
      </c>
      <c r="J26" s="63">
        <v>0</v>
      </c>
      <c r="K26" s="164" t="e">
        <f t="shared" si="2"/>
        <v>#DIV/0!</v>
      </c>
      <c r="L26" s="64">
        <v>0</v>
      </c>
      <c r="M26" s="64">
        <v>0</v>
      </c>
      <c r="N26" s="164" t="e">
        <f t="shared" si="3"/>
        <v>#DIV/0!</v>
      </c>
      <c r="O26" s="64">
        <v>0</v>
      </c>
      <c r="P26" s="64">
        <v>0</v>
      </c>
      <c r="Q26" s="164" t="e">
        <f t="shared" si="4"/>
        <v>#DIV/0!</v>
      </c>
      <c r="R26" s="64">
        <v>0</v>
      </c>
      <c r="S26" s="65">
        <v>0</v>
      </c>
      <c r="T26" s="65">
        <v>0</v>
      </c>
      <c r="U26" s="164" t="e">
        <f t="shared" si="5"/>
        <v>#DIV/0!</v>
      </c>
      <c r="V26" s="66">
        <v>0</v>
      </c>
      <c r="W26" s="66">
        <v>0</v>
      </c>
      <c r="X26" s="164" t="e">
        <f t="shared" si="6"/>
        <v>#DIV/0!</v>
      </c>
      <c r="Y26" s="67"/>
    </row>
    <row r="27" spans="1:25" ht="16.5" customHeight="1" x14ac:dyDescent="0.3">
      <c r="A27" s="141" t="s">
        <v>61</v>
      </c>
      <c r="B27" s="62">
        <v>15</v>
      </c>
      <c r="C27" s="63">
        <v>22</v>
      </c>
      <c r="D27" s="63">
        <v>15</v>
      </c>
      <c r="E27" s="38">
        <f t="shared" si="0"/>
        <v>68.181818181818173</v>
      </c>
      <c r="F27" s="64">
        <v>9</v>
      </c>
      <c r="G27" s="64">
        <v>5</v>
      </c>
      <c r="H27" s="38">
        <f t="shared" si="1"/>
        <v>55.555555555555557</v>
      </c>
      <c r="I27" s="63">
        <v>2</v>
      </c>
      <c r="J27" s="63">
        <v>0</v>
      </c>
      <c r="K27" s="38">
        <f t="shared" si="2"/>
        <v>0</v>
      </c>
      <c r="L27" s="64">
        <v>3</v>
      </c>
      <c r="M27" s="64">
        <v>1</v>
      </c>
      <c r="N27" s="38">
        <f t="shared" si="3"/>
        <v>33.333333333333329</v>
      </c>
      <c r="O27" s="64">
        <v>22</v>
      </c>
      <c r="P27" s="64">
        <v>15</v>
      </c>
      <c r="Q27" s="38">
        <f t="shared" si="4"/>
        <v>68.181818181818173</v>
      </c>
      <c r="R27" s="64">
        <v>4</v>
      </c>
      <c r="S27" s="65">
        <v>4</v>
      </c>
      <c r="T27" s="65">
        <v>4</v>
      </c>
      <c r="U27" s="38">
        <f t="shared" si="5"/>
        <v>100</v>
      </c>
      <c r="V27" s="66">
        <v>4</v>
      </c>
      <c r="W27" s="66">
        <v>2</v>
      </c>
      <c r="X27" s="38">
        <f t="shared" si="6"/>
        <v>50</v>
      </c>
      <c r="Y27" s="67"/>
    </row>
    <row r="28" spans="1:25" ht="16.5" customHeight="1" x14ac:dyDescent="0.3">
      <c r="A28" s="141" t="s">
        <v>62</v>
      </c>
      <c r="B28" s="62">
        <v>15</v>
      </c>
      <c r="C28" s="63">
        <v>28</v>
      </c>
      <c r="D28" s="63">
        <v>15</v>
      </c>
      <c r="E28" s="38">
        <f t="shared" si="0"/>
        <v>53.571428571428569</v>
      </c>
      <c r="F28" s="64">
        <v>4</v>
      </c>
      <c r="G28" s="64">
        <v>0</v>
      </c>
      <c r="H28" s="38">
        <f t="shared" si="1"/>
        <v>0</v>
      </c>
      <c r="I28" s="63">
        <v>0</v>
      </c>
      <c r="J28" s="63">
        <v>0</v>
      </c>
      <c r="K28" s="164" t="e">
        <f t="shared" si="2"/>
        <v>#DIV/0!</v>
      </c>
      <c r="L28" s="64">
        <v>0</v>
      </c>
      <c r="M28" s="64">
        <v>0</v>
      </c>
      <c r="N28" s="164" t="e">
        <f t="shared" si="3"/>
        <v>#DIV/0!</v>
      </c>
      <c r="O28" s="64">
        <v>28</v>
      </c>
      <c r="P28" s="64">
        <v>15</v>
      </c>
      <c r="Q28" s="38">
        <f t="shared" si="4"/>
        <v>53.571428571428569</v>
      </c>
      <c r="R28" s="64">
        <v>6</v>
      </c>
      <c r="S28" s="65">
        <v>8</v>
      </c>
      <c r="T28" s="65">
        <v>6</v>
      </c>
      <c r="U28" s="38">
        <f t="shared" si="5"/>
        <v>75</v>
      </c>
      <c r="V28" s="66">
        <v>8</v>
      </c>
      <c r="W28" s="66">
        <v>5</v>
      </c>
      <c r="X28" s="38">
        <f t="shared" si="6"/>
        <v>62.5</v>
      </c>
      <c r="Y28" s="67"/>
    </row>
    <row r="29" spans="1:25" ht="5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  <c r="V29" s="70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9:K29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0.33203125" style="3" customWidth="1"/>
    <col min="2" max="2" width="20.88671875" style="3" customWidth="1"/>
    <col min="3" max="3" width="21.664062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206" t="s">
        <v>69</v>
      </c>
      <c r="B1" s="206"/>
      <c r="C1" s="206"/>
      <c r="D1" s="206"/>
      <c r="E1" s="206"/>
    </row>
    <row r="2" spans="1:9" ht="29.25" customHeight="1" x14ac:dyDescent="0.25">
      <c r="A2" s="242" t="s">
        <v>32</v>
      </c>
      <c r="B2" s="242"/>
      <c r="C2" s="242"/>
      <c r="D2" s="242"/>
      <c r="E2" s="242"/>
    </row>
    <row r="3" spans="1:9" s="4" customFormat="1" ht="23.25" customHeight="1" x14ac:dyDescent="0.3">
      <c r="A3" s="211" t="s">
        <v>0</v>
      </c>
      <c r="B3" s="207" t="s">
        <v>81</v>
      </c>
      <c r="C3" s="207" t="s">
        <v>82</v>
      </c>
      <c r="D3" s="236" t="s">
        <v>1</v>
      </c>
      <c r="E3" s="237"/>
    </row>
    <row r="4" spans="1:9" s="4" customFormat="1" ht="27.6" x14ac:dyDescent="0.3">
      <c r="A4" s="212"/>
      <c r="B4" s="208"/>
      <c r="C4" s="208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'8'!B6</f>
        <v>2902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'8'!C6</f>
        <v>510</v>
      </c>
      <c r="C7" s="161">
        <f>'8'!D6</f>
        <v>2655</v>
      </c>
      <c r="D7" s="11">
        <f t="shared" ref="D7:D11" si="0">C7/B7*100</f>
        <v>520.58823529411768</v>
      </c>
      <c r="E7" s="162">
        <f t="shared" ref="E7:E11" si="1">C7-B7</f>
        <v>2145</v>
      </c>
      <c r="I7" s="12"/>
    </row>
    <row r="8" spans="1:9" s="4" customFormat="1" ht="48.75" customHeight="1" x14ac:dyDescent="0.3">
      <c r="A8" s="13" t="s">
        <v>37</v>
      </c>
      <c r="B8" s="161">
        <f>'8'!F6</f>
        <v>150</v>
      </c>
      <c r="C8" s="161">
        <f>'8'!G6</f>
        <v>532</v>
      </c>
      <c r="D8" s="11">
        <f t="shared" si="0"/>
        <v>354.66666666666669</v>
      </c>
      <c r="E8" s="162">
        <f t="shared" si="1"/>
        <v>382</v>
      </c>
      <c r="I8" s="12"/>
    </row>
    <row r="9" spans="1:9" s="4" customFormat="1" ht="34.5" customHeight="1" x14ac:dyDescent="0.3">
      <c r="A9" s="14" t="s">
        <v>38</v>
      </c>
      <c r="B9" s="161">
        <f>'8'!I6</f>
        <v>11</v>
      </c>
      <c r="C9" s="161">
        <f>'8'!J6</f>
        <v>16</v>
      </c>
      <c r="D9" s="11">
        <f t="shared" si="0"/>
        <v>145.45454545454547</v>
      </c>
      <c r="E9" s="162">
        <f t="shared" si="1"/>
        <v>5</v>
      </c>
      <c r="I9" s="12"/>
    </row>
    <row r="10" spans="1:9" s="4" customFormat="1" ht="48.75" customHeight="1" x14ac:dyDescent="0.3">
      <c r="A10" s="14" t="s">
        <v>29</v>
      </c>
      <c r="B10" s="161">
        <f>'8'!L6</f>
        <v>9</v>
      </c>
      <c r="C10" s="161">
        <f>'8'!M6</f>
        <v>8</v>
      </c>
      <c r="D10" s="11">
        <f t="shared" si="0"/>
        <v>88.888888888888886</v>
      </c>
      <c r="E10" s="162">
        <f t="shared" si="1"/>
        <v>-1</v>
      </c>
      <c r="I10" s="12"/>
    </row>
    <row r="11" spans="1:9" s="4" customFormat="1" ht="54.75" customHeight="1" x14ac:dyDescent="0.3">
      <c r="A11" s="14" t="s">
        <v>39</v>
      </c>
      <c r="B11" s="161">
        <f>'8'!O6</f>
        <v>495</v>
      </c>
      <c r="C11" s="161">
        <f>'8'!P6</f>
        <v>1856</v>
      </c>
      <c r="D11" s="11">
        <f t="shared" si="0"/>
        <v>374.94949494949498</v>
      </c>
      <c r="E11" s="162">
        <f t="shared" si="1"/>
        <v>1361</v>
      </c>
      <c r="I11" s="12"/>
    </row>
    <row r="12" spans="1:9" s="4" customFormat="1" ht="12.75" customHeight="1" x14ac:dyDescent="0.3">
      <c r="A12" s="213" t="s">
        <v>5</v>
      </c>
      <c r="B12" s="214"/>
      <c r="C12" s="214"/>
      <c r="D12" s="214"/>
      <c r="E12" s="214"/>
      <c r="I12" s="12"/>
    </row>
    <row r="13" spans="1:9" s="4" customFormat="1" ht="18" customHeight="1" x14ac:dyDescent="0.3">
      <c r="A13" s="215"/>
      <c r="B13" s="216"/>
      <c r="C13" s="216"/>
      <c r="D13" s="216"/>
      <c r="E13" s="216"/>
      <c r="I13" s="12"/>
    </row>
    <row r="14" spans="1:9" s="4" customFormat="1" ht="20.25" customHeight="1" x14ac:dyDescent="0.3">
      <c r="A14" s="211" t="s">
        <v>0</v>
      </c>
      <c r="B14" s="217" t="s">
        <v>83</v>
      </c>
      <c r="C14" s="217" t="s">
        <v>84</v>
      </c>
      <c r="D14" s="236" t="s">
        <v>1</v>
      </c>
      <c r="E14" s="237"/>
      <c r="I14" s="12"/>
    </row>
    <row r="15" spans="1:9" ht="35.25" customHeight="1" x14ac:dyDescent="0.25">
      <c r="A15" s="212"/>
      <c r="B15" s="217"/>
      <c r="C15" s="217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'8'!R6</f>
        <v>1455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'8'!S6</f>
        <v>105</v>
      </c>
      <c r="C17" s="165">
        <f>'8'!T6</f>
        <v>1388</v>
      </c>
      <c r="D17" s="11">
        <f t="shared" ref="D17:D18" si="2">C17/B17*100</f>
        <v>1321.9047619047619</v>
      </c>
      <c r="E17" s="162">
        <f t="shared" ref="E17:E18" si="3">C17-B17</f>
        <v>1283</v>
      </c>
      <c r="I17" s="12"/>
    </row>
    <row r="18" spans="1:9" ht="30" customHeight="1" x14ac:dyDescent="0.25">
      <c r="A18" s="1" t="s">
        <v>41</v>
      </c>
      <c r="B18" s="165">
        <f>'8'!V6</f>
        <v>78</v>
      </c>
      <c r="C18" s="165">
        <f>'8'!W6</f>
        <v>1180</v>
      </c>
      <c r="D18" s="11">
        <f t="shared" si="2"/>
        <v>1512.8205128205127</v>
      </c>
      <c r="E18" s="162">
        <f t="shared" si="3"/>
        <v>1102</v>
      </c>
      <c r="I18" s="12"/>
    </row>
    <row r="19" spans="1:9" ht="69" customHeight="1" x14ac:dyDescent="0.25">
      <c r="A19" s="205" t="s">
        <v>79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2"/>
  <sheetViews>
    <sheetView view="pageBreakPreview" topLeftCell="C1" zoomScale="90" zoomScaleNormal="90" zoomScaleSheetLayoutView="90" workbookViewId="0">
      <selection activeCell="U34" sqref="U34"/>
    </sheetView>
  </sheetViews>
  <sheetFormatPr defaultColWidth="9.109375" defaultRowHeight="13.8" x14ac:dyDescent="0.25"/>
  <cols>
    <col min="1" max="1" width="22.44140625" style="45" customWidth="1"/>
    <col min="2" max="2" width="15.77734375" style="45" customWidth="1"/>
    <col min="3" max="11" width="9.6640625" style="45" customWidth="1"/>
    <col min="12" max="13" width="8" style="45" customWidth="1"/>
    <col min="14" max="14" width="9.88671875" style="45" customWidth="1"/>
    <col min="15" max="15" width="8.33203125" style="45" customWidth="1"/>
    <col min="16" max="16" width="8.109375" style="45" customWidth="1"/>
    <col min="17" max="17" width="10" style="45" customWidth="1"/>
    <col min="18" max="18" width="15.44140625" style="45" customWidth="1"/>
    <col min="19" max="20" width="8.88671875" style="45" customWidth="1"/>
    <col min="21" max="21" width="8.6640625" style="45" customWidth="1"/>
    <col min="22" max="22" width="8.109375" style="45" customWidth="1"/>
    <col min="23" max="16384" width="9.109375" style="45"/>
  </cols>
  <sheetData>
    <row r="1" spans="1:24" s="22" customFormat="1" ht="57.75" customHeight="1" x14ac:dyDescent="0.3">
      <c r="A1" s="21"/>
      <c r="B1" s="243" t="s">
        <v>88</v>
      </c>
      <c r="C1" s="243"/>
      <c r="D1" s="243"/>
      <c r="E1" s="243"/>
      <c r="F1" s="243"/>
      <c r="G1" s="243"/>
      <c r="H1" s="243"/>
      <c r="I1" s="243"/>
      <c r="J1" s="243"/>
      <c r="K1" s="243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4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26" t="s">
        <v>8</v>
      </c>
    </row>
    <row r="3" spans="1:24" s="27" customFormat="1" ht="60" customHeight="1" x14ac:dyDescent="0.3">
      <c r="A3" s="231"/>
      <c r="B3" s="171" t="s">
        <v>74</v>
      </c>
      <c r="C3" s="222" t="s">
        <v>9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2" t="s">
        <v>76</v>
      </c>
      <c r="S3" s="222" t="s">
        <v>14</v>
      </c>
      <c r="T3" s="222"/>
      <c r="U3" s="222"/>
      <c r="V3" s="222" t="s">
        <v>18</v>
      </c>
      <c r="W3" s="222"/>
      <c r="X3" s="222"/>
    </row>
    <row r="4" spans="1:24" s="28" customFormat="1" ht="26.25" customHeight="1" x14ac:dyDescent="0.3">
      <c r="A4" s="232"/>
      <c r="B4" s="57">
        <v>2022</v>
      </c>
      <c r="C4" s="57">
        <v>2021</v>
      </c>
      <c r="D4" s="57">
        <v>2022</v>
      </c>
      <c r="E4" s="58" t="s">
        <v>2</v>
      </c>
      <c r="F4" s="57">
        <v>2021</v>
      </c>
      <c r="G4" s="57">
        <v>2022</v>
      </c>
      <c r="H4" s="58" t="s">
        <v>2</v>
      </c>
      <c r="I4" s="57">
        <v>2021</v>
      </c>
      <c r="J4" s="57">
        <v>2022</v>
      </c>
      <c r="K4" s="58" t="s">
        <v>2</v>
      </c>
      <c r="L4" s="57">
        <v>2021</v>
      </c>
      <c r="M4" s="57">
        <v>2022</v>
      </c>
      <c r="N4" s="58" t="s">
        <v>2</v>
      </c>
      <c r="O4" s="57">
        <v>2021</v>
      </c>
      <c r="P4" s="57">
        <v>2022</v>
      </c>
      <c r="Q4" s="58" t="s">
        <v>2</v>
      </c>
      <c r="R4" s="57">
        <v>2022</v>
      </c>
      <c r="S4" s="57">
        <v>2021</v>
      </c>
      <c r="T4" s="57">
        <v>2022</v>
      </c>
      <c r="U4" s="58" t="s">
        <v>2</v>
      </c>
      <c r="V4" s="57">
        <v>2021</v>
      </c>
      <c r="W4" s="57">
        <v>2022</v>
      </c>
      <c r="X4" s="58" t="s">
        <v>2</v>
      </c>
    </row>
    <row r="5" spans="1:24" s="31" customFormat="1" ht="11.25" customHeight="1" x14ac:dyDescent="0.3">
      <c r="A5" s="29" t="s">
        <v>4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</row>
    <row r="6" spans="1:24" s="36" customFormat="1" ht="16.5" customHeight="1" x14ac:dyDescent="0.3">
      <c r="A6" s="32" t="s">
        <v>42</v>
      </c>
      <c r="B6" s="33">
        <f>SUM(B7:B26)</f>
        <v>2902</v>
      </c>
      <c r="C6" s="33">
        <f>SUM(C7:C26)</f>
        <v>510</v>
      </c>
      <c r="D6" s="33">
        <f>SUM(D7:D26)</f>
        <v>2655</v>
      </c>
      <c r="E6" s="34">
        <f>D6/C6*100</f>
        <v>520.58823529411768</v>
      </c>
      <c r="F6" s="33">
        <f>SUM(F7:F26)</f>
        <v>150</v>
      </c>
      <c r="G6" s="33">
        <f>SUM(G7:G26)</f>
        <v>532</v>
      </c>
      <c r="H6" s="34">
        <f>G6/F6*100</f>
        <v>354.66666666666669</v>
      </c>
      <c r="I6" s="33">
        <f>SUM(I7:I26)</f>
        <v>11</v>
      </c>
      <c r="J6" s="33">
        <f>SUM(J7:J26)</f>
        <v>16</v>
      </c>
      <c r="K6" s="34">
        <f>J6/I6*100</f>
        <v>145.45454545454547</v>
      </c>
      <c r="L6" s="33">
        <f>SUM(L7:L26)</f>
        <v>9</v>
      </c>
      <c r="M6" s="33">
        <f>SUM(M7:M26)</f>
        <v>8</v>
      </c>
      <c r="N6" s="174">
        <f>M6/L6*100</f>
        <v>88.888888888888886</v>
      </c>
      <c r="O6" s="33">
        <f>SUM(O7:O26)</f>
        <v>495</v>
      </c>
      <c r="P6" s="33">
        <f>SUM(P7:P26)</f>
        <v>1856</v>
      </c>
      <c r="Q6" s="34">
        <f>P6/O6*100</f>
        <v>374.94949494949498</v>
      </c>
      <c r="R6" s="33">
        <f>SUM(R7:R26)</f>
        <v>1455</v>
      </c>
      <c r="S6" s="33">
        <f>SUM(S7:S26)</f>
        <v>105</v>
      </c>
      <c r="T6" s="33">
        <f>SUM(T7:T26)</f>
        <v>1388</v>
      </c>
      <c r="U6" s="34">
        <f>T6/S6*100</f>
        <v>1321.9047619047619</v>
      </c>
      <c r="V6" s="33">
        <f>SUM(V7:V26)</f>
        <v>78</v>
      </c>
      <c r="W6" s="33">
        <f>SUM(W7:W26)</f>
        <v>1180</v>
      </c>
      <c r="X6" s="34">
        <f>W6/V6*100</f>
        <v>1512.8205128205127</v>
      </c>
    </row>
    <row r="7" spans="1:24" s="42" customFormat="1" ht="16.5" customHeight="1" x14ac:dyDescent="0.25">
      <c r="A7" s="141" t="s">
        <v>43</v>
      </c>
      <c r="B7" s="73">
        <v>1923</v>
      </c>
      <c r="C7" s="39">
        <v>162</v>
      </c>
      <c r="D7" s="39">
        <v>1749</v>
      </c>
      <c r="E7" s="38">
        <f>D7/C7*100</f>
        <v>1079.6296296296296</v>
      </c>
      <c r="F7" s="37">
        <v>37</v>
      </c>
      <c r="G7" s="37">
        <v>337</v>
      </c>
      <c r="H7" s="38">
        <f>G7/F7*100</f>
        <v>910.81081081081084</v>
      </c>
      <c r="I7" s="37">
        <v>2</v>
      </c>
      <c r="J7" s="37">
        <v>6</v>
      </c>
      <c r="K7" s="38">
        <f>J7/I7*100</f>
        <v>300</v>
      </c>
      <c r="L7" s="37">
        <v>4</v>
      </c>
      <c r="M7" s="37">
        <v>0</v>
      </c>
      <c r="N7" s="38">
        <f>M7/L7*100</f>
        <v>0</v>
      </c>
      <c r="O7" s="37">
        <v>152</v>
      </c>
      <c r="P7" s="37">
        <v>1028</v>
      </c>
      <c r="Q7" s="38">
        <f>P7/O7*100</f>
        <v>676.31578947368428</v>
      </c>
      <c r="R7" s="37">
        <v>950</v>
      </c>
      <c r="S7" s="73">
        <v>31</v>
      </c>
      <c r="T7" s="73">
        <v>912</v>
      </c>
      <c r="U7" s="38">
        <f>T7/S7*100</f>
        <v>2941.9354838709678</v>
      </c>
      <c r="V7" s="37">
        <v>28</v>
      </c>
      <c r="W7" s="37">
        <v>792</v>
      </c>
      <c r="X7" s="38">
        <f>W7/V7*100</f>
        <v>2828.5714285714284</v>
      </c>
    </row>
    <row r="8" spans="1:24" s="43" customFormat="1" ht="16.5" customHeight="1" x14ac:dyDescent="0.25">
      <c r="A8" s="141" t="s">
        <v>44</v>
      </c>
      <c r="B8" s="73">
        <v>47</v>
      </c>
      <c r="C8" s="39">
        <v>114</v>
      </c>
      <c r="D8" s="39">
        <v>41</v>
      </c>
      <c r="E8" s="38">
        <f t="shared" ref="E8:E26" si="0">D8/C8*100</f>
        <v>35.964912280701753</v>
      </c>
      <c r="F8" s="37">
        <v>33</v>
      </c>
      <c r="G8" s="37">
        <v>3</v>
      </c>
      <c r="H8" s="38">
        <f t="shared" ref="H8:H26" si="1">G8/F8*100</f>
        <v>9.0909090909090917</v>
      </c>
      <c r="I8" s="37">
        <v>1</v>
      </c>
      <c r="J8" s="37">
        <v>1</v>
      </c>
      <c r="K8" s="38">
        <f>J8/I8*100</f>
        <v>100</v>
      </c>
      <c r="L8" s="37">
        <v>0</v>
      </c>
      <c r="M8" s="37">
        <v>0</v>
      </c>
      <c r="N8" s="164" t="e">
        <f t="shared" ref="N8:N26" si="2">M8/L8*100</f>
        <v>#DIV/0!</v>
      </c>
      <c r="O8" s="37">
        <v>111</v>
      </c>
      <c r="P8" s="37">
        <v>41</v>
      </c>
      <c r="Q8" s="38">
        <f t="shared" ref="Q8:Q26" si="3">P8/O8*100</f>
        <v>36.936936936936938</v>
      </c>
      <c r="R8" s="37">
        <v>28</v>
      </c>
      <c r="S8" s="73">
        <v>21</v>
      </c>
      <c r="T8" s="73">
        <v>24</v>
      </c>
      <c r="U8" s="38">
        <f t="shared" ref="U8:U26" si="4">T8/S8*100</f>
        <v>114.28571428571428</v>
      </c>
      <c r="V8" s="37">
        <v>19</v>
      </c>
      <c r="W8" s="37">
        <v>8</v>
      </c>
      <c r="X8" s="38">
        <f t="shared" ref="X8:X26" si="5">W8/V8*100</f>
        <v>42.105263157894733</v>
      </c>
    </row>
    <row r="9" spans="1:24" s="42" customFormat="1" ht="16.5" customHeight="1" x14ac:dyDescent="0.25">
      <c r="A9" s="141" t="s">
        <v>45</v>
      </c>
      <c r="B9" s="73">
        <v>20</v>
      </c>
      <c r="C9" s="39">
        <v>32</v>
      </c>
      <c r="D9" s="39">
        <v>14</v>
      </c>
      <c r="E9" s="38">
        <f t="shared" si="0"/>
        <v>43.75</v>
      </c>
      <c r="F9" s="37">
        <v>12</v>
      </c>
      <c r="G9" s="37">
        <v>3</v>
      </c>
      <c r="H9" s="38">
        <f t="shared" si="1"/>
        <v>25</v>
      </c>
      <c r="I9" s="37">
        <v>1</v>
      </c>
      <c r="J9" s="37">
        <v>1</v>
      </c>
      <c r="K9" s="38">
        <f>J9/I9*100</f>
        <v>100</v>
      </c>
      <c r="L9" s="37">
        <v>1</v>
      </c>
      <c r="M9" s="37">
        <v>0</v>
      </c>
      <c r="N9" s="38">
        <f t="shared" si="2"/>
        <v>0</v>
      </c>
      <c r="O9" s="37">
        <v>32</v>
      </c>
      <c r="P9" s="37">
        <v>14</v>
      </c>
      <c r="Q9" s="38">
        <f t="shared" si="3"/>
        <v>43.75</v>
      </c>
      <c r="R9" s="37">
        <v>7</v>
      </c>
      <c r="S9" s="73">
        <v>5</v>
      </c>
      <c r="T9" s="73">
        <v>6</v>
      </c>
      <c r="U9" s="38">
        <f t="shared" si="4"/>
        <v>120</v>
      </c>
      <c r="V9" s="37">
        <v>4</v>
      </c>
      <c r="W9" s="37">
        <v>0</v>
      </c>
      <c r="X9" s="38">
        <f t="shared" si="5"/>
        <v>0</v>
      </c>
    </row>
    <row r="10" spans="1:24" s="42" customFormat="1" ht="16.5" customHeight="1" x14ac:dyDescent="0.25">
      <c r="A10" s="141" t="s">
        <v>46</v>
      </c>
      <c r="B10" s="73">
        <v>10</v>
      </c>
      <c r="C10" s="39">
        <v>15</v>
      </c>
      <c r="D10" s="39">
        <v>7</v>
      </c>
      <c r="E10" s="38">
        <f t="shared" si="0"/>
        <v>46.666666666666664</v>
      </c>
      <c r="F10" s="37">
        <v>1</v>
      </c>
      <c r="G10" s="37">
        <v>1</v>
      </c>
      <c r="H10" s="38">
        <f t="shared" si="1"/>
        <v>100</v>
      </c>
      <c r="I10" s="37">
        <v>0</v>
      </c>
      <c r="J10" s="37">
        <v>0</v>
      </c>
      <c r="K10" s="164" t="e">
        <f t="shared" ref="K10:K26" si="6">J10/I10*100</f>
        <v>#DIV/0!</v>
      </c>
      <c r="L10" s="37">
        <v>0</v>
      </c>
      <c r="M10" s="37">
        <v>0</v>
      </c>
      <c r="N10" s="164" t="e">
        <f t="shared" si="2"/>
        <v>#DIV/0!</v>
      </c>
      <c r="O10" s="37">
        <v>13</v>
      </c>
      <c r="P10" s="37">
        <v>6</v>
      </c>
      <c r="Q10" s="38">
        <f t="shared" si="3"/>
        <v>46.153846153846153</v>
      </c>
      <c r="R10" s="37">
        <v>6</v>
      </c>
      <c r="S10" s="73">
        <v>5</v>
      </c>
      <c r="T10" s="73">
        <v>5</v>
      </c>
      <c r="U10" s="38">
        <f t="shared" si="4"/>
        <v>100</v>
      </c>
      <c r="V10" s="37">
        <v>5</v>
      </c>
      <c r="W10" s="37">
        <v>2</v>
      </c>
      <c r="X10" s="38">
        <f t="shared" si="5"/>
        <v>40</v>
      </c>
    </row>
    <row r="11" spans="1:24" s="42" customFormat="1" ht="16.5" customHeight="1" x14ac:dyDescent="0.25">
      <c r="A11" s="141" t="s">
        <v>47</v>
      </c>
      <c r="B11" s="73">
        <v>14</v>
      </c>
      <c r="C11" s="39">
        <v>22</v>
      </c>
      <c r="D11" s="39">
        <v>13</v>
      </c>
      <c r="E11" s="38">
        <f t="shared" si="0"/>
        <v>59.090909090909093</v>
      </c>
      <c r="F11" s="37">
        <v>11</v>
      </c>
      <c r="G11" s="37">
        <v>6</v>
      </c>
      <c r="H11" s="38">
        <f t="shared" si="1"/>
        <v>54.54545454545454</v>
      </c>
      <c r="I11" s="37">
        <v>0</v>
      </c>
      <c r="J11" s="37">
        <v>0</v>
      </c>
      <c r="K11" s="164" t="e">
        <f t="shared" si="6"/>
        <v>#DIV/0!</v>
      </c>
      <c r="L11" s="37">
        <v>0</v>
      </c>
      <c r="M11" s="37">
        <v>0</v>
      </c>
      <c r="N11" s="164" t="e">
        <f t="shared" si="2"/>
        <v>#DIV/0!</v>
      </c>
      <c r="O11" s="37">
        <v>22</v>
      </c>
      <c r="P11" s="37">
        <v>13</v>
      </c>
      <c r="Q11" s="38">
        <f t="shared" si="3"/>
        <v>59.090909090909093</v>
      </c>
      <c r="R11" s="37">
        <v>4</v>
      </c>
      <c r="S11" s="73">
        <v>8</v>
      </c>
      <c r="T11" s="73">
        <v>4</v>
      </c>
      <c r="U11" s="38">
        <f t="shared" si="4"/>
        <v>50</v>
      </c>
      <c r="V11" s="37">
        <v>6</v>
      </c>
      <c r="W11" s="37">
        <v>4</v>
      </c>
      <c r="X11" s="38">
        <f t="shared" si="5"/>
        <v>66.666666666666657</v>
      </c>
    </row>
    <row r="12" spans="1:24" s="42" customFormat="1" ht="16.5" customHeight="1" x14ac:dyDescent="0.25">
      <c r="A12" s="141" t="s">
        <v>48</v>
      </c>
      <c r="B12" s="73">
        <v>5</v>
      </c>
      <c r="C12" s="39">
        <v>18</v>
      </c>
      <c r="D12" s="39">
        <v>5</v>
      </c>
      <c r="E12" s="38">
        <f t="shared" si="0"/>
        <v>27.777777777777779</v>
      </c>
      <c r="F12" s="37">
        <v>6</v>
      </c>
      <c r="G12" s="37">
        <v>2</v>
      </c>
      <c r="H12" s="38">
        <f t="shared" si="1"/>
        <v>33.333333333333329</v>
      </c>
      <c r="I12" s="37">
        <v>0</v>
      </c>
      <c r="J12" s="37">
        <v>0</v>
      </c>
      <c r="K12" s="164" t="e">
        <f t="shared" si="6"/>
        <v>#DIV/0!</v>
      </c>
      <c r="L12" s="37">
        <v>1</v>
      </c>
      <c r="M12" s="37">
        <v>0</v>
      </c>
      <c r="N12" s="38">
        <f t="shared" si="2"/>
        <v>0</v>
      </c>
      <c r="O12" s="37">
        <v>18</v>
      </c>
      <c r="P12" s="37">
        <v>4</v>
      </c>
      <c r="Q12" s="38">
        <f t="shared" si="3"/>
        <v>22.222222222222221</v>
      </c>
      <c r="R12" s="37">
        <v>3</v>
      </c>
      <c r="S12" s="73">
        <v>5</v>
      </c>
      <c r="T12" s="73">
        <v>3</v>
      </c>
      <c r="U12" s="38">
        <f t="shared" si="4"/>
        <v>60</v>
      </c>
      <c r="V12" s="37">
        <v>2</v>
      </c>
      <c r="W12" s="37">
        <v>1</v>
      </c>
      <c r="X12" s="38">
        <f t="shared" si="5"/>
        <v>50</v>
      </c>
    </row>
    <row r="13" spans="1:24" s="42" customFormat="1" ht="16.5" customHeight="1" x14ac:dyDescent="0.25">
      <c r="A13" s="141" t="s">
        <v>49</v>
      </c>
      <c r="B13" s="73">
        <v>4</v>
      </c>
      <c r="C13" s="39">
        <v>5</v>
      </c>
      <c r="D13" s="39">
        <v>4</v>
      </c>
      <c r="E13" s="38">
        <f t="shared" si="0"/>
        <v>80</v>
      </c>
      <c r="F13" s="37">
        <v>4</v>
      </c>
      <c r="G13" s="37">
        <v>1</v>
      </c>
      <c r="H13" s="38">
        <f t="shared" si="1"/>
        <v>25</v>
      </c>
      <c r="I13" s="37">
        <v>2</v>
      </c>
      <c r="J13" s="37">
        <v>0</v>
      </c>
      <c r="K13" s="38">
        <f>J13/I13*100</f>
        <v>0</v>
      </c>
      <c r="L13" s="37">
        <v>0</v>
      </c>
      <c r="M13" s="37">
        <v>1</v>
      </c>
      <c r="N13" s="164" t="e">
        <f t="shared" si="2"/>
        <v>#DIV/0!</v>
      </c>
      <c r="O13" s="37">
        <v>5</v>
      </c>
      <c r="P13" s="37">
        <v>4</v>
      </c>
      <c r="Q13" s="38">
        <f t="shared" si="3"/>
        <v>80</v>
      </c>
      <c r="R13" s="37">
        <v>3</v>
      </c>
      <c r="S13" s="73">
        <v>1</v>
      </c>
      <c r="T13" s="73">
        <v>3</v>
      </c>
      <c r="U13" s="38">
        <f t="shared" si="4"/>
        <v>300</v>
      </c>
      <c r="V13" s="37">
        <v>1</v>
      </c>
      <c r="W13" s="37">
        <v>2</v>
      </c>
      <c r="X13" s="38">
        <f t="shared" si="5"/>
        <v>200</v>
      </c>
    </row>
    <row r="14" spans="1:24" s="42" customFormat="1" ht="16.5" customHeight="1" x14ac:dyDescent="0.25">
      <c r="A14" s="141" t="s">
        <v>50</v>
      </c>
      <c r="B14" s="73">
        <v>77</v>
      </c>
      <c r="C14" s="39">
        <v>7</v>
      </c>
      <c r="D14" s="39">
        <v>77</v>
      </c>
      <c r="E14" s="38">
        <f t="shared" si="0"/>
        <v>1100</v>
      </c>
      <c r="F14" s="37">
        <v>3</v>
      </c>
      <c r="G14" s="37">
        <v>9</v>
      </c>
      <c r="H14" s="38">
        <f t="shared" si="1"/>
        <v>300</v>
      </c>
      <c r="I14" s="37">
        <v>0</v>
      </c>
      <c r="J14" s="37">
        <v>1</v>
      </c>
      <c r="K14" s="164" t="e">
        <f t="shared" si="6"/>
        <v>#DIV/0!</v>
      </c>
      <c r="L14" s="37">
        <v>1</v>
      </c>
      <c r="M14" s="37">
        <v>2</v>
      </c>
      <c r="N14" s="38">
        <f t="shared" si="2"/>
        <v>200</v>
      </c>
      <c r="O14" s="37">
        <v>7</v>
      </c>
      <c r="P14" s="37">
        <v>76</v>
      </c>
      <c r="Q14" s="38">
        <f t="shared" si="3"/>
        <v>1085.7142857142858</v>
      </c>
      <c r="R14" s="37">
        <v>45</v>
      </c>
      <c r="S14" s="73">
        <v>2</v>
      </c>
      <c r="T14" s="73">
        <v>45</v>
      </c>
      <c r="U14" s="38">
        <f t="shared" si="4"/>
        <v>2250</v>
      </c>
      <c r="V14" s="37">
        <v>1</v>
      </c>
      <c r="W14" s="37">
        <v>39</v>
      </c>
      <c r="X14" s="38">
        <f t="shared" si="5"/>
        <v>3900</v>
      </c>
    </row>
    <row r="15" spans="1:24" s="42" customFormat="1" ht="16.5" customHeight="1" x14ac:dyDescent="0.25">
      <c r="A15" s="141" t="s">
        <v>51</v>
      </c>
      <c r="B15" s="73">
        <v>191</v>
      </c>
      <c r="C15" s="39">
        <v>15</v>
      </c>
      <c r="D15" s="39">
        <v>190</v>
      </c>
      <c r="E15" s="38">
        <f t="shared" si="0"/>
        <v>1266.6666666666665</v>
      </c>
      <c r="F15" s="37">
        <v>5</v>
      </c>
      <c r="G15" s="37">
        <v>56</v>
      </c>
      <c r="H15" s="38">
        <f t="shared" si="1"/>
        <v>1120</v>
      </c>
      <c r="I15" s="37">
        <v>0</v>
      </c>
      <c r="J15" s="37">
        <v>0</v>
      </c>
      <c r="K15" s="164" t="e">
        <f t="shared" si="6"/>
        <v>#DIV/0!</v>
      </c>
      <c r="L15" s="37">
        <v>1</v>
      </c>
      <c r="M15" s="37">
        <v>1</v>
      </c>
      <c r="N15" s="38">
        <f t="shared" si="2"/>
        <v>100</v>
      </c>
      <c r="O15" s="37">
        <v>15</v>
      </c>
      <c r="P15" s="37">
        <v>139</v>
      </c>
      <c r="Q15" s="38">
        <f t="shared" si="3"/>
        <v>926.66666666666674</v>
      </c>
      <c r="R15" s="37">
        <v>112</v>
      </c>
      <c r="S15" s="73">
        <v>4</v>
      </c>
      <c r="T15" s="73">
        <v>112</v>
      </c>
      <c r="U15" s="38">
        <f t="shared" si="4"/>
        <v>2800</v>
      </c>
      <c r="V15" s="37">
        <v>1</v>
      </c>
      <c r="W15" s="37">
        <v>104</v>
      </c>
      <c r="X15" s="38">
        <f t="shared" si="5"/>
        <v>10400</v>
      </c>
    </row>
    <row r="16" spans="1:24" s="42" customFormat="1" ht="16.5" customHeight="1" x14ac:dyDescent="0.25">
      <c r="A16" s="141" t="s">
        <v>52</v>
      </c>
      <c r="B16" s="73">
        <v>414</v>
      </c>
      <c r="C16" s="39">
        <v>34</v>
      </c>
      <c r="D16" s="39">
        <v>368</v>
      </c>
      <c r="E16" s="38">
        <f t="shared" si="0"/>
        <v>1082.3529411764707</v>
      </c>
      <c r="F16" s="37">
        <v>9</v>
      </c>
      <c r="G16" s="37">
        <v>80</v>
      </c>
      <c r="H16" s="38">
        <f t="shared" si="1"/>
        <v>888.88888888888891</v>
      </c>
      <c r="I16" s="37">
        <v>3</v>
      </c>
      <c r="J16" s="37">
        <v>4</v>
      </c>
      <c r="K16" s="38">
        <f>J16/I16*100</f>
        <v>133.33333333333331</v>
      </c>
      <c r="L16" s="37">
        <v>1</v>
      </c>
      <c r="M16" s="37">
        <v>0</v>
      </c>
      <c r="N16" s="38">
        <f t="shared" si="2"/>
        <v>0</v>
      </c>
      <c r="O16" s="37">
        <v>34</v>
      </c>
      <c r="P16" s="37">
        <v>350</v>
      </c>
      <c r="Q16" s="38">
        <f t="shared" si="3"/>
        <v>1029.4117647058824</v>
      </c>
      <c r="R16" s="37">
        <v>172</v>
      </c>
      <c r="S16" s="73">
        <v>5</v>
      </c>
      <c r="T16" s="73">
        <v>158</v>
      </c>
      <c r="U16" s="38">
        <f t="shared" si="4"/>
        <v>3160</v>
      </c>
      <c r="V16" s="37">
        <v>3</v>
      </c>
      <c r="W16" s="37">
        <v>140</v>
      </c>
      <c r="X16" s="38">
        <f t="shared" si="5"/>
        <v>4666.6666666666661</v>
      </c>
    </row>
    <row r="17" spans="1:24" s="42" customFormat="1" ht="16.5" customHeight="1" x14ac:dyDescent="0.25">
      <c r="A17" s="141" t="s">
        <v>53</v>
      </c>
      <c r="B17" s="73">
        <v>0</v>
      </c>
      <c r="C17" s="39">
        <v>0</v>
      </c>
      <c r="D17" s="39">
        <v>0</v>
      </c>
      <c r="E17" s="164" t="e">
        <f t="shared" si="0"/>
        <v>#DIV/0!</v>
      </c>
      <c r="F17" s="37">
        <v>0</v>
      </c>
      <c r="G17" s="37">
        <v>0</v>
      </c>
      <c r="H17" s="164" t="e">
        <f t="shared" si="1"/>
        <v>#DIV/0!</v>
      </c>
      <c r="I17" s="37">
        <v>0</v>
      </c>
      <c r="J17" s="37">
        <v>0</v>
      </c>
      <c r="K17" s="164" t="e">
        <f t="shared" si="6"/>
        <v>#DIV/0!</v>
      </c>
      <c r="L17" s="37">
        <v>0</v>
      </c>
      <c r="M17" s="37">
        <v>0</v>
      </c>
      <c r="N17" s="164" t="e">
        <f t="shared" si="2"/>
        <v>#DIV/0!</v>
      </c>
      <c r="O17" s="37">
        <v>0</v>
      </c>
      <c r="P17" s="37">
        <v>0</v>
      </c>
      <c r="Q17" s="164" t="e">
        <f t="shared" si="3"/>
        <v>#DIV/0!</v>
      </c>
      <c r="R17" s="37">
        <v>0</v>
      </c>
      <c r="S17" s="73">
        <v>0</v>
      </c>
      <c r="T17" s="73">
        <v>0</v>
      </c>
      <c r="U17" s="164" t="e">
        <f t="shared" si="4"/>
        <v>#DIV/0!</v>
      </c>
      <c r="V17" s="37">
        <v>0</v>
      </c>
      <c r="W17" s="37">
        <v>0</v>
      </c>
      <c r="X17" s="164" t="e">
        <f t="shared" si="5"/>
        <v>#DIV/0!</v>
      </c>
    </row>
    <row r="18" spans="1:24" s="42" customFormat="1" ht="16.5" customHeight="1" x14ac:dyDescent="0.25">
      <c r="A18" s="141" t="s">
        <v>54</v>
      </c>
      <c r="B18" s="73">
        <v>11</v>
      </c>
      <c r="C18" s="39">
        <v>21</v>
      </c>
      <c r="D18" s="39">
        <v>11</v>
      </c>
      <c r="E18" s="38">
        <f t="shared" si="0"/>
        <v>52.380952380952387</v>
      </c>
      <c r="F18" s="37">
        <v>8</v>
      </c>
      <c r="G18" s="37">
        <v>1</v>
      </c>
      <c r="H18" s="38">
        <f t="shared" si="1"/>
        <v>12.5</v>
      </c>
      <c r="I18" s="37">
        <v>2</v>
      </c>
      <c r="J18" s="37">
        <v>0</v>
      </c>
      <c r="K18" s="38">
        <f>J18/I18*100</f>
        <v>0</v>
      </c>
      <c r="L18" s="37">
        <v>0</v>
      </c>
      <c r="M18" s="37">
        <v>0</v>
      </c>
      <c r="N18" s="164" t="e">
        <f t="shared" si="2"/>
        <v>#DIV/0!</v>
      </c>
      <c r="O18" s="37">
        <v>21</v>
      </c>
      <c r="P18" s="37">
        <v>10</v>
      </c>
      <c r="Q18" s="38">
        <f t="shared" si="3"/>
        <v>47.619047619047613</v>
      </c>
      <c r="R18" s="37">
        <v>7</v>
      </c>
      <c r="S18" s="73">
        <v>6</v>
      </c>
      <c r="T18" s="73">
        <v>7</v>
      </c>
      <c r="U18" s="38">
        <f t="shared" si="4"/>
        <v>116.66666666666667</v>
      </c>
      <c r="V18" s="37">
        <v>3</v>
      </c>
      <c r="W18" s="37">
        <v>1</v>
      </c>
      <c r="X18" s="38">
        <f t="shared" si="5"/>
        <v>33.333333333333329</v>
      </c>
    </row>
    <row r="19" spans="1:24" s="42" customFormat="1" ht="16.5" customHeight="1" x14ac:dyDescent="0.25">
      <c r="A19" s="141" t="s">
        <v>55</v>
      </c>
      <c r="B19" s="73">
        <v>1</v>
      </c>
      <c r="C19" s="39">
        <v>0</v>
      </c>
      <c r="D19" s="39">
        <v>1</v>
      </c>
      <c r="E19" s="164" t="e">
        <f t="shared" si="0"/>
        <v>#DIV/0!</v>
      </c>
      <c r="F19" s="37">
        <v>0</v>
      </c>
      <c r="G19" s="37">
        <v>0</v>
      </c>
      <c r="H19" s="164" t="e">
        <f t="shared" si="1"/>
        <v>#DIV/0!</v>
      </c>
      <c r="I19" s="37">
        <v>0</v>
      </c>
      <c r="J19" s="37">
        <v>0</v>
      </c>
      <c r="K19" s="164" t="e">
        <f t="shared" si="6"/>
        <v>#DIV/0!</v>
      </c>
      <c r="L19" s="37">
        <v>0</v>
      </c>
      <c r="M19" s="37">
        <v>0</v>
      </c>
      <c r="N19" s="164" t="e">
        <f t="shared" si="2"/>
        <v>#DIV/0!</v>
      </c>
      <c r="O19" s="37">
        <v>0</v>
      </c>
      <c r="P19" s="37">
        <v>1</v>
      </c>
      <c r="Q19" s="164" t="e">
        <f t="shared" si="3"/>
        <v>#DIV/0!</v>
      </c>
      <c r="R19" s="37">
        <v>0</v>
      </c>
      <c r="S19" s="73">
        <v>0</v>
      </c>
      <c r="T19" s="73">
        <v>0</v>
      </c>
      <c r="U19" s="164" t="e">
        <f t="shared" si="4"/>
        <v>#DIV/0!</v>
      </c>
      <c r="V19" s="37">
        <v>0</v>
      </c>
      <c r="W19" s="37">
        <v>0</v>
      </c>
      <c r="X19" s="164" t="e">
        <f t="shared" si="5"/>
        <v>#DIV/0!</v>
      </c>
    </row>
    <row r="20" spans="1:24" s="42" customFormat="1" ht="16.5" customHeight="1" x14ac:dyDescent="0.25">
      <c r="A20" s="141" t="s">
        <v>56</v>
      </c>
      <c r="B20" s="73">
        <v>53</v>
      </c>
      <c r="C20" s="39">
        <v>9</v>
      </c>
      <c r="D20" s="39">
        <v>52</v>
      </c>
      <c r="E20" s="38">
        <f t="shared" si="0"/>
        <v>577.77777777777771</v>
      </c>
      <c r="F20" s="37">
        <v>5</v>
      </c>
      <c r="G20" s="37">
        <v>7</v>
      </c>
      <c r="H20" s="38">
        <f t="shared" si="1"/>
        <v>140</v>
      </c>
      <c r="I20" s="37">
        <v>0</v>
      </c>
      <c r="J20" s="37">
        <v>1</v>
      </c>
      <c r="K20" s="164" t="e">
        <f t="shared" si="6"/>
        <v>#DIV/0!</v>
      </c>
      <c r="L20" s="37">
        <v>0</v>
      </c>
      <c r="M20" s="37">
        <v>4</v>
      </c>
      <c r="N20" s="164" t="e">
        <f t="shared" si="2"/>
        <v>#DIV/0!</v>
      </c>
      <c r="O20" s="37">
        <v>9</v>
      </c>
      <c r="P20" s="37">
        <v>52</v>
      </c>
      <c r="Q20" s="38">
        <f t="shared" si="3"/>
        <v>577.77777777777771</v>
      </c>
      <c r="R20" s="37">
        <v>39</v>
      </c>
      <c r="S20" s="73">
        <v>0</v>
      </c>
      <c r="T20" s="73">
        <v>39</v>
      </c>
      <c r="U20" s="164" t="e">
        <f t="shared" si="4"/>
        <v>#DIV/0!</v>
      </c>
      <c r="V20" s="37">
        <v>0</v>
      </c>
      <c r="W20" s="37">
        <v>33</v>
      </c>
      <c r="X20" s="164" t="e">
        <f t="shared" si="5"/>
        <v>#DIV/0!</v>
      </c>
    </row>
    <row r="21" spans="1:24" s="42" customFormat="1" ht="16.5" customHeight="1" x14ac:dyDescent="0.25">
      <c r="A21" s="141" t="s">
        <v>57</v>
      </c>
      <c r="B21" s="158">
        <v>99</v>
      </c>
      <c r="C21" s="39">
        <v>2</v>
      </c>
      <c r="D21" s="39">
        <v>90</v>
      </c>
      <c r="E21" s="38">
        <f t="shared" si="0"/>
        <v>4500</v>
      </c>
      <c r="F21" s="37">
        <v>1</v>
      </c>
      <c r="G21" s="37">
        <v>18</v>
      </c>
      <c r="H21" s="38">
        <f t="shared" si="1"/>
        <v>1800</v>
      </c>
      <c r="I21" s="37">
        <v>0</v>
      </c>
      <c r="J21" s="37">
        <v>1</v>
      </c>
      <c r="K21" s="164" t="e">
        <f t="shared" si="6"/>
        <v>#DIV/0!</v>
      </c>
      <c r="L21" s="37">
        <v>0</v>
      </c>
      <c r="M21" s="37">
        <v>0</v>
      </c>
      <c r="N21" s="164" t="e">
        <f t="shared" si="2"/>
        <v>#DIV/0!</v>
      </c>
      <c r="O21" s="37">
        <v>2</v>
      </c>
      <c r="P21" s="37">
        <v>88</v>
      </c>
      <c r="Q21" s="38">
        <f t="shared" si="3"/>
        <v>4400</v>
      </c>
      <c r="R21" s="37">
        <v>66</v>
      </c>
      <c r="S21" s="73">
        <v>0</v>
      </c>
      <c r="T21" s="73">
        <v>57</v>
      </c>
      <c r="U21" s="164" t="e">
        <f t="shared" si="4"/>
        <v>#DIV/0!</v>
      </c>
      <c r="V21" s="37">
        <v>0</v>
      </c>
      <c r="W21" s="37">
        <v>50</v>
      </c>
      <c r="X21" s="164" t="e">
        <f t="shared" si="5"/>
        <v>#DIV/0!</v>
      </c>
    </row>
    <row r="22" spans="1:24" s="42" customFormat="1" ht="16.5" customHeight="1" x14ac:dyDescent="0.25">
      <c r="A22" s="141" t="s">
        <v>58</v>
      </c>
      <c r="B22" s="73">
        <v>16</v>
      </c>
      <c r="C22" s="39">
        <v>24</v>
      </c>
      <c r="D22" s="39">
        <v>16</v>
      </c>
      <c r="E22" s="38">
        <f t="shared" si="0"/>
        <v>66.666666666666657</v>
      </c>
      <c r="F22" s="37">
        <v>5</v>
      </c>
      <c r="G22" s="37">
        <v>6</v>
      </c>
      <c r="H22" s="38">
        <f t="shared" si="1"/>
        <v>120</v>
      </c>
      <c r="I22" s="37">
        <v>0</v>
      </c>
      <c r="J22" s="37">
        <v>1</v>
      </c>
      <c r="K22" s="164" t="e">
        <f t="shared" si="6"/>
        <v>#DIV/0!</v>
      </c>
      <c r="L22" s="37">
        <v>0</v>
      </c>
      <c r="M22" s="37">
        <v>0</v>
      </c>
      <c r="N22" s="164" t="e">
        <f t="shared" si="2"/>
        <v>#DIV/0!</v>
      </c>
      <c r="O22" s="37">
        <v>24</v>
      </c>
      <c r="P22" s="37">
        <v>13</v>
      </c>
      <c r="Q22" s="38">
        <f t="shared" si="3"/>
        <v>54.166666666666664</v>
      </c>
      <c r="R22" s="37">
        <v>6</v>
      </c>
      <c r="S22" s="73">
        <v>6</v>
      </c>
      <c r="T22" s="73">
        <v>6</v>
      </c>
      <c r="U22" s="38">
        <f t="shared" si="4"/>
        <v>100</v>
      </c>
      <c r="V22" s="37">
        <v>2</v>
      </c>
      <c r="W22" s="37">
        <v>0</v>
      </c>
      <c r="X22" s="38">
        <f t="shared" si="5"/>
        <v>0</v>
      </c>
    </row>
    <row r="23" spans="1:24" s="42" customFormat="1" ht="16.5" customHeight="1" x14ac:dyDescent="0.25">
      <c r="A23" s="141" t="s">
        <v>59</v>
      </c>
      <c r="B23" s="73">
        <v>0</v>
      </c>
      <c r="C23" s="39">
        <v>0</v>
      </c>
      <c r="D23" s="39">
        <v>0</v>
      </c>
      <c r="E23" s="164" t="e">
        <f t="shared" si="0"/>
        <v>#DIV/0!</v>
      </c>
      <c r="F23" s="37">
        <v>0</v>
      </c>
      <c r="G23" s="37">
        <v>0</v>
      </c>
      <c r="H23" s="164" t="e">
        <f t="shared" si="1"/>
        <v>#DIV/0!</v>
      </c>
      <c r="I23" s="37">
        <v>0</v>
      </c>
      <c r="J23" s="37">
        <v>0</v>
      </c>
      <c r="K23" s="164" t="e">
        <f t="shared" si="6"/>
        <v>#DIV/0!</v>
      </c>
      <c r="L23" s="37">
        <v>0</v>
      </c>
      <c r="M23" s="37">
        <v>0</v>
      </c>
      <c r="N23" s="164" t="e">
        <f t="shared" si="2"/>
        <v>#DIV/0!</v>
      </c>
      <c r="O23" s="37">
        <v>0</v>
      </c>
      <c r="P23" s="37">
        <v>0</v>
      </c>
      <c r="Q23" s="164" t="e">
        <f t="shared" si="3"/>
        <v>#DIV/0!</v>
      </c>
      <c r="R23" s="37">
        <v>0</v>
      </c>
      <c r="S23" s="73">
        <v>0</v>
      </c>
      <c r="T23" s="73">
        <v>0</v>
      </c>
      <c r="U23" s="164" t="e">
        <f t="shared" si="4"/>
        <v>#DIV/0!</v>
      </c>
      <c r="V23" s="37">
        <v>0</v>
      </c>
      <c r="W23" s="37">
        <v>0</v>
      </c>
      <c r="X23" s="164" t="e">
        <f t="shared" si="5"/>
        <v>#DIV/0!</v>
      </c>
    </row>
    <row r="24" spans="1:24" s="42" customFormat="1" ht="16.5" customHeight="1" x14ac:dyDescent="0.25">
      <c r="A24" s="141" t="s">
        <v>60</v>
      </c>
      <c r="B24" s="73">
        <v>11</v>
      </c>
      <c r="C24" s="39">
        <v>24</v>
      </c>
      <c r="D24" s="39">
        <v>11</v>
      </c>
      <c r="E24" s="38">
        <f t="shared" si="0"/>
        <v>45.833333333333329</v>
      </c>
      <c r="F24" s="37">
        <v>7</v>
      </c>
      <c r="G24" s="37">
        <v>1</v>
      </c>
      <c r="H24" s="38">
        <f t="shared" si="1"/>
        <v>14.285714285714285</v>
      </c>
      <c r="I24" s="37">
        <v>0</v>
      </c>
      <c r="J24" s="37">
        <v>0</v>
      </c>
      <c r="K24" s="164" t="e">
        <f t="shared" si="6"/>
        <v>#DIV/0!</v>
      </c>
      <c r="L24" s="37">
        <v>0</v>
      </c>
      <c r="M24" s="37">
        <v>0</v>
      </c>
      <c r="N24" s="164" t="e">
        <f t="shared" si="2"/>
        <v>#DIV/0!</v>
      </c>
      <c r="O24" s="37">
        <v>24</v>
      </c>
      <c r="P24" s="37">
        <v>11</v>
      </c>
      <c r="Q24" s="38">
        <f t="shared" si="3"/>
        <v>45.833333333333329</v>
      </c>
      <c r="R24" s="37">
        <v>5</v>
      </c>
      <c r="S24" s="73">
        <v>6</v>
      </c>
      <c r="T24" s="73">
        <v>5</v>
      </c>
      <c r="U24" s="38">
        <f t="shared" si="4"/>
        <v>83.333333333333343</v>
      </c>
      <c r="V24" s="37">
        <v>3</v>
      </c>
      <c r="W24" s="37">
        <v>2</v>
      </c>
      <c r="X24" s="38">
        <f t="shared" si="5"/>
        <v>66.666666666666657</v>
      </c>
    </row>
    <row r="25" spans="1:24" s="42" customFormat="1" ht="16.5" customHeight="1" x14ac:dyDescent="0.25">
      <c r="A25" s="141" t="s">
        <v>61</v>
      </c>
      <c r="B25" s="73">
        <v>1</v>
      </c>
      <c r="C25" s="39">
        <v>1</v>
      </c>
      <c r="D25" s="39">
        <v>1</v>
      </c>
      <c r="E25" s="38">
        <f t="shared" si="0"/>
        <v>100</v>
      </c>
      <c r="F25" s="37">
        <v>0</v>
      </c>
      <c r="G25" s="37">
        <v>1</v>
      </c>
      <c r="H25" s="164" t="e">
        <f t="shared" si="1"/>
        <v>#DIV/0!</v>
      </c>
      <c r="I25" s="37">
        <v>0</v>
      </c>
      <c r="J25" s="37">
        <v>0</v>
      </c>
      <c r="K25" s="164" t="e">
        <f t="shared" si="6"/>
        <v>#DIV/0!</v>
      </c>
      <c r="L25" s="37">
        <v>0</v>
      </c>
      <c r="M25" s="37">
        <v>0</v>
      </c>
      <c r="N25" s="164" t="e">
        <f t="shared" si="2"/>
        <v>#DIV/0!</v>
      </c>
      <c r="O25" s="37">
        <v>1</v>
      </c>
      <c r="P25" s="37">
        <v>1</v>
      </c>
      <c r="Q25" s="38">
        <f t="shared" si="3"/>
        <v>100</v>
      </c>
      <c r="R25" s="37">
        <v>0</v>
      </c>
      <c r="S25" s="73">
        <v>0</v>
      </c>
      <c r="T25" s="73">
        <v>0</v>
      </c>
      <c r="U25" s="164" t="e">
        <f t="shared" si="4"/>
        <v>#DIV/0!</v>
      </c>
      <c r="V25" s="37">
        <v>0</v>
      </c>
      <c r="W25" s="37">
        <v>0</v>
      </c>
      <c r="X25" s="164" t="e">
        <f t="shared" si="5"/>
        <v>#DIV/0!</v>
      </c>
    </row>
    <row r="26" spans="1:24" s="42" customFormat="1" ht="16.5" customHeight="1" x14ac:dyDescent="0.25">
      <c r="A26" s="141" t="s">
        <v>62</v>
      </c>
      <c r="B26" s="73">
        <v>5</v>
      </c>
      <c r="C26" s="39">
        <v>5</v>
      </c>
      <c r="D26" s="39">
        <v>5</v>
      </c>
      <c r="E26" s="38">
        <f t="shared" si="0"/>
        <v>100</v>
      </c>
      <c r="F26" s="37">
        <v>3</v>
      </c>
      <c r="G26" s="37">
        <v>0</v>
      </c>
      <c r="H26" s="38">
        <f t="shared" si="1"/>
        <v>0</v>
      </c>
      <c r="I26" s="37">
        <v>0</v>
      </c>
      <c r="J26" s="37">
        <v>0</v>
      </c>
      <c r="K26" s="164" t="e">
        <f t="shared" si="6"/>
        <v>#DIV/0!</v>
      </c>
      <c r="L26" s="37">
        <v>0</v>
      </c>
      <c r="M26" s="37">
        <v>0</v>
      </c>
      <c r="N26" s="164" t="e">
        <f t="shared" si="2"/>
        <v>#DIV/0!</v>
      </c>
      <c r="O26" s="37">
        <v>5</v>
      </c>
      <c r="P26" s="37">
        <v>5</v>
      </c>
      <c r="Q26" s="38">
        <f t="shared" si="3"/>
        <v>100</v>
      </c>
      <c r="R26" s="37">
        <v>2</v>
      </c>
      <c r="S26" s="73">
        <v>0</v>
      </c>
      <c r="T26" s="73">
        <v>2</v>
      </c>
      <c r="U26" s="164" t="e">
        <f t="shared" si="4"/>
        <v>#DIV/0!</v>
      </c>
      <c r="V26" s="37">
        <v>0</v>
      </c>
      <c r="W26" s="37">
        <v>2</v>
      </c>
      <c r="X26" s="164" t="e">
        <f t="shared" si="5"/>
        <v>#DIV/0!</v>
      </c>
    </row>
    <row r="27" spans="1:24" ht="60.6" customHeight="1" x14ac:dyDescent="0.25">
      <c r="A27" s="44"/>
      <c r="B27" s="178" t="s">
        <v>79</v>
      </c>
      <c r="C27" s="178"/>
      <c r="D27" s="178"/>
      <c r="E27" s="178"/>
      <c r="F27" s="178"/>
      <c r="G27" s="178"/>
      <c r="H27" s="178"/>
      <c r="I27" s="178"/>
      <c r="J27" s="178"/>
      <c r="K27" s="178"/>
      <c r="L27" s="46"/>
      <c r="M27" s="46"/>
      <c r="N27" s="46"/>
      <c r="O27" s="46"/>
      <c r="P27" s="46"/>
      <c r="Q27" s="46"/>
      <c r="R27" s="46"/>
      <c r="S27" s="46"/>
      <c r="T27" s="74"/>
      <c r="U27" s="46"/>
    </row>
    <row r="28" spans="1:24" x14ac:dyDescent="0.25">
      <c r="A28" s="47"/>
      <c r="B28" s="47"/>
      <c r="C28" s="47"/>
      <c r="D28" s="47"/>
      <c r="E28" s="47"/>
      <c r="F28" s="47"/>
      <c r="G28" s="47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75"/>
      <c r="U28" s="48"/>
    </row>
    <row r="29" spans="1:24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75"/>
      <c r="U29" s="48"/>
    </row>
    <row r="30" spans="1:24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4" x14ac:dyDescent="0.25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4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</sheetData>
  <mergeCells count="10">
    <mergeCell ref="V3:X3"/>
    <mergeCell ref="L3:N3"/>
    <mergeCell ref="O3:Q3"/>
    <mergeCell ref="S3:U3"/>
    <mergeCell ref="B1:K1"/>
    <mergeCell ref="B27:K27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2022-10-23T17:15:05Z</cp:lastPrinted>
  <dcterms:created xsi:type="dcterms:W3CDTF">2020-12-10T10:35:03Z</dcterms:created>
  <dcterms:modified xsi:type="dcterms:W3CDTF">2022-10-25T17:35:35Z</dcterms:modified>
</cp:coreProperties>
</file>