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вересень2023\"/>
    </mc:Choice>
  </mc:AlternateContent>
  <bookViews>
    <workbookView xWindow="0" yWindow="0" windowWidth="23040" windowHeight="9084" tabRatio="751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'15'!$A$2:$AB$29</definedName>
    <definedName name="_xlnm.Print_Area" localSheetId="16">'16'!$A$2:$AB$29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4" l="1"/>
  <c r="J11" i="34"/>
  <c r="AB19" i="47" l="1"/>
  <c r="Y19" i="47"/>
  <c r="V19" i="47"/>
  <c r="S19" i="47"/>
  <c r="P19" i="47"/>
  <c r="M19" i="47"/>
  <c r="J19" i="47"/>
  <c r="G19" i="47"/>
  <c r="D19" i="47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B18" i="34"/>
  <c r="Y18" i="34"/>
  <c r="V18" i="34"/>
  <c r="S18" i="34"/>
  <c r="P18" i="34"/>
  <c r="M18" i="34"/>
  <c r="J18" i="34"/>
  <c r="G18" i="34"/>
  <c r="D18" i="34"/>
  <c r="AB17" i="34"/>
  <c r="Y17" i="34"/>
  <c r="V17" i="34"/>
  <c r="S17" i="34"/>
  <c r="P17" i="34"/>
  <c r="M17" i="34"/>
  <c r="J17" i="34"/>
  <c r="G17" i="34"/>
  <c r="D17" i="34"/>
  <c r="AB16" i="34"/>
  <c r="Y16" i="34"/>
  <c r="V16" i="34"/>
  <c r="S16" i="34"/>
  <c r="P16" i="34"/>
  <c r="M16" i="34"/>
  <c r="J16" i="34"/>
  <c r="G16" i="34"/>
  <c r="D16" i="34"/>
  <c r="AB15" i="34"/>
  <c r="Y15" i="34"/>
  <c r="V15" i="34"/>
  <c r="S15" i="34"/>
  <c r="P15" i="34"/>
  <c r="M15" i="34"/>
  <c r="G15" i="34"/>
  <c r="D15" i="34"/>
  <c r="AB14" i="34"/>
  <c r="Y14" i="34"/>
  <c r="V14" i="34"/>
  <c r="S14" i="34"/>
  <c r="P14" i="34"/>
  <c r="M14" i="34"/>
  <c r="J14" i="34"/>
  <c r="G14" i="34"/>
  <c r="D14" i="34"/>
  <c r="AB13" i="34"/>
  <c r="Y13" i="34"/>
  <c r="V13" i="34"/>
  <c r="S13" i="34"/>
  <c r="P13" i="34"/>
  <c r="M13" i="34"/>
  <c r="J13" i="34"/>
  <c r="G13" i="34"/>
  <c r="D13" i="34"/>
  <c r="AB12" i="34"/>
  <c r="Y12" i="34"/>
  <c r="V12" i="34"/>
  <c r="S12" i="34"/>
  <c r="P12" i="34"/>
  <c r="M12" i="34"/>
  <c r="J12" i="34"/>
  <c r="G12" i="34"/>
  <c r="D12" i="34"/>
  <c r="AB11" i="34"/>
  <c r="Y11" i="34"/>
  <c r="V11" i="34"/>
  <c r="S11" i="34"/>
  <c r="P11" i="34"/>
  <c r="M11" i="34"/>
  <c r="G11" i="34"/>
  <c r="D11" i="34"/>
  <c r="AB10" i="34"/>
  <c r="Y10" i="34"/>
  <c r="V10" i="34"/>
  <c r="S10" i="34"/>
  <c r="P10" i="34"/>
  <c r="M10" i="34"/>
  <c r="J10" i="34"/>
  <c r="G10" i="34"/>
  <c r="D10" i="34"/>
  <c r="AB9" i="34"/>
  <c r="Y9" i="34"/>
  <c r="V9" i="34"/>
  <c r="S9" i="34"/>
  <c r="P9" i="34"/>
  <c r="M9" i="34"/>
  <c r="J9" i="34"/>
  <c r="G9" i="34"/>
  <c r="D9" i="34"/>
  <c r="AB17" i="29"/>
  <c r="Y17" i="29"/>
  <c r="V17" i="29"/>
  <c r="S17" i="29"/>
  <c r="P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B17" i="39"/>
  <c r="Y17" i="39"/>
  <c r="V17" i="39"/>
  <c r="S17" i="39"/>
  <c r="P17" i="39"/>
  <c r="M17" i="39"/>
  <c r="J17" i="39"/>
  <c r="G17" i="39"/>
  <c r="D17" i="39"/>
  <c r="AB16" i="39"/>
  <c r="Y16" i="39"/>
  <c r="V16" i="39"/>
  <c r="S16" i="39"/>
  <c r="P16" i="39"/>
  <c r="M16" i="39"/>
  <c r="J16" i="39"/>
  <c r="G16" i="39"/>
  <c r="D16" i="39"/>
  <c r="AB15" i="39"/>
  <c r="Y15" i="39"/>
  <c r="V15" i="39"/>
  <c r="S15" i="39"/>
  <c r="P15" i="39"/>
  <c r="M15" i="39"/>
  <c r="J15" i="39"/>
  <c r="G15" i="39"/>
  <c r="D15" i="39"/>
  <c r="AB14" i="39"/>
  <c r="Y14" i="39"/>
  <c r="V14" i="39"/>
  <c r="S14" i="39"/>
  <c r="P14" i="39"/>
  <c r="M14" i="39"/>
  <c r="J14" i="39"/>
  <c r="G14" i="39"/>
  <c r="D14" i="39"/>
  <c r="AB13" i="39"/>
  <c r="Y13" i="39"/>
  <c r="V13" i="39"/>
  <c r="S13" i="39"/>
  <c r="P13" i="39"/>
  <c r="M13" i="39"/>
  <c r="J13" i="39"/>
  <c r="G13" i="39"/>
  <c r="D13" i="39"/>
  <c r="AB12" i="39"/>
  <c r="Y12" i="39"/>
  <c r="V12" i="39"/>
  <c r="S12" i="39"/>
  <c r="P12" i="39"/>
  <c r="M12" i="39"/>
  <c r="J12" i="39"/>
  <c r="G12" i="39"/>
  <c r="D12" i="39"/>
  <c r="AB11" i="39"/>
  <c r="Y11" i="39"/>
  <c r="V11" i="39"/>
  <c r="S11" i="39"/>
  <c r="P11" i="39"/>
  <c r="M11" i="39"/>
  <c r="J11" i="39"/>
  <c r="G11" i="39"/>
  <c r="D11" i="39"/>
  <c r="AB10" i="39"/>
  <c r="Y10" i="39"/>
  <c r="V10" i="39"/>
  <c r="S10" i="39"/>
  <c r="P10" i="39"/>
  <c r="M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K10" i="50" l="1"/>
  <c r="K11" i="50"/>
  <c r="K12" i="50"/>
  <c r="K13" i="50"/>
  <c r="K14" i="50"/>
  <c r="K15" i="50"/>
  <c r="K16" i="50"/>
  <c r="K17" i="50"/>
  <c r="K18" i="50"/>
  <c r="K9" i="50"/>
  <c r="J10" i="50"/>
  <c r="J11" i="50"/>
  <c r="J12" i="50"/>
  <c r="J13" i="50"/>
  <c r="J14" i="50"/>
  <c r="J15" i="50"/>
  <c r="J16" i="50"/>
  <c r="J17" i="50"/>
  <c r="J18" i="50"/>
  <c r="J9" i="50"/>
  <c r="I10" i="50"/>
  <c r="I11" i="50"/>
  <c r="I12" i="50"/>
  <c r="I13" i="50"/>
  <c r="I14" i="50"/>
  <c r="I15" i="50"/>
  <c r="I16" i="50"/>
  <c r="I17" i="50"/>
  <c r="I18" i="50"/>
  <c r="I9" i="50"/>
  <c r="H10" i="50"/>
  <c r="H11" i="50"/>
  <c r="H12" i="50"/>
  <c r="H13" i="50"/>
  <c r="H14" i="50"/>
  <c r="H15" i="50"/>
  <c r="H16" i="50"/>
  <c r="H17" i="50"/>
  <c r="H18" i="50"/>
  <c r="H8" i="50"/>
  <c r="H9" i="50"/>
  <c r="G10" i="50"/>
  <c r="G11" i="50"/>
  <c r="G12" i="50"/>
  <c r="G13" i="50"/>
  <c r="G14" i="50"/>
  <c r="G15" i="50"/>
  <c r="G16" i="50"/>
  <c r="G17" i="50"/>
  <c r="G18" i="50"/>
  <c r="G9" i="50"/>
  <c r="F10" i="50"/>
  <c r="F11" i="50"/>
  <c r="F12" i="50"/>
  <c r="F13" i="50"/>
  <c r="F14" i="50"/>
  <c r="F15" i="50"/>
  <c r="F16" i="50"/>
  <c r="F17" i="50"/>
  <c r="F18" i="50"/>
  <c r="F9" i="50"/>
  <c r="D10" i="50"/>
  <c r="D11" i="50"/>
  <c r="D12" i="50"/>
  <c r="D13" i="50"/>
  <c r="D14" i="50"/>
  <c r="D15" i="50"/>
  <c r="D16" i="50"/>
  <c r="D17" i="50"/>
  <c r="D18" i="50"/>
  <c r="D9" i="50"/>
  <c r="C10" i="50"/>
  <c r="C11" i="50"/>
  <c r="C12" i="50"/>
  <c r="C13" i="50"/>
  <c r="C14" i="50"/>
  <c r="C15" i="50"/>
  <c r="C16" i="50"/>
  <c r="C17" i="50"/>
  <c r="C18" i="50"/>
  <c r="C9" i="50"/>
  <c r="B10" i="50"/>
  <c r="B11" i="50"/>
  <c r="B12" i="50"/>
  <c r="B13" i="50"/>
  <c r="B14" i="50"/>
  <c r="B15" i="50"/>
  <c r="B16" i="50"/>
  <c r="B17" i="50"/>
  <c r="B18" i="50"/>
  <c r="B9" i="50"/>
  <c r="B8" i="50" s="1"/>
  <c r="K8" i="50"/>
  <c r="E8" i="50"/>
  <c r="K8" i="49"/>
  <c r="J8" i="49"/>
  <c r="I8" i="49"/>
  <c r="H8" i="49"/>
  <c r="G8" i="49"/>
  <c r="F8" i="49"/>
  <c r="E8" i="49"/>
  <c r="D8" i="49"/>
  <c r="C8" i="49"/>
  <c r="B8" i="49"/>
  <c r="AB18" i="30"/>
  <c r="Y18" i="30"/>
  <c r="V18" i="30"/>
  <c r="S18" i="30"/>
  <c r="P18" i="30"/>
  <c r="M18" i="30"/>
  <c r="J18" i="30"/>
  <c r="G18" i="30"/>
  <c r="D18" i="30"/>
  <c r="AB17" i="30"/>
  <c r="Y17" i="30"/>
  <c r="V17" i="30"/>
  <c r="S17" i="30"/>
  <c r="P17" i="30"/>
  <c r="M17" i="30"/>
  <c r="J17" i="30"/>
  <c r="G17" i="30"/>
  <c r="D17" i="30"/>
  <c r="AB16" i="30"/>
  <c r="Y16" i="30"/>
  <c r="V16" i="30"/>
  <c r="S16" i="30"/>
  <c r="J16" i="30"/>
  <c r="G16" i="30"/>
  <c r="D16" i="30"/>
  <c r="AB15" i="30"/>
  <c r="Y15" i="30"/>
  <c r="V15" i="30"/>
  <c r="S15" i="30"/>
  <c r="M15" i="30"/>
  <c r="J15" i="30"/>
  <c r="G15" i="30"/>
  <c r="D15" i="30"/>
  <c r="AB14" i="30"/>
  <c r="Y14" i="30"/>
  <c r="V14" i="30"/>
  <c r="S14" i="30"/>
  <c r="P14" i="30"/>
  <c r="M14" i="30"/>
  <c r="J14" i="30"/>
  <c r="G14" i="30"/>
  <c r="D14" i="30"/>
  <c r="AB13" i="30"/>
  <c r="Y13" i="30"/>
  <c r="V13" i="30"/>
  <c r="S13" i="30"/>
  <c r="M13" i="30"/>
  <c r="J13" i="30"/>
  <c r="G13" i="30"/>
  <c r="D13" i="30"/>
  <c r="AB12" i="30"/>
  <c r="Y12" i="30"/>
  <c r="V12" i="30"/>
  <c r="S12" i="30"/>
  <c r="P12" i="30"/>
  <c r="M12" i="30"/>
  <c r="J12" i="30"/>
  <c r="G12" i="30"/>
  <c r="D12" i="30"/>
  <c r="AB11" i="30"/>
  <c r="Y11" i="30"/>
  <c r="V11" i="30"/>
  <c r="S11" i="30"/>
  <c r="P11" i="30"/>
  <c r="M11" i="30"/>
  <c r="J11" i="30"/>
  <c r="G11" i="30"/>
  <c r="D11" i="30"/>
  <c r="AB10" i="30"/>
  <c r="Y10" i="30"/>
  <c r="V10" i="30"/>
  <c r="S10" i="30"/>
  <c r="P10" i="30"/>
  <c r="M10" i="30"/>
  <c r="J10" i="30"/>
  <c r="G10" i="30"/>
  <c r="D10" i="30"/>
  <c r="AB9" i="30"/>
  <c r="Y9" i="30"/>
  <c r="V9" i="30"/>
  <c r="S9" i="30"/>
  <c r="P9" i="30"/>
  <c r="M9" i="30"/>
  <c r="J9" i="30"/>
  <c r="G9" i="30"/>
  <c r="D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G8" i="30" s="1"/>
  <c r="C8" i="30"/>
  <c r="B8" i="30"/>
  <c r="AB16" i="31"/>
  <c r="Y16" i="31"/>
  <c r="V16" i="31"/>
  <c r="S16" i="31"/>
  <c r="P16" i="31"/>
  <c r="M16" i="31"/>
  <c r="J16" i="31"/>
  <c r="G16" i="31"/>
  <c r="D16" i="31"/>
  <c r="AB15" i="31"/>
  <c r="Y15" i="31"/>
  <c r="V15" i="31"/>
  <c r="S15" i="31"/>
  <c r="P15" i="31"/>
  <c r="M15" i="31"/>
  <c r="J15" i="31"/>
  <c r="G15" i="31"/>
  <c r="D15" i="31"/>
  <c r="AB14" i="31"/>
  <c r="Y14" i="31"/>
  <c r="V14" i="31"/>
  <c r="S14" i="31"/>
  <c r="P14" i="31"/>
  <c r="M14" i="31"/>
  <c r="J14" i="31"/>
  <c r="G14" i="31"/>
  <c r="D14" i="31"/>
  <c r="AB13" i="31"/>
  <c r="Y13" i="31"/>
  <c r="V13" i="31"/>
  <c r="S13" i="31"/>
  <c r="P13" i="31"/>
  <c r="M13" i="31"/>
  <c r="J13" i="31"/>
  <c r="G13" i="31"/>
  <c r="D13" i="31"/>
  <c r="AB12" i="31"/>
  <c r="Y12" i="31"/>
  <c r="V12" i="31"/>
  <c r="S12" i="31"/>
  <c r="P12" i="31"/>
  <c r="M12" i="31"/>
  <c r="J12" i="31"/>
  <c r="G12" i="31"/>
  <c r="D12" i="31"/>
  <c r="AB11" i="31"/>
  <c r="Y11" i="31"/>
  <c r="V11" i="31"/>
  <c r="S11" i="31"/>
  <c r="P11" i="31"/>
  <c r="M11" i="31"/>
  <c r="J11" i="31"/>
  <c r="G11" i="31"/>
  <c r="D11" i="31"/>
  <c r="AB10" i="31"/>
  <c r="Y10" i="31"/>
  <c r="V10" i="31"/>
  <c r="S10" i="31"/>
  <c r="P10" i="31"/>
  <c r="M10" i="31"/>
  <c r="J10" i="31"/>
  <c r="G10" i="31"/>
  <c r="D10" i="31"/>
  <c r="AB9" i="31"/>
  <c r="Y9" i="31"/>
  <c r="V9" i="31"/>
  <c r="S9" i="31"/>
  <c r="P9" i="31"/>
  <c r="M9" i="31"/>
  <c r="J9" i="31"/>
  <c r="G9" i="31"/>
  <c r="D9" i="31"/>
  <c r="AB8" i="31"/>
  <c r="Y8" i="31"/>
  <c r="V8" i="31"/>
  <c r="S8" i="31"/>
  <c r="P8" i="31"/>
  <c r="M8" i="31"/>
  <c r="J8" i="31"/>
  <c r="G8" i="31"/>
  <c r="D8" i="31"/>
  <c r="AB7" i="31"/>
  <c r="Y7" i="31"/>
  <c r="V7" i="31"/>
  <c r="S7" i="31"/>
  <c r="P7" i="31"/>
  <c r="M7" i="31"/>
  <c r="J7" i="31"/>
  <c r="G7" i="31"/>
  <c r="D7" i="31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Y8" i="30" l="1"/>
  <c r="S8" i="30"/>
  <c r="M8" i="30"/>
  <c r="F8" i="50"/>
  <c r="D8" i="50"/>
  <c r="I8" i="50"/>
  <c r="AB8" i="30"/>
  <c r="V8" i="30"/>
  <c r="P8" i="30"/>
  <c r="J8" i="30"/>
  <c r="D8" i="30"/>
  <c r="P6" i="31"/>
  <c r="J6" i="31"/>
  <c r="G6" i="31"/>
  <c r="D6" i="31"/>
  <c r="M6" i="31"/>
  <c r="S6" i="31"/>
  <c r="V6" i="31"/>
  <c r="Y6" i="31"/>
  <c r="AB6" i="31"/>
  <c r="J8" i="50"/>
  <c r="G8" i="50"/>
  <c r="C8" i="50"/>
  <c r="Z11" i="46"/>
  <c r="Z12" i="46"/>
  <c r="Z13" i="46"/>
  <c r="Z14" i="46"/>
  <c r="Z15" i="46"/>
  <c r="Z16" i="46"/>
  <c r="Z17" i="46"/>
  <c r="Z18" i="46"/>
  <c r="Z19" i="46"/>
  <c r="Z10" i="46"/>
  <c r="W11" i="46"/>
  <c r="W12" i="46"/>
  <c r="W13" i="46"/>
  <c r="W14" i="46"/>
  <c r="W15" i="46"/>
  <c r="W16" i="46"/>
  <c r="W17" i="46"/>
  <c r="W18" i="46"/>
  <c r="W19" i="46"/>
  <c r="W10" i="46"/>
  <c r="T11" i="46"/>
  <c r="T12" i="46"/>
  <c r="T13" i="46"/>
  <c r="T14" i="46"/>
  <c r="T15" i="46"/>
  <c r="T16" i="46"/>
  <c r="T17" i="46"/>
  <c r="T18" i="46"/>
  <c r="T19" i="46"/>
  <c r="T10" i="46"/>
  <c r="N11" i="46"/>
  <c r="N12" i="46"/>
  <c r="N13" i="46"/>
  <c r="N14" i="46"/>
  <c r="N15" i="46"/>
  <c r="N16" i="46"/>
  <c r="N17" i="46"/>
  <c r="N18" i="46"/>
  <c r="N19" i="46"/>
  <c r="N10" i="46"/>
  <c r="K11" i="46"/>
  <c r="K12" i="46"/>
  <c r="K13" i="46"/>
  <c r="K14" i="46"/>
  <c r="K15" i="46"/>
  <c r="K16" i="46"/>
  <c r="K17" i="46"/>
  <c r="K18" i="46"/>
  <c r="K19" i="46"/>
  <c r="K10" i="46"/>
  <c r="H11" i="46"/>
  <c r="H12" i="46"/>
  <c r="H13" i="46"/>
  <c r="H14" i="46"/>
  <c r="H15" i="46"/>
  <c r="H16" i="46"/>
  <c r="H17" i="46"/>
  <c r="H18" i="46"/>
  <c r="H19" i="46"/>
  <c r="H10" i="46"/>
  <c r="E11" i="46"/>
  <c r="E12" i="46"/>
  <c r="E13" i="46"/>
  <c r="E14" i="46"/>
  <c r="E15" i="46"/>
  <c r="E16" i="46"/>
  <c r="E17" i="46"/>
  <c r="E18" i="46"/>
  <c r="E19" i="46"/>
  <c r="E10" i="46"/>
  <c r="B11" i="46"/>
  <c r="B12" i="46"/>
  <c r="B13" i="46"/>
  <c r="B14" i="46"/>
  <c r="B15" i="46"/>
  <c r="B16" i="46"/>
  <c r="B17" i="46"/>
  <c r="B18" i="46"/>
  <c r="B19" i="46"/>
  <c r="B10" i="46"/>
  <c r="I11" i="46" l="1"/>
  <c r="I12" i="46"/>
  <c r="I13" i="46"/>
  <c r="I14" i="46"/>
  <c r="I15" i="46"/>
  <c r="I16" i="46"/>
  <c r="I17" i="46"/>
  <c r="I18" i="46"/>
  <c r="I19" i="46"/>
  <c r="I10" i="46"/>
  <c r="AA11" i="46"/>
  <c r="AA12" i="46"/>
  <c r="AA13" i="46"/>
  <c r="AA14" i="46"/>
  <c r="AA15" i="46"/>
  <c r="AA16" i="46"/>
  <c r="AA17" i="46"/>
  <c r="AA18" i="46"/>
  <c r="AA19" i="46"/>
  <c r="AA10" i="46"/>
  <c r="X11" i="46"/>
  <c r="X12" i="46"/>
  <c r="X13" i="46"/>
  <c r="X14" i="46"/>
  <c r="X15" i="46"/>
  <c r="X16" i="46"/>
  <c r="X17" i="46"/>
  <c r="X18" i="46"/>
  <c r="X19" i="46"/>
  <c r="X10" i="46"/>
  <c r="U11" i="46"/>
  <c r="U12" i="46"/>
  <c r="U13" i="46"/>
  <c r="U14" i="46"/>
  <c r="U15" i="46"/>
  <c r="U16" i="46"/>
  <c r="U17" i="46"/>
  <c r="U18" i="46"/>
  <c r="U19" i="46"/>
  <c r="U10" i="46"/>
  <c r="R11" i="46"/>
  <c r="R12" i="46"/>
  <c r="R13" i="46"/>
  <c r="R14" i="46"/>
  <c r="R15" i="46"/>
  <c r="R16" i="46"/>
  <c r="R17" i="46"/>
  <c r="R18" i="46"/>
  <c r="R19" i="46"/>
  <c r="R10" i="46"/>
  <c r="O11" i="46"/>
  <c r="O12" i="46"/>
  <c r="O13" i="46"/>
  <c r="O14" i="46"/>
  <c r="O15" i="46"/>
  <c r="O16" i="46"/>
  <c r="O17" i="46"/>
  <c r="O18" i="46"/>
  <c r="O19" i="46"/>
  <c r="O10" i="46"/>
  <c r="L11" i="46"/>
  <c r="L12" i="46"/>
  <c r="L13" i="46"/>
  <c r="L14" i="46"/>
  <c r="L15" i="46"/>
  <c r="L16" i="46"/>
  <c r="L17" i="46"/>
  <c r="L18" i="46"/>
  <c r="L19" i="46"/>
  <c r="L10" i="46"/>
  <c r="F11" i="46"/>
  <c r="F12" i="46"/>
  <c r="F13" i="46"/>
  <c r="F14" i="46"/>
  <c r="F15" i="46"/>
  <c r="F16" i="46"/>
  <c r="F17" i="46"/>
  <c r="F18" i="46"/>
  <c r="F19" i="46"/>
  <c r="F10" i="46"/>
  <c r="C11" i="46"/>
  <c r="C12" i="46"/>
  <c r="C13" i="46"/>
  <c r="C14" i="46"/>
  <c r="C15" i="46"/>
  <c r="C16" i="46"/>
  <c r="C17" i="46"/>
  <c r="C18" i="46"/>
  <c r="C19" i="46"/>
  <c r="C10" i="46"/>
  <c r="Q11" i="46"/>
  <c r="Q12" i="46"/>
  <c r="Q13" i="46"/>
  <c r="Q14" i="46"/>
  <c r="Q15" i="46"/>
  <c r="Q16" i="46"/>
  <c r="Q17" i="46"/>
  <c r="Q18" i="46"/>
  <c r="Q19" i="46"/>
  <c r="Q10" i="46"/>
  <c r="D10" i="46" l="1"/>
  <c r="G10" i="46"/>
  <c r="J10" i="46"/>
  <c r="M10" i="46"/>
  <c r="P10" i="46"/>
  <c r="S10" i="46"/>
  <c r="V10" i="46"/>
  <c r="W9" i="46" l="1"/>
  <c r="B19" i="45" s="1"/>
  <c r="T9" i="46"/>
  <c r="K9" i="46"/>
  <c r="B11" i="45" s="1"/>
  <c r="AB19" i="46"/>
  <c r="Y19" i="46"/>
  <c r="V19" i="46"/>
  <c r="S19" i="46"/>
  <c r="P19" i="46"/>
  <c r="M19" i="46"/>
  <c r="J19" i="46"/>
  <c r="G19" i="46"/>
  <c r="D19" i="46"/>
  <c r="AB18" i="46"/>
  <c r="Y18" i="46"/>
  <c r="V18" i="46"/>
  <c r="S18" i="46"/>
  <c r="P18" i="46"/>
  <c r="M18" i="46"/>
  <c r="J18" i="46"/>
  <c r="G18" i="46"/>
  <c r="D18" i="46"/>
  <c r="AB17" i="46"/>
  <c r="Y17" i="46"/>
  <c r="V17" i="46"/>
  <c r="S17" i="46"/>
  <c r="P17" i="46"/>
  <c r="M17" i="46"/>
  <c r="J17" i="46"/>
  <c r="G17" i="46"/>
  <c r="D17" i="46"/>
  <c r="AB16" i="46"/>
  <c r="Y16" i="46"/>
  <c r="V16" i="46"/>
  <c r="S16" i="46"/>
  <c r="P16" i="46"/>
  <c r="M16" i="46"/>
  <c r="J16" i="46"/>
  <c r="G16" i="46"/>
  <c r="D16" i="46"/>
  <c r="AB15" i="46"/>
  <c r="Y15" i="46"/>
  <c r="V15" i="46"/>
  <c r="S15" i="46"/>
  <c r="P15" i="46"/>
  <c r="M15" i="46"/>
  <c r="J15" i="46"/>
  <c r="G15" i="46"/>
  <c r="D15" i="46"/>
  <c r="AB14" i="46"/>
  <c r="Y14" i="46"/>
  <c r="V14" i="46"/>
  <c r="S14" i="46"/>
  <c r="P14" i="46"/>
  <c r="M14" i="46"/>
  <c r="J14" i="46"/>
  <c r="G14" i="46"/>
  <c r="D14" i="46"/>
  <c r="AB13" i="46"/>
  <c r="Y13" i="46"/>
  <c r="V13" i="46"/>
  <c r="S13" i="46"/>
  <c r="P13" i="46"/>
  <c r="M13" i="46"/>
  <c r="J13" i="46"/>
  <c r="G13" i="46"/>
  <c r="D13" i="46"/>
  <c r="AB12" i="46"/>
  <c r="Y12" i="46"/>
  <c r="V12" i="46"/>
  <c r="S12" i="46"/>
  <c r="P12" i="46"/>
  <c r="M12" i="46"/>
  <c r="J12" i="46"/>
  <c r="G12" i="46"/>
  <c r="D12" i="46"/>
  <c r="AB11" i="46"/>
  <c r="Y11" i="46"/>
  <c r="V11" i="46"/>
  <c r="S11" i="46"/>
  <c r="P11" i="46"/>
  <c r="M11" i="46"/>
  <c r="J11" i="46"/>
  <c r="G11" i="46"/>
  <c r="D11" i="46"/>
  <c r="AB10" i="46"/>
  <c r="Y10" i="46"/>
  <c r="AA9" i="46"/>
  <c r="C20" i="45" s="1"/>
  <c r="Z9" i="46"/>
  <c r="X9" i="46"/>
  <c r="U9" i="46"/>
  <c r="C18" i="45" s="1"/>
  <c r="R9" i="46"/>
  <c r="Q9" i="46"/>
  <c r="B13" i="45" s="1"/>
  <c r="O9" i="46"/>
  <c r="C12" i="45" s="1"/>
  <c r="L9" i="46"/>
  <c r="I9" i="46"/>
  <c r="C10" i="45" s="1"/>
  <c r="H9" i="46"/>
  <c r="F9" i="46"/>
  <c r="E9" i="46"/>
  <c r="B9" i="45" s="1"/>
  <c r="C9" i="46"/>
  <c r="C8" i="45" s="1"/>
  <c r="B9" i="46"/>
  <c r="N9" i="46" l="1"/>
  <c r="B12" i="45" s="1"/>
  <c r="D12" i="45" s="1"/>
  <c r="AB9" i="46"/>
  <c r="P9" i="46"/>
  <c r="D9" i="46"/>
  <c r="J9" i="46"/>
  <c r="V9" i="46"/>
  <c r="G9" i="46"/>
  <c r="M9" i="46"/>
  <c r="S9" i="46"/>
  <c r="Y9" i="46"/>
  <c r="B18" i="45"/>
  <c r="D18" i="45" s="1"/>
  <c r="B20" i="45"/>
  <c r="D20" i="45" s="1"/>
  <c r="C9" i="45"/>
  <c r="D9" i="45" s="1"/>
  <c r="C11" i="45"/>
  <c r="D11" i="45" s="1"/>
  <c r="C13" i="45"/>
  <c r="D13" i="45" s="1"/>
  <c r="C19" i="45"/>
  <c r="D19" i="45" s="1"/>
  <c r="B8" i="45"/>
  <c r="D8" i="45" s="1"/>
  <c r="B10" i="45"/>
  <c r="D10" i="45" s="1"/>
  <c r="AA9" i="47"/>
  <c r="Z9" i="47"/>
  <c r="F20" i="45" s="1"/>
  <c r="X9" i="47"/>
  <c r="G19" i="45" s="1"/>
  <c r="W9" i="47"/>
  <c r="F19" i="45" s="1"/>
  <c r="U9" i="47"/>
  <c r="T9" i="47"/>
  <c r="F18" i="45" s="1"/>
  <c r="R9" i="47"/>
  <c r="G13" i="45" s="1"/>
  <c r="Q9" i="47"/>
  <c r="F13" i="45" s="1"/>
  <c r="O9" i="47"/>
  <c r="N9" i="47"/>
  <c r="F12" i="45" s="1"/>
  <c r="L9" i="47"/>
  <c r="G11" i="45" s="1"/>
  <c r="K9" i="47"/>
  <c r="F11" i="45" s="1"/>
  <c r="I9" i="47"/>
  <c r="H9" i="47"/>
  <c r="F10" i="45" s="1"/>
  <c r="F9" i="47"/>
  <c r="G9" i="45" s="1"/>
  <c r="E9" i="47"/>
  <c r="F9" i="45" s="1"/>
  <c r="C9" i="47"/>
  <c r="B9" i="47"/>
  <c r="F8" i="45" s="1"/>
  <c r="H13" i="45" l="1"/>
  <c r="H19" i="45"/>
  <c r="H9" i="45"/>
  <c r="H11" i="45"/>
  <c r="D9" i="47"/>
  <c r="G8" i="45"/>
  <c r="H8" i="45" s="1"/>
  <c r="J9" i="47"/>
  <c r="G10" i="45"/>
  <c r="H10" i="45" s="1"/>
  <c r="P9" i="47"/>
  <c r="G12" i="45"/>
  <c r="H12" i="45" s="1"/>
  <c r="V9" i="47"/>
  <c r="G18" i="45"/>
  <c r="H18" i="45" s="1"/>
  <c r="AB9" i="47"/>
  <c r="G20" i="45"/>
  <c r="H20" i="45" s="1"/>
  <c r="G9" i="47"/>
  <c r="M9" i="47"/>
  <c r="S9" i="47"/>
  <c r="Y9" i="47"/>
  <c r="E8" i="45"/>
  <c r="E9" i="45"/>
  <c r="I9" i="45"/>
  <c r="E10" i="45"/>
  <c r="E11" i="45"/>
  <c r="I11" i="45"/>
  <c r="E12" i="45"/>
  <c r="E13" i="45"/>
  <c r="I13" i="45"/>
  <c r="E18" i="45"/>
  <c r="E19" i="45"/>
  <c r="I19" i="45"/>
  <c r="E20" i="45"/>
  <c r="I18" i="45" l="1"/>
  <c r="I10" i="45"/>
  <c r="I20" i="45"/>
  <c r="I12" i="45"/>
  <c r="I8" i="45"/>
  <c r="AA8" i="34" l="1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B10" i="23" s="1"/>
  <c r="L7" i="39"/>
  <c r="C9" i="23" s="1"/>
  <c r="K7" i="39"/>
  <c r="I7" i="39"/>
  <c r="C8" i="23" s="1"/>
  <c r="H7" i="39"/>
  <c r="B8" i="23" s="1"/>
  <c r="F7" i="39"/>
  <c r="C7" i="23" s="1"/>
  <c r="E7" i="39"/>
  <c r="C7" i="39"/>
  <c r="C6" i="23" s="1"/>
  <c r="B7" i="39"/>
  <c r="B6" i="23" s="1"/>
  <c r="D16" i="23" l="1"/>
  <c r="D10" i="23"/>
  <c r="D8" i="23"/>
  <c r="D6" i="23"/>
  <c r="G7" i="39"/>
  <c r="B7" i="23"/>
  <c r="D7" i="23" s="1"/>
  <c r="M7" i="39"/>
  <c r="B9" i="23"/>
  <c r="D9" i="23" s="1"/>
  <c r="S7" i="39"/>
  <c r="B11" i="23"/>
  <c r="D11" i="23" s="1"/>
  <c r="Y7" i="39"/>
  <c r="B17" i="23"/>
  <c r="D17" i="23" s="1"/>
  <c r="E6" i="23"/>
  <c r="E8" i="23"/>
  <c r="E10" i="23"/>
  <c r="E16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E18" i="23"/>
  <c r="E11" i="23" l="1"/>
  <c r="E7" i="23"/>
  <c r="E17" i="23"/>
  <c r="E9" i="23"/>
  <c r="P14" i="48"/>
  <c r="P15" i="48"/>
  <c r="P16" i="48"/>
  <c r="P17" i="48"/>
  <c r="P18" i="48"/>
  <c r="P19" i="48"/>
  <c r="C20" i="51"/>
  <c r="C19" i="51"/>
  <c r="C18" i="51"/>
  <c r="C13" i="51"/>
  <c r="C12" i="51"/>
  <c r="C11" i="51"/>
  <c r="C10" i="51"/>
  <c r="C9" i="51"/>
  <c r="C8" i="51"/>
  <c r="D9" i="51" l="1"/>
  <c r="B9" i="51" s="1"/>
  <c r="D12" i="51"/>
  <c r="B12" i="51" s="1"/>
  <c r="D11" i="51"/>
  <c r="B11" i="51" s="1"/>
  <c r="D19" i="51"/>
  <c r="B19" i="51" s="1"/>
  <c r="D10" i="51"/>
  <c r="B10" i="51" s="1"/>
  <c r="D18" i="51"/>
  <c r="B18" i="51" s="1"/>
  <c r="D13" i="51"/>
  <c r="B13" i="51" s="1"/>
  <c r="D20" i="51"/>
  <c r="B20" i="51" s="1"/>
  <c r="V11" i="48" l="1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C19" i="40"/>
  <c r="B19" i="40"/>
  <c r="C18" i="40"/>
  <c r="B18" i="40"/>
  <c r="C17" i="40"/>
  <c r="B17" i="40"/>
  <c r="C12" i="40"/>
  <c r="B12" i="40"/>
  <c r="B11" i="40"/>
  <c r="C10" i="40"/>
  <c r="B10" i="40"/>
  <c r="C9" i="40"/>
  <c r="B9" i="40"/>
  <c r="C8" i="40"/>
  <c r="B8" i="40"/>
  <c r="C7" i="40"/>
  <c r="B7" i="40"/>
  <c r="C18" i="43"/>
  <c r="B18" i="43"/>
  <c r="C17" i="43"/>
  <c r="B17" i="43"/>
  <c r="C16" i="43"/>
  <c r="B16" i="43"/>
  <c r="C11" i="43"/>
  <c r="C10" i="43"/>
  <c r="B10" i="43"/>
  <c r="C9" i="43"/>
  <c r="C8" i="43"/>
  <c r="B8" i="43"/>
  <c r="C7" i="43"/>
  <c r="C6" i="43"/>
  <c r="B6" i="43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B15" i="42"/>
  <c r="C10" i="42"/>
  <c r="B10" i="42"/>
  <c r="B9" i="42"/>
  <c r="C8" i="42"/>
  <c r="B8" i="42"/>
  <c r="B7" i="42"/>
  <c r="C6" i="42"/>
  <c r="B5" i="42"/>
  <c r="D10" i="43" l="1"/>
  <c r="D17" i="43"/>
  <c r="C11" i="40"/>
  <c r="D11" i="40" s="1"/>
  <c r="D17" i="40"/>
  <c r="D18" i="24"/>
  <c r="E12" i="40"/>
  <c r="E8" i="40"/>
  <c r="B11" i="43"/>
  <c r="E11" i="43" s="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D19" i="40"/>
  <c r="D18" i="40"/>
  <c r="E10" i="40"/>
  <c r="E9" i="40"/>
  <c r="D9" i="40"/>
  <c r="E7" i="40"/>
  <c r="E18" i="43"/>
  <c r="E17" i="43"/>
  <c r="E16" i="43"/>
  <c r="E10" i="43"/>
  <c r="E8" i="43"/>
  <c r="E6" i="43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D8" i="43"/>
  <c r="D16" i="43"/>
  <c r="D18" i="43"/>
  <c r="C7" i="42"/>
  <c r="E11" i="40" l="1"/>
  <c r="D7" i="24"/>
  <c r="D9" i="43"/>
  <c r="D7" i="43"/>
  <c r="D11" i="24"/>
  <c r="D9" i="24"/>
  <c r="E6" i="42"/>
  <c r="D11" i="43"/>
  <c r="E17" i="42"/>
  <c r="D9" i="42"/>
  <c r="E9" i="42"/>
  <c r="D5" i="42"/>
  <c r="E5" i="42"/>
  <c r="D15" i="42"/>
  <c r="E15" i="42"/>
  <c r="D7" i="42"/>
  <c r="E7" i="42"/>
  <c r="D8" i="51" l="1"/>
  <c r="B8" i="51" s="1"/>
</calcChain>
</file>

<file path=xl/sharedStrings.xml><?xml version="1.0" encoding="utf-8"?>
<sst xmlns="http://schemas.openxmlformats.org/spreadsheetml/2006/main" count="543" uniqueCount="102">
  <si>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</si>
  <si>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</si>
  <si>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</si>
  <si>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</si>
  <si>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</si>
  <si>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</si>
  <si>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</si>
  <si>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</si>
  <si>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</si>
  <si>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</si>
  <si>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</si>
  <si>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</si>
  <si>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</si>
  <si>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</si>
  <si>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</si>
  <si>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</si>
  <si>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</si>
  <si>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</si>
  <si>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</si>
  <si>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</si>
  <si>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</si>
  <si>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</si>
  <si>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</si>
  <si>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</si>
  <si>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</si>
  <si>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</si>
  <si>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</si>
  <si>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</si>
  <si>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</si>
  <si>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</si>
  <si>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</si>
  <si>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</si>
  <si>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</si>
  <si>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</si>
  <si>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</si>
  <si>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</si>
  <si>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</si>
  <si>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</si>
  <si>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</si>
  <si>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</si>
  <si>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</si>
  <si>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</si>
  <si>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</si>
  <si>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</si>
  <si>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</si>
  <si>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</si>
  <si>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</si>
  <si>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</si>
  <si>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</si>
  <si>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</si>
  <si>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</si>
  <si>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</si>
  <si>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</si>
  <si>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</si>
  <si>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</si>
  <si>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</si>
  <si>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</si>
  <si>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</si>
  <si>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</si>
  <si>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</si>
  <si>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</si>
  <si>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</si>
  <si>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</si>
  <si>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</si>
  <si>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</si>
  <si>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</si>
  <si>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</si>
  <si>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</si>
  <si>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</si>
  <si>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</si>
  <si>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</si>
  <si>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</si>
  <si>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</si>
  <si>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</si>
  <si>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</si>
  <si>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дій*</t>
  </si>
  <si>
    <t>У 2022 році у моніторингу відображалася кількість учасників АТО (ООС), починаючи з 2023 року, відображається кількість учасників бойових дій</t>
  </si>
  <si>
    <t>У 2022 році у моніторингу відображалася кількість учасників АТО (ООС), починаючи з 2023 року,  відображається кількість учасників бойових дій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</si>
  <si>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січні-вересні 2022-2023 рр.</t>
  </si>
  <si>
    <t>січень-вересень
2022 р.</t>
  </si>
  <si>
    <t>січень-вересень
2023 р.</t>
  </si>
  <si>
    <t xml:space="preserve"> 1 жовтня
2022 р.</t>
  </si>
  <si>
    <t xml:space="preserve"> 1 жовтня
2023 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</si>
  <si>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-вересні 2022-2023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</si>
  <si>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 -вересні 2022-2023 рр.</t>
  </si>
  <si>
    <t>у січні - вересні 2023 року</t>
  </si>
  <si>
    <t>Станом на 01.10.2023: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</si>
  <si>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вересні 2023 року</t>
  </si>
  <si>
    <t>Надання послуг службою зайнятості Запорізької області чоловікам
у січні-вересні 2023 року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</si>
  <si>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 вересні 2022-2023 рр.                                                                    (відповідно до статті 14  ЗУ "Про зайнятіть населення")  </t>
  </si>
  <si>
    <t>січень-вересень    2022 р.</t>
  </si>
  <si>
    <t>січень-вересень    2023 р.</t>
  </si>
  <si>
    <t xml:space="preserve">  1 жовтня            2022 р.</t>
  </si>
  <si>
    <t xml:space="preserve">  1 жовтня
 2023 р.</t>
  </si>
  <si>
    <t>січень-жовтень    2022 р.</t>
  </si>
  <si>
    <t>січень-жовтень    2023 р.</t>
  </si>
  <si>
    <t xml:space="preserve">  1 жовтня   2023 р.</t>
  </si>
  <si>
    <t xml:space="preserve">  1 жовтня           2022 р.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</si>
  <si>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вересні 2022-2023 рр.</t>
  </si>
  <si>
    <t>Надання послуг службою зайнятості Запорізької області безробітним
з числа учасників бойових дій*   
у січні - вересні 2022-2023 рр.</t>
  </si>
  <si>
    <t>особам з числа мешканців сільської місцевості  у січні - вересні  2022 - 2023 рр.</t>
  </si>
  <si>
    <t>особам з числа мешканців міських поселень у січні - вересні 2022 - 2023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</si>
</sst>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6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1" fontId="56" fillId="0" borderId="5" xfId="6" applyNumberFormat="1" applyFont="1" applyFill="1" applyBorder="1" applyAlignment="1" applyProtection="1">
      <alignment horizontal="center" vertical="center"/>
      <protection locked="0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7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44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8" fillId="0" borderId="6" xfId="12" applyNumberFormat="1" applyFont="1" applyFill="1" applyBorder="1" applyAlignment="1">
      <alignment horizontal="center" vertical="center"/>
    </xf>
    <xf numFmtId="164" fontId="62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7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Border="1" applyAlignment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0" fontId="61" fillId="0" borderId="10" xfId="1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8" fillId="2" borderId="6" xfId="0" applyNumberFormat="1" applyFont="1" applyFill="1" applyBorder="1" applyAlignment="1">
      <alignment horizont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/>
    </xf>
    <xf numFmtId="1" fontId="38" fillId="2" borderId="6" xfId="0" applyNumberFormat="1" applyFont="1" applyFill="1" applyBorder="1" applyAlignment="1">
      <alignment horizont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7" xfId="17" applyNumberFormat="1" applyFont="1" applyFill="1" applyBorder="1" applyAlignment="1" applyProtection="1">
      <protection locked="0"/>
    </xf>
    <xf numFmtId="1" fontId="45" fillId="2" borderId="0" xfId="17" applyNumberFormat="1" applyFont="1" applyFill="1" applyBorder="1" applyAlignment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9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61" fillId="0" borderId="10" xfId="1" applyFont="1" applyFill="1" applyBorder="1" applyAlignment="1">
      <alignment horizontal="left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13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2" fillId="0" borderId="14" xfId="12" applyFont="1" applyFill="1" applyBorder="1" applyAlignment="1">
      <alignment horizontal="center" vertical="center" wrapText="1"/>
    </xf>
    <xf numFmtId="0" fontId="32" fillId="0" borderId="8" xfId="12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center" wrapText="1"/>
    </xf>
    <xf numFmtId="0" fontId="32" fillId="0" borderId="12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0" fillId="0" borderId="9" xfId="9" applyNumberFormat="1" applyFont="1" applyBorder="1" applyAlignment="1">
      <alignment horizontal="center" vertical="center" wrapText="1"/>
    </xf>
    <xf numFmtId="3" fontId="60" fillId="0" borderId="10" xfId="9" applyNumberFormat="1" applyFont="1" applyBorder="1" applyAlignment="1">
      <alignment horizontal="center" vertical="center" wrapText="1"/>
    </xf>
    <xf numFmtId="3" fontId="60" fillId="0" borderId="8" xfId="9" applyNumberFormat="1" applyFont="1" applyBorder="1" applyAlignment="1">
      <alignment horizontal="center" vertical="center" wrapText="1"/>
    </xf>
    <xf numFmtId="3" fontId="60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wrapText="1"/>
      <protection locked="0"/>
    </xf>
    <xf numFmtId="0" fontId="5" fillId="2" borderId="6" xfId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0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zoomScale="85" zoomScaleNormal="85" zoomScaleSheetLayoutView="85" workbookViewId="0">
      <selection activeCell="H14" sqref="H14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1" width="9.109375" style="68" customWidth="1"/>
    <col min="22" max="22" width="8" style="68" customWidth="1"/>
    <col min="23" max="23" width="9.109375" style="68" customWidth="1"/>
    <col min="24" max="24" width="9.109375" style="70" customWidth="1"/>
    <col min="25" max="25" width="8" style="68" customWidth="1"/>
    <col min="26" max="26" width="9" style="68" customWidth="1"/>
    <col min="27" max="27" width="9.33203125" style="70" customWidth="1"/>
    <col min="28" max="28" width="6.88671875" style="68" customWidth="1"/>
    <col min="29" max="249" width="8.886718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8.441406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8.886718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8.441406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8.886718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8.441406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8.886718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8.441406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8.886718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8.441406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8.886718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8.441406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8.886718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8.441406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8.886718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8.441406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8.886718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8.441406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8.886718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8.441406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8.886718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8.441406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8.886718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8.441406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8.886718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8.441406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8.886718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8.441406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8.886718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8.441406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8.886718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8.441406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8.886718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8.441406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8.886718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8.441406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8.886718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8.441406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8.886718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8.441406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8.886718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8.441406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8.886718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8.441406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8.886718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8.441406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8.886718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8.441406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8.886718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8.441406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8.886718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8.441406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8.886718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8.441406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8.886718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8.441406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8.886718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8.441406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8.886718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8.441406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8.886718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8.441406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8.886718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8.441406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8.886718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8.441406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8.886718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8.441406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8.886718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8.441406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8.886718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8.441406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8.886718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8.441406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8.886718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8.441406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8.886718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8.441406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8.886718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8.441406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8.886718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8.441406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8.886718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8.441406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8.886718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8.441406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8.886718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8.441406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8.886718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8.441406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8.886718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8.441406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8.886718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8.441406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8.886718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8.441406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8.886718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8.441406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8.886718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8.441406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8.886718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8.441406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8.886718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8.441406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8.886718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8.441406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8.886718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8.441406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8.886718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8.441406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8.886718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8.441406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8.886718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8.441406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8.886718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8.441406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8.886718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8.441406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8.886718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8.441406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8.886718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8.441406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8.886718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8.441406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8.886718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8.441406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4" width="8.88671875" style="68"/>
  </cols>
  <sheetData>
    <row r="1" spans="1:28" ht="6" customHeight="1"/>
    <row r="2" spans="1:28" s="52" customFormat="1" ht="40.5" customHeight="1">
      <c r="A2" s="104"/>
      <c r="B2" s="267" t="s">
        <v>78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76"/>
      <c r="P2" s="49"/>
      <c r="Q2" s="48"/>
      <c r="R2" s="77"/>
      <c r="S2" s="48"/>
      <c r="T2" s="48"/>
      <c r="U2" s="48"/>
      <c r="V2" s="48"/>
      <c r="W2" s="49"/>
      <c r="X2" s="76"/>
      <c r="Y2" s="49"/>
      <c r="AA2" s="53"/>
      <c r="AB2" s="116" t="s">
        <v>22</v>
      </c>
    </row>
    <row r="3" spans="1:28" s="52" customFormat="1" ht="11.4" customHeight="1">
      <c r="E3" s="78"/>
      <c r="F3" s="79"/>
      <c r="G3" s="78"/>
      <c r="H3" s="79"/>
      <c r="I3" s="79"/>
      <c r="J3" s="78"/>
      <c r="K3" s="78"/>
      <c r="P3" s="54" t="s">
        <v>6</v>
      </c>
      <c r="Q3" s="78"/>
      <c r="R3" s="79"/>
      <c r="S3" s="78"/>
      <c r="T3" s="78"/>
      <c r="U3" s="78"/>
      <c r="V3" s="78"/>
      <c r="W3" s="78"/>
      <c r="X3" s="96"/>
      <c r="Y3" s="97"/>
      <c r="Z3" s="97"/>
      <c r="AA3" s="97"/>
      <c r="AB3" s="54" t="s">
        <v>6</v>
      </c>
    </row>
    <row r="4" spans="1:28" s="80" customFormat="1" ht="21.75" customHeight="1">
      <c r="A4" s="268"/>
      <c r="B4" s="249" t="s">
        <v>7</v>
      </c>
      <c r="C4" s="250"/>
      <c r="D4" s="251"/>
      <c r="E4" s="249" t="s">
        <v>20</v>
      </c>
      <c r="F4" s="250"/>
      <c r="G4" s="251"/>
      <c r="H4" s="271" t="s">
        <v>34</v>
      </c>
      <c r="I4" s="271"/>
      <c r="J4" s="271"/>
      <c r="K4" s="249" t="s">
        <v>14</v>
      </c>
      <c r="L4" s="250"/>
      <c r="M4" s="251"/>
      <c r="N4" s="249" t="s">
        <v>21</v>
      </c>
      <c r="O4" s="250"/>
      <c r="P4" s="251"/>
      <c r="Q4" s="249" t="s">
        <v>10</v>
      </c>
      <c r="R4" s="250"/>
      <c r="S4" s="251"/>
      <c r="T4" s="249" t="s">
        <v>15</v>
      </c>
      <c r="U4" s="250"/>
      <c r="V4" s="251"/>
      <c r="W4" s="258" t="s">
        <v>17</v>
      </c>
      <c r="X4" s="259"/>
      <c r="Y4" s="260"/>
      <c r="Z4" s="249" t="s">
        <v>16</v>
      </c>
      <c r="AA4" s="250"/>
      <c r="AB4" s="251"/>
    </row>
    <row r="5" spans="1:28" s="81" customFormat="1" ht="18.75" customHeight="1">
      <c r="A5" s="269"/>
      <c r="B5" s="252"/>
      <c r="C5" s="253"/>
      <c r="D5" s="254"/>
      <c r="E5" s="252"/>
      <c r="F5" s="253"/>
      <c r="G5" s="254"/>
      <c r="H5" s="271"/>
      <c r="I5" s="271"/>
      <c r="J5" s="271"/>
      <c r="K5" s="253"/>
      <c r="L5" s="253"/>
      <c r="M5" s="254"/>
      <c r="N5" s="252"/>
      <c r="O5" s="253"/>
      <c r="P5" s="254"/>
      <c r="Q5" s="252"/>
      <c r="R5" s="253"/>
      <c r="S5" s="254"/>
      <c r="T5" s="252"/>
      <c r="U5" s="253"/>
      <c r="V5" s="254"/>
      <c r="W5" s="261"/>
      <c r="X5" s="262"/>
      <c r="Y5" s="263"/>
      <c r="Z5" s="252"/>
      <c r="AA5" s="253"/>
      <c r="AB5" s="254"/>
    </row>
    <row r="6" spans="1:28" s="81" customFormat="1" ht="17.25" customHeight="1">
      <c r="A6" s="269"/>
      <c r="B6" s="255"/>
      <c r="C6" s="256"/>
      <c r="D6" s="257"/>
      <c r="E6" s="255"/>
      <c r="F6" s="256"/>
      <c r="G6" s="257"/>
      <c r="H6" s="271"/>
      <c r="I6" s="271"/>
      <c r="J6" s="271"/>
      <c r="K6" s="256"/>
      <c r="L6" s="256"/>
      <c r="M6" s="257"/>
      <c r="N6" s="255"/>
      <c r="O6" s="256"/>
      <c r="P6" s="257"/>
      <c r="Q6" s="255"/>
      <c r="R6" s="256"/>
      <c r="S6" s="257"/>
      <c r="T6" s="255"/>
      <c r="U6" s="256"/>
      <c r="V6" s="257"/>
      <c r="W6" s="264"/>
      <c r="X6" s="265"/>
      <c r="Y6" s="266"/>
      <c r="Z6" s="255"/>
      <c r="AA6" s="256"/>
      <c r="AB6" s="257"/>
    </row>
    <row r="7" spans="1:28" s="55" customFormat="1" ht="24.75" customHeight="1">
      <c r="A7" s="270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</row>
    <row r="8" spans="1:28" s="59" customFormat="1" ht="12" customHeight="1">
      <c r="A8" s="58" t="s">
        <v>4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</row>
    <row r="9" spans="1:28" s="60" customFormat="1" ht="24.6" customHeight="1">
      <c r="A9" s="30" t="s">
        <v>44</v>
      </c>
      <c r="B9" s="31">
        <f>SUM(B10:B19)</f>
        <v>41106</v>
      </c>
      <c r="C9" s="31">
        <f>SUM(C10:C19)</f>
        <v>22678</v>
      </c>
      <c r="D9" s="32">
        <f>C9/B9*100</f>
        <v>55.169561621174523</v>
      </c>
      <c r="E9" s="31">
        <f>SUM(E10:E19)</f>
        <v>36733</v>
      </c>
      <c r="F9" s="31">
        <f>SUM(F10:F19)</f>
        <v>18932</v>
      </c>
      <c r="G9" s="32">
        <f>F9/E9*100</f>
        <v>51.539487654152936</v>
      </c>
      <c r="H9" s="31">
        <f>SUM(H10:H19)</f>
        <v>6886</v>
      </c>
      <c r="I9" s="31">
        <f>SUM(I10:I19)</f>
        <v>2677</v>
      </c>
      <c r="J9" s="32">
        <f>I9/H9*100</f>
        <v>38.875980249782167</v>
      </c>
      <c r="K9" s="31">
        <f>SUM(K10:K19)</f>
        <v>276</v>
      </c>
      <c r="L9" s="31">
        <f>SUM(L10:L19)</f>
        <v>112</v>
      </c>
      <c r="M9" s="32">
        <f>L9/K9*100</f>
        <v>40.579710144927539</v>
      </c>
      <c r="N9" s="31">
        <f>SUM(N10:N19)</f>
        <v>766</v>
      </c>
      <c r="O9" s="31">
        <f>SUM(O10:O19)</f>
        <v>87</v>
      </c>
      <c r="P9" s="32">
        <f>O9/N9*100</f>
        <v>11.357702349869452</v>
      </c>
      <c r="Q9" s="31">
        <f>SUM(Q10:Q19)</f>
        <v>29474</v>
      </c>
      <c r="R9" s="31">
        <f>SUM(R10:R19)</f>
        <v>9608</v>
      </c>
      <c r="S9" s="32">
        <f>R9/Q9*100</f>
        <v>32.598222161905412</v>
      </c>
      <c r="T9" s="31">
        <f>SUM(T10:T19)</f>
        <v>19273</v>
      </c>
      <c r="U9" s="31">
        <f>SUM(U10:U19)</f>
        <v>10421</v>
      </c>
      <c r="V9" s="32">
        <f>U9/T9*100</f>
        <v>54.070461267057546</v>
      </c>
      <c r="W9" s="31">
        <f>SUM(W10:W19)</f>
        <v>17622</v>
      </c>
      <c r="X9" s="31">
        <f>SUM(X10:X19)</f>
        <v>9166</v>
      </c>
      <c r="Y9" s="32">
        <f>X9/W9*100</f>
        <v>52.01452729542617</v>
      </c>
      <c r="Z9" s="31">
        <f>SUM(Z10:Z19)</f>
        <v>13413</v>
      </c>
      <c r="AA9" s="31">
        <f>SUM(AA10:AA19)</f>
        <v>914</v>
      </c>
      <c r="AB9" s="32">
        <f>AA9/Z9*100</f>
        <v>6.8142846492209044</v>
      </c>
    </row>
    <row r="10" spans="1:28" ht="16.5" customHeight="1">
      <c r="A10" s="114" t="s">
        <v>49</v>
      </c>
      <c r="B10" s="61">
        <v>24151</v>
      </c>
      <c r="C10" s="61">
        <v>15749</v>
      </c>
      <c r="D10" s="36">
        <f>C10/B10*100</f>
        <v>65.210550287772762</v>
      </c>
      <c r="E10" s="124">
        <v>21332</v>
      </c>
      <c r="F10" s="66">
        <v>12981</v>
      </c>
      <c r="G10" s="36">
        <f>F10/E10*100</f>
        <v>60.852240765047817</v>
      </c>
      <c r="H10" s="69">
        <v>3450</v>
      </c>
      <c r="I10" s="69">
        <v>2166</v>
      </c>
      <c r="J10" s="36">
        <f>I10/H10*100</f>
        <v>62.782608695652172</v>
      </c>
      <c r="K10" s="66">
        <v>138</v>
      </c>
      <c r="L10" s="66">
        <v>93</v>
      </c>
      <c r="M10" s="36">
        <f>L10/K10*100</f>
        <v>67.391304347826093</v>
      </c>
      <c r="N10" s="69">
        <v>261</v>
      </c>
      <c r="O10" s="69">
        <v>21</v>
      </c>
      <c r="P10" s="36">
        <f>O10/N10*100</f>
        <v>8.0459770114942533</v>
      </c>
      <c r="Q10" s="69">
        <v>15259</v>
      </c>
      <c r="R10" s="69">
        <v>6754</v>
      </c>
      <c r="S10" s="36">
        <f>R10/Q10*100</f>
        <v>44.26240251654761</v>
      </c>
      <c r="T10" s="69">
        <v>12300</v>
      </c>
      <c r="U10" s="69">
        <v>6069</v>
      </c>
      <c r="V10" s="36">
        <f>U10/T10*100</f>
        <v>49.341463414634148</v>
      </c>
      <c r="W10" s="66">
        <v>11211</v>
      </c>
      <c r="X10" s="66">
        <v>5143</v>
      </c>
      <c r="Y10" s="36">
        <f>X10/W10*100</f>
        <v>45.874587458745872</v>
      </c>
      <c r="Z10" s="66">
        <v>10154</v>
      </c>
      <c r="AA10" s="66">
        <v>832</v>
      </c>
      <c r="AB10" s="36">
        <f>AA10/Z10*100</f>
        <v>8.1938152452235578</v>
      </c>
    </row>
    <row r="11" spans="1:28" ht="16.5" customHeight="1">
      <c r="A11" s="114" t="s">
        <v>45</v>
      </c>
      <c r="B11" s="61">
        <v>1806</v>
      </c>
      <c r="C11" s="61">
        <v>763</v>
      </c>
      <c r="D11" s="36">
        <f t="shared" ref="D11:D19" si="0">C11/B11*100</f>
        <v>42.248062015503876</v>
      </c>
      <c r="E11" s="124">
        <v>1608</v>
      </c>
      <c r="F11" s="66">
        <v>625</v>
      </c>
      <c r="G11" s="36">
        <f t="shared" ref="G11:G19" si="1">F11/E11*100</f>
        <v>38.868159203980099</v>
      </c>
      <c r="H11" s="69">
        <v>276</v>
      </c>
      <c r="I11" s="69">
        <v>13</v>
      </c>
      <c r="J11" s="36">
        <f t="shared" ref="J11:J19" si="2">I11/H11*100</f>
        <v>4.7101449275362324</v>
      </c>
      <c r="K11" s="66">
        <v>18</v>
      </c>
      <c r="L11" s="66">
        <v>0</v>
      </c>
      <c r="M11" s="36">
        <f t="shared" ref="M11:M19" si="3">L11/K11*100</f>
        <v>0</v>
      </c>
      <c r="N11" s="69">
        <v>10</v>
      </c>
      <c r="O11" s="69">
        <v>0</v>
      </c>
      <c r="P11" s="36">
        <f t="shared" ref="P11:P19" si="4">O11/N11*100</f>
        <v>0</v>
      </c>
      <c r="Q11" s="69">
        <v>1514</v>
      </c>
      <c r="R11" s="69">
        <v>449</v>
      </c>
      <c r="S11" s="36">
        <f t="shared" ref="S11:S19" si="5">R11/Q11*100</f>
        <v>29.656538969616907</v>
      </c>
      <c r="T11" s="69">
        <v>835</v>
      </c>
      <c r="U11" s="69">
        <v>461</v>
      </c>
      <c r="V11" s="36">
        <f t="shared" ref="V11:V19" si="6">U11/T11*100</f>
        <v>55.209580838323355</v>
      </c>
      <c r="W11" s="66">
        <v>705</v>
      </c>
      <c r="X11" s="66">
        <v>454</v>
      </c>
      <c r="Y11" s="36">
        <f t="shared" ref="Y11:Y19" si="7">X11/W11*100</f>
        <v>64.397163120567384</v>
      </c>
      <c r="Z11" s="66">
        <v>318</v>
      </c>
      <c r="AA11" s="66">
        <v>1</v>
      </c>
      <c r="AB11" s="36">
        <f t="shared" ref="AB11:AB19" si="8">AA11/Z11*100</f>
        <v>0.31446540880503149</v>
      </c>
    </row>
    <row r="12" spans="1:28" ht="16.5" customHeight="1">
      <c r="A12" s="114" t="s">
        <v>46</v>
      </c>
      <c r="B12" s="61">
        <v>1593</v>
      </c>
      <c r="C12" s="61">
        <v>202</v>
      </c>
      <c r="D12" s="36">
        <f t="shared" si="0"/>
        <v>12.680477087256747</v>
      </c>
      <c r="E12" s="124">
        <v>1292</v>
      </c>
      <c r="F12" s="66">
        <v>193</v>
      </c>
      <c r="G12" s="36">
        <f t="shared" si="1"/>
        <v>14.938080495356038</v>
      </c>
      <c r="H12" s="69">
        <v>251</v>
      </c>
      <c r="I12" s="69">
        <v>5</v>
      </c>
      <c r="J12" s="36">
        <f t="shared" si="2"/>
        <v>1.9920318725099602</v>
      </c>
      <c r="K12" s="66">
        <v>16</v>
      </c>
      <c r="L12" s="66">
        <v>0</v>
      </c>
      <c r="M12" s="36">
        <f t="shared" si="3"/>
        <v>0</v>
      </c>
      <c r="N12" s="69">
        <v>21</v>
      </c>
      <c r="O12" s="69">
        <v>0</v>
      </c>
      <c r="P12" s="36">
        <f t="shared" si="4"/>
        <v>0</v>
      </c>
      <c r="Q12" s="69">
        <v>1238</v>
      </c>
      <c r="R12" s="69">
        <v>1</v>
      </c>
      <c r="S12" s="36">
        <f t="shared" si="5"/>
        <v>8.0775444264943458E-2</v>
      </c>
      <c r="T12" s="69">
        <v>393</v>
      </c>
      <c r="U12" s="69">
        <v>127</v>
      </c>
      <c r="V12" s="36">
        <f t="shared" si="6"/>
        <v>32.315521628498729</v>
      </c>
      <c r="W12" s="66">
        <v>383</v>
      </c>
      <c r="X12" s="66">
        <v>127</v>
      </c>
      <c r="Y12" s="36">
        <f t="shared" si="7"/>
        <v>33.159268929503916</v>
      </c>
      <c r="Z12" s="66">
        <v>229</v>
      </c>
      <c r="AA12" s="66">
        <v>1</v>
      </c>
      <c r="AB12" s="36">
        <f t="shared" si="8"/>
        <v>0.43668122270742354</v>
      </c>
    </row>
    <row r="13" spans="1:28" ht="16.5" customHeight="1">
      <c r="A13" s="114" t="s">
        <v>47</v>
      </c>
      <c r="B13" s="61">
        <v>3522</v>
      </c>
      <c r="C13" s="61">
        <v>1440</v>
      </c>
      <c r="D13" s="36">
        <f t="shared" si="0"/>
        <v>40.885860306643949</v>
      </c>
      <c r="E13" s="124">
        <v>3150</v>
      </c>
      <c r="F13" s="66">
        <v>1320</v>
      </c>
      <c r="G13" s="36">
        <f t="shared" si="1"/>
        <v>41.904761904761905</v>
      </c>
      <c r="H13" s="69">
        <v>785</v>
      </c>
      <c r="I13" s="69">
        <v>47</v>
      </c>
      <c r="J13" s="36">
        <f t="shared" si="2"/>
        <v>5.9872611464968157</v>
      </c>
      <c r="K13" s="66">
        <v>33</v>
      </c>
      <c r="L13" s="66">
        <v>0</v>
      </c>
      <c r="M13" s="36">
        <f t="shared" si="3"/>
        <v>0</v>
      </c>
      <c r="N13" s="69">
        <v>90</v>
      </c>
      <c r="O13" s="69">
        <v>0</v>
      </c>
      <c r="P13" s="36">
        <f t="shared" si="4"/>
        <v>0</v>
      </c>
      <c r="Q13" s="69">
        <v>2733</v>
      </c>
      <c r="R13" s="69">
        <v>279</v>
      </c>
      <c r="S13" s="36">
        <f t="shared" si="5"/>
        <v>10.208562019758508</v>
      </c>
      <c r="T13" s="69">
        <v>1476</v>
      </c>
      <c r="U13" s="69">
        <v>1040</v>
      </c>
      <c r="V13" s="36">
        <f t="shared" si="6"/>
        <v>70.460704607046068</v>
      </c>
      <c r="W13" s="66">
        <v>1370</v>
      </c>
      <c r="X13" s="66">
        <v>987</v>
      </c>
      <c r="Y13" s="36">
        <f t="shared" si="7"/>
        <v>72.043795620437962</v>
      </c>
      <c r="Z13" s="66">
        <v>750</v>
      </c>
      <c r="AA13" s="66">
        <v>18</v>
      </c>
      <c r="AB13" s="36">
        <f t="shared" si="8"/>
        <v>2.4</v>
      </c>
    </row>
    <row r="14" spans="1:28" ht="16.5" customHeight="1">
      <c r="A14" s="114" t="s">
        <v>48</v>
      </c>
      <c r="B14" s="61">
        <v>497</v>
      </c>
      <c r="C14" s="61">
        <v>199</v>
      </c>
      <c r="D14" s="36">
        <f t="shared" si="0"/>
        <v>40.040241448692157</v>
      </c>
      <c r="E14" s="124">
        <v>482</v>
      </c>
      <c r="F14" s="66">
        <v>199</v>
      </c>
      <c r="G14" s="36">
        <f t="shared" si="1"/>
        <v>41.286307053941904</v>
      </c>
      <c r="H14" s="69">
        <v>119</v>
      </c>
      <c r="I14" s="69">
        <v>0</v>
      </c>
      <c r="J14" s="36">
        <f t="shared" si="2"/>
        <v>0</v>
      </c>
      <c r="K14" s="66">
        <v>2</v>
      </c>
      <c r="L14" s="66">
        <v>0</v>
      </c>
      <c r="M14" s="36">
        <f t="shared" si="3"/>
        <v>0</v>
      </c>
      <c r="N14" s="69">
        <v>7</v>
      </c>
      <c r="O14" s="69">
        <v>0</v>
      </c>
      <c r="P14" s="36">
        <f t="shared" si="4"/>
        <v>0</v>
      </c>
      <c r="Q14" s="69">
        <v>455</v>
      </c>
      <c r="R14" s="69">
        <v>168</v>
      </c>
      <c r="S14" s="36">
        <f t="shared" si="5"/>
        <v>36.923076923076927</v>
      </c>
      <c r="T14" s="69">
        <v>248</v>
      </c>
      <c r="U14" s="69">
        <v>99</v>
      </c>
      <c r="V14" s="36">
        <f t="shared" si="6"/>
        <v>39.919354838709673</v>
      </c>
      <c r="W14" s="66">
        <v>248</v>
      </c>
      <c r="X14" s="66">
        <v>99</v>
      </c>
      <c r="Y14" s="36">
        <f t="shared" si="7"/>
        <v>39.919354838709673</v>
      </c>
      <c r="Z14" s="66">
        <v>153</v>
      </c>
      <c r="AA14" s="66">
        <v>1</v>
      </c>
      <c r="AB14" s="36">
        <f t="shared" si="8"/>
        <v>0.65359477124183007</v>
      </c>
    </row>
    <row r="15" spans="1:28" ht="16.5" customHeight="1">
      <c r="A15" s="114" t="s">
        <v>50</v>
      </c>
      <c r="B15" s="61">
        <v>6025</v>
      </c>
      <c r="C15" s="61">
        <v>3197</v>
      </c>
      <c r="D15" s="36">
        <f t="shared" si="0"/>
        <v>53.062240663900418</v>
      </c>
      <c r="E15" s="124">
        <v>5451</v>
      </c>
      <c r="F15" s="66">
        <v>2505</v>
      </c>
      <c r="G15" s="36">
        <f t="shared" si="1"/>
        <v>45.954870665932859</v>
      </c>
      <c r="H15" s="69">
        <v>1062</v>
      </c>
      <c r="I15" s="69">
        <v>420</v>
      </c>
      <c r="J15" s="36">
        <f t="shared" si="2"/>
        <v>39.548022598870055</v>
      </c>
      <c r="K15" s="66">
        <v>52</v>
      </c>
      <c r="L15" s="66">
        <v>19</v>
      </c>
      <c r="M15" s="36">
        <f t="shared" si="3"/>
        <v>36.538461538461533</v>
      </c>
      <c r="N15" s="69">
        <v>148</v>
      </c>
      <c r="O15" s="69">
        <v>66</v>
      </c>
      <c r="P15" s="36">
        <f t="shared" si="4"/>
        <v>44.594594594594597</v>
      </c>
      <c r="Q15" s="69">
        <v>4969</v>
      </c>
      <c r="R15" s="69">
        <v>1759</v>
      </c>
      <c r="S15" s="36">
        <f t="shared" si="5"/>
        <v>35.399476755886496</v>
      </c>
      <c r="T15" s="69">
        <v>2633</v>
      </c>
      <c r="U15" s="69">
        <v>1723</v>
      </c>
      <c r="V15" s="36">
        <f t="shared" si="6"/>
        <v>65.438663121914161</v>
      </c>
      <c r="W15" s="66">
        <v>2332</v>
      </c>
      <c r="X15" s="66">
        <v>1458</v>
      </c>
      <c r="Y15" s="36">
        <f t="shared" si="7"/>
        <v>62.521440823327609</v>
      </c>
      <c r="Z15" s="66">
        <v>1064</v>
      </c>
      <c r="AA15" s="66">
        <v>54</v>
      </c>
      <c r="AB15" s="36">
        <f t="shared" si="8"/>
        <v>5.0751879699248121</v>
      </c>
    </row>
    <row r="16" spans="1:28" ht="16.5" customHeight="1">
      <c r="A16" s="114" t="s">
        <v>51</v>
      </c>
      <c r="B16" s="61">
        <v>918</v>
      </c>
      <c r="C16" s="61">
        <v>369</v>
      </c>
      <c r="D16" s="36">
        <f t="shared" si="0"/>
        <v>40.196078431372548</v>
      </c>
      <c r="E16" s="124">
        <v>902</v>
      </c>
      <c r="F16" s="66">
        <v>357</v>
      </c>
      <c r="G16" s="36">
        <f t="shared" si="1"/>
        <v>39.578713968957871</v>
      </c>
      <c r="H16" s="69">
        <v>402</v>
      </c>
      <c r="I16" s="69">
        <v>19</v>
      </c>
      <c r="J16" s="36">
        <f t="shared" si="2"/>
        <v>4.7263681592039797</v>
      </c>
      <c r="K16" s="66">
        <v>3</v>
      </c>
      <c r="L16" s="66">
        <v>0</v>
      </c>
      <c r="M16" s="36">
        <f t="shared" si="3"/>
        <v>0</v>
      </c>
      <c r="N16" s="69">
        <v>76</v>
      </c>
      <c r="O16" s="69">
        <v>0</v>
      </c>
      <c r="P16" s="36">
        <f t="shared" si="4"/>
        <v>0</v>
      </c>
      <c r="Q16" s="69">
        <v>833</v>
      </c>
      <c r="R16" s="69">
        <v>23</v>
      </c>
      <c r="S16" s="36">
        <f t="shared" si="5"/>
        <v>2.7611044417767108</v>
      </c>
      <c r="T16" s="69">
        <v>385</v>
      </c>
      <c r="U16" s="69">
        <v>281</v>
      </c>
      <c r="V16" s="36">
        <f t="shared" si="6"/>
        <v>72.987012987012989</v>
      </c>
      <c r="W16" s="66">
        <v>383</v>
      </c>
      <c r="X16" s="66">
        <v>281</v>
      </c>
      <c r="Y16" s="36">
        <f t="shared" si="7"/>
        <v>73.368146214099212</v>
      </c>
      <c r="Z16" s="66">
        <v>231</v>
      </c>
      <c r="AA16" s="66">
        <v>4</v>
      </c>
      <c r="AB16" s="36">
        <f t="shared" si="8"/>
        <v>1.7316017316017316</v>
      </c>
    </row>
    <row r="17" spans="1:28" ht="16.5" customHeight="1">
      <c r="A17" s="114" t="s">
        <v>52</v>
      </c>
      <c r="B17" s="61">
        <v>1158</v>
      </c>
      <c r="C17" s="61">
        <v>251</v>
      </c>
      <c r="D17" s="36">
        <f t="shared" si="0"/>
        <v>21.675302245250432</v>
      </c>
      <c r="E17" s="124">
        <v>1121</v>
      </c>
      <c r="F17" s="66">
        <v>248</v>
      </c>
      <c r="G17" s="36">
        <f t="shared" si="1"/>
        <v>22.123104371097234</v>
      </c>
      <c r="H17" s="69">
        <v>189</v>
      </c>
      <c r="I17" s="69">
        <v>1</v>
      </c>
      <c r="J17" s="36">
        <f t="shared" si="2"/>
        <v>0.52910052910052907</v>
      </c>
      <c r="K17" s="66">
        <v>4</v>
      </c>
      <c r="L17" s="66">
        <v>0</v>
      </c>
      <c r="M17" s="36">
        <f t="shared" si="3"/>
        <v>0</v>
      </c>
      <c r="N17" s="69">
        <v>104</v>
      </c>
      <c r="O17" s="69">
        <v>0</v>
      </c>
      <c r="P17" s="36">
        <f t="shared" si="4"/>
        <v>0</v>
      </c>
      <c r="Q17" s="69">
        <v>1100</v>
      </c>
      <c r="R17" s="69">
        <v>95</v>
      </c>
      <c r="S17" s="36">
        <f t="shared" si="5"/>
        <v>8.6363636363636367</v>
      </c>
      <c r="T17" s="69">
        <v>469</v>
      </c>
      <c r="U17" s="69">
        <v>191</v>
      </c>
      <c r="V17" s="36">
        <f t="shared" si="6"/>
        <v>40.724946695095952</v>
      </c>
      <c r="W17" s="66">
        <v>459</v>
      </c>
      <c r="X17" s="66">
        <v>188</v>
      </c>
      <c r="Y17" s="36">
        <f t="shared" si="7"/>
        <v>40.958605664488019</v>
      </c>
      <c r="Z17" s="66">
        <v>261</v>
      </c>
      <c r="AA17" s="66">
        <v>0</v>
      </c>
      <c r="AB17" s="36">
        <f t="shared" si="8"/>
        <v>0</v>
      </c>
    </row>
    <row r="18" spans="1:28" ht="16.5" customHeight="1">
      <c r="A18" s="114" t="s">
        <v>53</v>
      </c>
      <c r="B18" s="61">
        <v>533</v>
      </c>
      <c r="C18" s="61">
        <v>235</v>
      </c>
      <c r="D18" s="36">
        <f t="shared" si="0"/>
        <v>44.090056285178235</v>
      </c>
      <c r="E18" s="124">
        <v>503</v>
      </c>
      <c r="F18" s="66">
        <v>233</v>
      </c>
      <c r="G18" s="36">
        <f t="shared" si="1"/>
        <v>46.322067594433399</v>
      </c>
      <c r="H18" s="69">
        <v>168</v>
      </c>
      <c r="I18" s="69">
        <v>2</v>
      </c>
      <c r="J18" s="36">
        <f t="shared" si="2"/>
        <v>1.1904761904761905</v>
      </c>
      <c r="K18" s="66">
        <v>3</v>
      </c>
      <c r="L18" s="66">
        <v>0</v>
      </c>
      <c r="M18" s="36">
        <f t="shared" si="3"/>
        <v>0</v>
      </c>
      <c r="N18" s="69">
        <v>31</v>
      </c>
      <c r="O18" s="69">
        <v>0</v>
      </c>
      <c r="P18" s="36">
        <f t="shared" si="4"/>
        <v>0</v>
      </c>
      <c r="Q18" s="69">
        <v>503</v>
      </c>
      <c r="R18" s="69">
        <v>80</v>
      </c>
      <c r="S18" s="36">
        <f t="shared" si="5"/>
        <v>15.904572564612327</v>
      </c>
      <c r="T18" s="69">
        <v>250</v>
      </c>
      <c r="U18" s="69">
        <v>171</v>
      </c>
      <c r="V18" s="36">
        <f t="shared" si="6"/>
        <v>68.400000000000006</v>
      </c>
      <c r="W18" s="66">
        <v>249</v>
      </c>
      <c r="X18" s="66">
        <v>170</v>
      </c>
      <c r="Y18" s="36">
        <f t="shared" si="7"/>
        <v>68.273092369477922</v>
      </c>
      <c r="Z18" s="66">
        <v>92</v>
      </c>
      <c r="AA18" s="66">
        <v>2</v>
      </c>
      <c r="AB18" s="36">
        <f t="shared" si="8"/>
        <v>2.1739130434782608</v>
      </c>
    </row>
    <row r="19" spans="1:28" ht="16.5" customHeight="1">
      <c r="A19" s="114" t="s">
        <v>54</v>
      </c>
      <c r="B19" s="61">
        <v>903</v>
      </c>
      <c r="C19" s="61">
        <v>273</v>
      </c>
      <c r="D19" s="36">
        <f t="shared" si="0"/>
        <v>30.232558139534881</v>
      </c>
      <c r="E19" s="124">
        <v>892</v>
      </c>
      <c r="F19" s="66">
        <v>271</v>
      </c>
      <c r="G19" s="36">
        <f t="shared" si="1"/>
        <v>30.381165919282509</v>
      </c>
      <c r="H19" s="69">
        <v>184</v>
      </c>
      <c r="I19" s="69">
        <v>4</v>
      </c>
      <c r="J19" s="36">
        <f t="shared" si="2"/>
        <v>2.1739130434782608</v>
      </c>
      <c r="K19" s="66">
        <v>7</v>
      </c>
      <c r="L19" s="66">
        <v>0</v>
      </c>
      <c r="M19" s="36">
        <f t="shared" si="3"/>
        <v>0</v>
      </c>
      <c r="N19" s="69">
        <v>18</v>
      </c>
      <c r="O19" s="69">
        <v>0</v>
      </c>
      <c r="P19" s="36">
        <f t="shared" si="4"/>
        <v>0</v>
      </c>
      <c r="Q19" s="69">
        <v>870</v>
      </c>
      <c r="R19" s="69">
        <v>0</v>
      </c>
      <c r="S19" s="36">
        <f t="shared" si="5"/>
        <v>0</v>
      </c>
      <c r="T19" s="69">
        <v>284</v>
      </c>
      <c r="U19" s="69">
        <v>259</v>
      </c>
      <c r="V19" s="36">
        <f t="shared" si="6"/>
        <v>91.197183098591552</v>
      </c>
      <c r="W19" s="66">
        <v>282</v>
      </c>
      <c r="X19" s="66">
        <v>259</v>
      </c>
      <c r="Y19" s="36">
        <f t="shared" si="7"/>
        <v>91.843971631205676</v>
      </c>
      <c r="Z19" s="66">
        <v>161</v>
      </c>
      <c r="AA19" s="66">
        <v>1</v>
      </c>
      <c r="AB19" s="36">
        <f t="shared" si="8"/>
        <v>0.6211180124223602</v>
      </c>
    </row>
    <row r="20" spans="1:28">
      <c r="E20" s="43"/>
      <c r="Q20" s="82"/>
      <c r="R20" s="83"/>
      <c r="S20" s="84"/>
      <c r="T20" s="84"/>
      <c r="U20" s="84"/>
      <c r="V20" s="84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8"/>
  <sheetViews>
    <sheetView view="pageBreakPreview" topLeftCell="A4" zoomScale="80" zoomScaleNormal="70" zoomScaleSheetLayoutView="80" workbookViewId="0">
      <selection activeCell="I18" sqref="I18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13" t="s">
        <v>60</v>
      </c>
      <c r="B1" s="313"/>
      <c r="C1" s="313"/>
      <c r="D1" s="313"/>
      <c r="E1" s="313"/>
    </row>
    <row r="2" spans="1:16" ht="23.25" customHeight="1">
      <c r="A2" s="313" t="s">
        <v>35</v>
      </c>
      <c r="B2" s="313"/>
      <c r="C2" s="313"/>
      <c r="D2" s="313"/>
      <c r="E2" s="313"/>
    </row>
    <row r="3" spans="1:16" ht="6" customHeight="1">
      <c r="A3" s="18"/>
    </row>
    <row r="4" spans="1:16" s="4" customFormat="1" ht="23.25" customHeight="1">
      <c r="A4" s="278"/>
      <c r="B4" s="315" t="s">
        <v>79</v>
      </c>
      <c r="C4" s="315" t="s">
        <v>80</v>
      </c>
      <c r="D4" s="301" t="s">
        <v>1</v>
      </c>
      <c r="E4" s="302"/>
    </row>
    <row r="5" spans="1:16" s="4" customFormat="1" ht="32.25" customHeight="1">
      <c r="A5" s="278"/>
      <c r="B5" s="316"/>
      <c r="C5" s="316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35"/>
    </row>
    <row r="7" spans="1:16" s="9" customFormat="1" ht="31.5" customHeight="1">
      <c r="A7" s="10" t="s">
        <v>37</v>
      </c>
      <c r="B7" s="120">
        <f>'10'!B8</f>
        <v>11770</v>
      </c>
      <c r="C7" s="120">
        <f>'10'!C8</f>
        <v>5513</v>
      </c>
      <c r="D7" s="11">
        <f>C7/B7*100</f>
        <v>46.83942225998301</v>
      </c>
      <c r="E7" s="121">
        <f>C7-B7</f>
        <v>-6257</v>
      </c>
      <c r="K7" s="12"/>
      <c r="M7" s="135"/>
    </row>
    <row r="8" spans="1:16" s="4" customFormat="1" ht="31.5" customHeight="1">
      <c r="A8" s="10" t="s">
        <v>38</v>
      </c>
      <c r="B8" s="120">
        <f>'10'!E8</f>
        <v>10381</v>
      </c>
      <c r="C8" s="120">
        <f>'10'!F8</f>
        <v>4469</v>
      </c>
      <c r="D8" s="11">
        <f t="shared" ref="D8:D12" si="0">C8/B8*100</f>
        <v>43.049802523841635</v>
      </c>
      <c r="E8" s="121">
        <f t="shared" ref="E8:E12" si="1">C8-B8</f>
        <v>-5912</v>
      </c>
      <c r="K8" s="12"/>
      <c r="P8" s="136"/>
    </row>
    <row r="9" spans="1:16" s="4" customFormat="1" ht="54.75" customHeight="1">
      <c r="A9" s="13" t="s">
        <v>39</v>
      </c>
      <c r="B9" s="120">
        <f>'10'!H8</f>
        <v>1704</v>
      </c>
      <c r="C9" s="120">
        <f>'10'!I8</f>
        <v>514</v>
      </c>
      <c r="D9" s="11">
        <f t="shared" si="0"/>
        <v>30.164319248826292</v>
      </c>
      <c r="E9" s="121">
        <f t="shared" si="1"/>
        <v>-1190</v>
      </c>
      <c r="K9" s="12"/>
    </row>
    <row r="10" spans="1:16" s="4" customFormat="1" ht="35.25" customHeight="1">
      <c r="A10" s="14" t="s">
        <v>40</v>
      </c>
      <c r="B10" s="120">
        <f>'10'!K8</f>
        <v>91</v>
      </c>
      <c r="C10" s="120">
        <f>'10'!L8</f>
        <v>22</v>
      </c>
      <c r="D10" s="11">
        <f t="shared" si="0"/>
        <v>24.175824175824175</v>
      </c>
      <c r="E10" s="121">
        <f t="shared" si="1"/>
        <v>-69</v>
      </c>
      <c r="K10" s="12"/>
    </row>
    <row r="11" spans="1:16" s="4" customFormat="1" ht="45.75" customHeight="1">
      <c r="A11" s="14" t="s">
        <v>31</v>
      </c>
      <c r="B11" s="120">
        <f>'10'!N8</f>
        <v>192</v>
      </c>
      <c r="C11" s="120">
        <f>'10'!O8</f>
        <v>3</v>
      </c>
      <c r="D11" s="11">
        <f t="shared" si="0"/>
        <v>1.5625</v>
      </c>
      <c r="E11" s="121">
        <f t="shared" si="1"/>
        <v>-189</v>
      </c>
      <c r="K11" s="12"/>
      <c r="P11" s="136"/>
    </row>
    <row r="12" spans="1:16" s="4" customFormat="1" ht="55.5" customHeight="1">
      <c r="A12" s="14" t="s">
        <v>41</v>
      </c>
      <c r="B12" s="120">
        <f>'10'!Q8</f>
        <v>8157</v>
      </c>
      <c r="C12" s="120">
        <f>'10'!R8</f>
        <v>2098</v>
      </c>
      <c r="D12" s="11">
        <f t="shared" si="0"/>
        <v>25.720240284418288</v>
      </c>
      <c r="E12" s="121">
        <f t="shared" si="1"/>
        <v>-6059</v>
      </c>
      <c r="K12" s="12"/>
    </row>
    <row r="13" spans="1:16" s="4" customFormat="1" ht="12.75" customHeight="1">
      <c r="A13" s="272" t="s">
        <v>5</v>
      </c>
      <c r="B13" s="273"/>
      <c r="C13" s="273"/>
      <c r="D13" s="273"/>
      <c r="E13" s="273"/>
      <c r="K13" s="12"/>
    </row>
    <row r="14" spans="1:16" s="4" customFormat="1" ht="15" customHeight="1">
      <c r="A14" s="274"/>
      <c r="B14" s="275"/>
      <c r="C14" s="275"/>
      <c r="D14" s="275"/>
      <c r="E14" s="275"/>
      <c r="K14" s="12"/>
    </row>
    <row r="15" spans="1:16" s="4" customFormat="1" ht="20.25" customHeight="1">
      <c r="A15" s="276" t="s">
        <v>0</v>
      </c>
      <c r="B15" s="276" t="s">
        <v>81</v>
      </c>
      <c r="C15" s="278" t="s">
        <v>82</v>
      </c>
      <c r="D15" s="301" t="s">
        <v>1</v>
      </c>
      <c r="E15" s="302"/>
      <c r="K15" s="12"/>
    </row>
    <row r="16" spans="1:16" ht="35.25" customHeight="1">
      <c r="A16" s="277"/>
      <c r="B16" s="277"/>
      <c r="C16" s="278"/>
      <c r="D16" s="5" t="s">
        <v>2</v>
      </c>
      <c r="E16" s="6" t="s">
        <v>58</v>
      </c>
      <c r="K16" s="12"/>
      <c r="P16" s="132"/>
    </row>
    <row r="17" spans="1:28" ht="24" customHeight="1">
      <c r="A17" s="10" t="s">
        <v>37</v>
      </c>
      <c r="B17" s="123">
        <f>'10'!T8</f>
        <v>4574</v>
      </c>
      <c r="C17" s="123">
        <f>'10'!U8</f>
        <v>2118</v>
      </c>
      <c r="D17" s="11">
        <f t="shared" ref="D17:D19" si="2">C17/B17*100</f>
        <v>46.305203323130741</v>
      </c>
      <c r="E17" s="121">
        <f t="shared" ref="E17:E19" si="3">C17-B17</f>
        <v>-2456</v>
      </c>
      <c r="G17" s="132"/>
      <c r="K17" s="12"/>
      <c r="S17" s="132"/>
      <c r="V17" s="132"/>
      <c r="Y17" s="132"/>
    </row>
    <row r="18" spans="1:28" ht="25.5" customHeight="1">
      <c r="A18" s="1" t="s">
        <v>38</v>
      </c>
      <c r="B18" s="123">
        <f>'10'!W8</f>
        <v>4060</v>
      </c>
      <c r="C18" s="123">
        <f>'10'!X8</f>
        <v>1848</v>
      </c>
      <c r="D18" s="11">
        <f t="shared" si="2"/>
        <v>45.517241379310349</v>
      </c>
      <c r="E18" s="121">
        <f t="shared" si="3"/>
        <v>-2212</v>
      </c>
      <c r="K18" s="12"/>
      <c r="P18" s="132"/>
    </row>
    <row r="19" spans="1:28" ht="43.5" customHeight="1">
      <c r="A19" s="1" t="s">
        <v>43</v>
      </c>
      <c r="B19" s="123">
        <f>'10'!Z8</f>
        <v>3070</v>
      </c>
      <c r="C19" s="123">
        <f>'10'!AA8</f>
        <v>210</v>
      </c>
      <c r="D19" s="11">
        <f t="shared" si="2"/>
        <v>6.8403908794788277</v>
      </c>
      <c r="E19" s="121">
        <f t="shared" si="3"/>
        <v>-2860</v>
      </c>
      <c r="K19" s="12"/>
    </row>
    <row r="20" spans="1:28">
      <c r="P20" s="132"/>
    </row>
    <row r="21" spans="1:28">
      <c r="D21" s="132"/>
      <c r="G21" s="132"/>
      <c r="S21" s="132"/>
      <c r="V21" s="132"/>
      <c r="Y21" s="132"/>
      <c r="AB21" s="132"/>
    </row>
    <row r="22" spans="1:28">
      <c r="M22" s="132"/>
      <c r="P22" s="132"/>
    </row>
    <row r="24" spans="1:28">
      <c r="P24" s="132"/>
    </row>
    <row r="25" spans="1:28">
      <c r="D25" s="132"/>
      <c r="G25" s="132"/>
      <c r="S25" s="132"/>
      <c r="V25" s="132"/>
      <c r="Y25" s="132"/>
      <c r="AB25" s="132"/>
    </row>
    <row r="26" spans="1:28">
      <c r="P26" s="132"/>
    </row>
    <row r="28" spans="1:28">
      <c r="P28" s="13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8"/>
  <sheetViews>
    <sheetView view="pageBreakPreview" zoomScale="90" zoomScaleNormal="85" zoomScaleSheetLayoutView="90" workbookViewId="0">
      <selection activeCell="I18" sqref="I18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9" width="10.6640625" style="68" customWidth="1"/>
    <col min="10" max="10" width="7.109375" style="72" customWidth="1"/>
    <col min="11" max="11" width="9.21875" style="68" customWidth="1"/>
    <col min="12" max="12" width="8.5546875" style="68" customWidth="1"/>
    <col min="13" max="13" width="7" style="72" customWidth="1"/>
    <col min="14" max="15" width="9.5546875" style="72" customWidth="1"/>
    <col min="16" max="16" width="6.109375" style="72" customWidth="1"/>
    <col min="17" max="18" width="9.33203125" style="68" customWidth="1"/>
    <col min="19" max="19" width="6.44140625" style="72" customWidth="1"/>
    <col min="20" max="20" width="9.33203125" style="68" customWidth="1"/>
    <col min="21" max="21" width="9" style="68" customWidth="1"/>
    <col min="22" max="22" width="6.6640625" style="72" customWidth="1"/>
    <col min="23" max="23" width="9.109375" style="68" customWidth="1"/>
    <col min="24" max="24" width="9.5546875" style="68" customWidth="1"/>
    <col min="25" max="25" width="6.44140625" style="72" customWidth="1"/>
    <col min="26" max="26" width="8.77734375" style="68" customWidth="1"/>
    <col min="27" max="27" width="9.5546875" style="70" customWidth="1"/>
    <col min="28" max="28" width="6.664062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43.2" customHeight="1">
      <c r="A1" s="112"/>
      <c r="B1" s="318" t="s">
        <v>84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3"/>
      <c r="AB1" s="116" t="s">
        <v>22</v>
      </c>
    </row>
    <row r="2" spans="1:29" s="52" customFormat="1" ht="11.25" customHeight="1">
      <c r="A2" s="112"/>
      <c r="B2" s="247"/>
      <c r="C2" s="247"/>
      <c r="D2" s="247"/>
      <c r="E2" s="247"/>
      <c r="F2" s="247"/>
      <c r="G2" s="247"/>
      <c r="H2" s="103"/>
      <c r="I2" s="103"/>
      <c r="J2" s="103"/>
      <c r="K2" s="247"/>
      <c r="L2" s="247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3"/>
      <c r="AB2" s="54" t="s">
        <v>6</v>
      </c>
    </row>
    <row r="3" spans="1:29" s="52" customFormat="1" ht="27.75" customHeight="1">
      <c r="A3" s="268"/>
      <c r="B3" s="249" t="s">
        <v>7</v>
      </c>
      <c r="C3" s="250"/>
      <c r="D3" s="251"/>
      <c r="E3" s="249" t="s">
        <v>33</v>
      </c>
      <c r="F3" s="250"/>
      <c r="G3" s="251"/>
      <c r="H3" s="271" t="s">
        <v>25</v>
      </c>
      <c r="I3" s="271"/>
      <c r="J3" s="271"/>
      <c r="K3" s="249" t="s">
        <v>14</v>
      </c>
      <c r="L3" s="250"/>
      <c r="M3" s="251"/>
      <c r="N3" s="249" t="s">
        <v>9</v>
      </c>
      <c r="O3" s="250"/>
      <c r="P3" s="251"/>
      <c r="Q3" s="249" t="s">
        <v>10</v>
      </c>
      <c r="R3" s="250"/>
      <c r="S3" s="250"/>
      <c r="T3" s="249" t="s">
        <v>15</v>
      </c>
      <c r="U3" s="250"/>
      <c r="V3" s="251"/>
      <c r="W3" s="258" t="s">
        <v>17</v>
      </c>
      <c r="X3" s="259"/>
      <c r="Y3" s="260"/>
      <c r="Z3" s="249" t="s">
        <v>16</v>
      </c>
      <c r="AA3" s="250"/>
      <c r="AB3" s="251"/>
    </row>
    <row r="4" spans="1:29" s="55" customFormat="1" ht="22.5" customHeight="1">
      <c r="A4" s="269"/>
      <c r="B4" s="252"/>
      <c r="C4" s="253"/>
      <c r="D4" s="254"/>
      <c r="E4" s="252"/>
      <c r="F4" s="253"/>
      <c r="G4" s="254"/>
      <c r="H4" s="271"/>
      <c r="I4" s="271"/>
      <c r="J4" s="271"/>
      <c r="K4" s="253"/>
      <c r="L4" s="253"/>
      <c r="M4" s="254"/>
      <c r="N4" s="252"/>
      <c r="O4" s="253"/>
      <c r="P4" s="254"/>
      <c r="Q4" s="252"/>
      <c r="R4" s="253"/>
      <c r="S4" s="253"/>
      <c r="T4" s="252"/>
      <c r="U4" s="253"/>
      <c r="V4" s="254"/>
      <c r="W4" s="261"/>
      <c r="X4" s="262"/>
      <c r="Y4" s="263"/>
      <c r="Z4" s="252"/>
      <c r="AA4" s="253"/>
      <c r="AB4" s="254"/>
    </row>
    <row r="5" spans="1:29" s="55" customFormat="1" ht="9" customHeight="1">
      <c r="A5" s="269"/>
      <c r="B5" s="255"/>
      <c r="C5" s="256"/>
      <c r="D5" s="257"/>
      <c r="E5" s="255"/>
      <c r="F5" s="256"/>
      <c r="G5" s="257"/>
      <c r="H5" s="271"/>
      <c r="I5" s="271"/>
      <c r="J5" s="271"/>
      <c r="K5" s="256"/>
      <c r="L5" s="256"/>
      <c r="M5" s="257"/>
      <c r="N5" s="255"/>
      <c r="O5" s="256"/>
      <c r="P5" s="257"/>
      <c r="Q5" s="255"/>
      <c r="R5" s="256"/>
      <c r="S5" s="256"/>
      <c r="T5" s="255"/>
      <c r="U5" s="256"/>
      <c r="V5" s="257"/>
      <c r="W5" s="264"/>
      <c r="X5" s="265"/>
      <c r="Y5" s="266"/>
      <c r="Z5" s="255"/>
      <c r="AA5" s="256"/>
      <c r="AB5" s="257"/>
    </row>
    <row r="6" spans="1:29" s="26" customFormat="1" ht="38.4" customHeight="1">
      <c r="A6" s="270"/>
      <c r="B6" s="186" t="s">
        <v>79</v>
      </c>
      <c r="C6" s="187" t="s">
        <v>80</v>
      </c>
      <c r="D6" s="57" t="s">
        <v>2</v>
      </c>
      <c r="E6" s="186" t="s">
        <v>79</v>
      </c>
      <c r="F6" s="187" t="s">
        <v>80</v>
      </c>
      <c r="G6" s="57" t="s">
        <v>2</v>
      </c>
      <c r="H6" s="186" t="s">
        <v>79</v>
      </c>
      <c r="I6" s="187" t="s">
        <v>80</v>
      </c>
      <c r="J6" s="57" t="s">
        <v>2</v>
      </c>
      <c r="K6" s="186" t="s">
        <v>79</v>
      </c>
      <c r="L6" s="187" t="s">
        <v>80</v>
      </c>
      <c r="M6" s="57" t="s">
        <v>2</v>
      </c>
      <c r="N6" s="186" t="s">
        <v>79</v>
      </c>
      <c r="O6" s="187" t="s">
        <v>80</v>
      </c>
      <c r="P6" s="57" t="s">
        <v>2</v>
      </c>
      <c r="Q6" s="186" t="s">
        <v>79</v>
      </c>
      <c r="R6" s="187" t="s">
        <v>80</v>
      </c>
      <c r="S6" s="57" t="s">
        <v>2</v>
      </c>
      <c r="T6" s="186" t="s">
        <v>79</v>
      </c>
      <c r="U6" s="187" t="s">
        <v>80</v>
      </c>
      <c r="V6" s="57" t="s">
        <v>2</v>
      </c>
      <c r="W6" s="186" t="s">
        <v>79</v>
      </c>
      <c r="X6" s="187" t="s">
        <v>80</v>
      </c>
      <c r="Y6" s="57" t="s">
        <v>2</v>
      </c>
      <c r="Z6" s="186" t="s">
        <v>79</v>
      </c>
      <c r="AA6" s="187" t="s">
        <v>80</v>
      </c>
      <c r="AB6" s="57" t="s">
        <v>2</v>
      </c>
    </row>
    <row r="7" spans="1:29" s="59" customFormat="1" ht="11.25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11770</v>
      </c>
      <c r="C8" s="31">
        <f>SUM(C9:C18)</f>
        <v>5513</v>
      </c>
      <c r="D8" s="32">
        <f>C8/B8*100</f>
        <v>46.83942225998301</v>
      </c>
      <c r="E8" s="31">
        <f>SUM(E9:E18)</f>
        <v>10381</v>
      </c>
      <c r="F8" s="31">
        <f>SUM(F9:F18)</f>
        <v>4469</v>
      </c>
      <c r="G8" s="32">
        <f>F8/E8*100</f>
        <v>43.049802523841635</v>
      </c>
      <c r="H8" s="31">
        <f>SUM(H9:H18)</f>
        <v>1704</v>
      </c>
      <c r="I8" s="31">
        <f>SUM(I9:I18)</f>
        <v>514</v>
      </c>
      <c r="J8" s="32">
        <f>I8/H8*100</f>
        <v>30.164319248826292</v>
      </c>
      <c r="K8" s="31">
        <f>SUM(K9:K18)</f>
        <v>91</v>
      </c>
      <c r="L8" s="31">
        <f>SUM(L9:L18)</f>
        <v>22</v>
      </c>
      <c r="M8" s="32">
        <f>L8/K8*100</f>
        <v>24.175824175824175</v>
      </c>
      <c r="N8" s="31">
        <f>SUM(N9:N18)</f>
        <v>192</v>
      </c>
      <c r="O8" s="31">
        <f>SUM(O9:O18)</f>
        <v>3</v>
      </c>
      <c r="P8" s="36">
        <f>O8/N8*100</f>
        <v>1.5625</v>
      </c>
      <c r="Q8" s="31">
        <f>SUM(Q9:Q18)</f>
        <v>8157</v>
      </c>
      <c r="R8" s="31">
        <f>SUM(R9:R18)</f>
        <v>2098</v>
      </c>
      <c r="S8" s="32">
        <f>R8/Q8*100</f>
        <v>25.720240284418288</v>
      </c>
      <c r="T8" s="31">
        <f>SUM(T9:T18)</f>
        <v>4574</v>
      </c>
      <c r="U8" s="31">
        <f>SUM(U9:U18)</f>
        <v>2118</v>
      </c>
      <c r="V8" s="32">
        <f>U8/T8*100</f>
        <v>46.305203323130741</v>
      </c>
      <c r="W8" s="31">
        <f>SUM(W9:W18)</f>
        <v>4060</v>
      </c>
      <c r="X8" s="31">
        <f>SUM(X9:X18)</f>
        <v>1848</v>
      </c>
      <c r="Y8" s="32">
        <f>X8/W8*100</f>
        <v>45.517241379310349</v>
      </c>
      <c r="Z8" s="31">
        <f>SUM(Z9:Z18)</f>
        <v>3070</v>
      </c>
      <c r="AA8" s="31">
        <f>SUM(AA9:AA18)</f>
        <v>210</v>
      </c>
      <c r="AB8" s="32">
        <f>AA8/Z8*100</f>
        <v>6.8403908794788277</v>
      </c>
    </row>
    <row r="9" spans="1:29" ht="16.5" customHeight="1">
      <c r="A9" s="164" t="s">
        <v>49</v>
      </c>
      <c r="B9" s="61">
        <v>7219</v>
      </c>
      <c r="C9" s="61">
        <v>4122</v>
      </c>
      <c r="D9" s="36">
        <f>C9/B9*100</f>
        <v>57.09932123562821</v>
      </c>
      <c r="E9" s="62">
        <v>6310</v>
      </c>
      <c r="F9" s="63">
        <v>3298</v>
      </c>
      <c r="G9" s="36">
        <f>F9/E9*100</f>
        <v>52.266244057052305</v>
      </c>
      <c r="H9" s="64">
        <v>866</v>
      </c>
      <c r="I9" s="64">
        <v>420</v>
      </c>
      <c r="J9" s="36">
        <f>I9/H9*100</f>
        <v>48.498845265588912</v>
      </c>
      <c r="K9" s="63">
        <v>42</v>
      </c>
      <c r="L9" s="63">
        <v>18</v>
      </c>
      <c r="M9" s="36">
        <f>L9/K9*100</f>
        <v>42.857142857142854</v>
      </c>
      <c r="N9" s="64">
        <v>67</v>
      </c>
      <c r="O9" s="63">
        <v>0</v>
      </c>
      <c r="P9" s="36">
        <f>O9/N9*100</f>
        <v>0</v>
      </c>
      <c r="Q9" s="62">
        <v>4469</v>
      </c>
      <c r="R9" s="64">
        <v>1560</v>
      </c>
      <c r="S9" s="36">
        <f>R9/Q9*100</f>
        <v>34.907138062206315</v>
      </c>
      <c r="T9" s="64">
        <v>3131</v>
      </c>
      <c r="U9" s="126">
        <v>1380</v>
      </c>
      <c r="V9" s="36">
        <f>U9/T9*100</f>
        <v>44.075375279463429</v>
      </c>
      <c r="W9" s="63">
        <v>2772</v>
      </c>
      <c r="X9" s="65">
        <v>1169</v>
      </c>
      <c r="Y9" s="36">
        <f>X9/W9*100</f>
        <v>42.171717171717169</v>
      </c>
      <c r="Z9" s="127">
        <v>2444</v>
      </c>
      <c r="AA9" s="66">
        <v>197</v>
      </c>
      <c r="AB9" s="36">
        <f>AA9/Z9*100</f>
        <v>8.0605564648117838</v>
      </c>
      <c r="AC9" s="67"/>
    </row>
    <row r="10" spans="1:29" ht="16.5" customHeight="1">
      <c r="A10" s="165" t="s">
        <v>45</v>
      </c>
      <c r="B10" s="61">
        <v>451</v>
      </c>
      <c r="C10" s="61">
        <v>133</v>
      </c>
      <c r="D10" s="36">
        <f t="shared" ref="D10:D18" si="0">C10/B10*100</f>
        <v>29.490022172949004</v>
      </c>
      <c r="E10" s="62">
        <v>403</v>
      </c>
      <c r="F10" s="63">
        <v>107</v>
      </c>
      <c r="G10" s="36">
        <f t="shared" ref="G10:G18" si="1">F10/E10*100</f>
        <v>26.550868486352357</v>
      </c>
      <c r="H10" s="64">
        <v>56</v>
      </c>
      <c r="I10" s="64">
        <v>2</v>
      </c>
      <c r="J10" s="36">
        <f t="shared" ref="J10:J18" si="2">I10/H10*100</f>
        <v>3.5714285714285712</v>
      </c>
      <c r="K10" s="63">
        <v>6</v>
      </c>
      <c r="L10" s="63">
        <v>0</v>
      </c>
      <c r="M10" s="36">
        <f t="shared" ref="M10:M18" si="3">L10/K10*100</f>
        <v>0</v>
      </c>
      <c r="N10" s="64">
        <v>3</v>
      </c>
      <c r="O10" s="63">
        <v>0</v>
      </c>
      <c r="P10" s="36">
        <f t="shared" ref="P10:P18" si="4">O10/N10*100</f>
        <v>0</v>
      </c>
      <c r="Q10" s="62">
        <v>366</v>
      </c>
      <c r="R10" s="64">
        <v>83</v>
      </c>
      <c r="S10" s="36">
        <f t="shared" ref="S10:S18" si="5">R10/Q10*100</f>
        <v>22.6775956284153</v>
      </c>
      <c r="T10" s="64">
        <v>156</v>
      </c>
      <c r="U10" s="126">
        <v>60</v>
      </c>
      <c r="V10" s="36">
        <f t="shared" ref="V10:V18" si="6">U10/T10*100</f>
        <v>38.461538461538467</v>
      </c>
      <c r="W10" s="63">
        <v>130</v>
      </c>
      <c r="X10" s="65">
        <v>59</v>
      </c>
      <c r="Y10" s="36">
        <f t="shared" ref="Y10:Y18" si="7">X10/W10*100</f>
        <v>45.384615384615387</v>
      </c>
      <c r="Z10" s="127">
        <v>62</v>
      </c>
      <c r="AA10" s="66">
        <v>0</v>
      </c>
      <c r="AB10" s="36">
        <f t="shared" ref="AB10:AB18" si="8">AA10/Z10*100</f>
        <v>0</v>
      </c>
      <c r="AC10" s="67"/>
    </row>
    <row r="11" spans="1:29" ht="16.5" customHeight="1">
      <c r="A11" s="165" t="s">
        <v>46</v>
      </c>
      <c r="B11" s="61">
        <v>426</v>
      </c>
      <c r="C11" s="61">
        <v>34</v>
      </c>
      <c r="D11" s="36">
        <f t="shared" si="0"/>
        <v>7.981220657276995</v>
      </c>
      <c r="E11" s="62">
        <v>331</v>
      </c>
      <c r="F11" s="63">
        <v>32</v>
      </c>
      <c r="G11" s="36">
        <f t="shared" si="1"/>
        <v>9.667673716012084</v>
      </c>
      <c r="H11" s="64">
        <v>36</v>
      </c>
      <c r="I11" s="64">
        <v>0</v>
      </c>
      <c r="J11" s="36">
        <f t="shared" si="2"/>
        <v>0</v>
      </c>
      <c r="K11" s="63">
        <v>4</v>
      </c>
      <c r="L11" s="63">
        <v>0</v>
      </c>
      <c r="M11" s="36">
        <f t="shared" si="3"/>
        <v>0</v>
      </c>
      <c r="N11" s="64">
        <v>6</v>
      </c>
      <c r="O11" s="63">
        <v>0</v>
      </c>
      <c r="P11" s="36">
        <f t="shared" si="4"/>
        <v>0</v>
      </c>
      <c r="Q11" s="62">
        <v>306</v>
      </c>
      <c r="R11" s="64">
        <v>1</v>
      </c>
      <c r="S11" s="36">
        <f t="shared" si="5"/>
        <v>0.32679738562091504</v>
      </c>
      <c r="T11" s="64">
        <v>72</v>
      </c>
      <c r="U11" s="126">
        <v>19</v>
      </c>
      <c r="V11" s="36">
        <f t="shared" si="6"/>
        <v>26.388888888888889</v>
      </c>
      <c r="W11" s="63">
        <v>69</v>
      </c>
      <c r="X11" s="65">
        <v>19</v>
      </c>
      <c r="Y11" s="36">
        <f t="shared" si="7"/>
        <v>27.536231884057973</v>
      </c>
      <c r="Z11" s="127">
        <v>37</v>
      </c>
      <c r="AA11" s="66">
        <v>0</v>
      </c>
      <c r="AB11" s="36">
        <f t="shared" si="8"/>
        <v>0</v>
      </c>
      <c r="AC11" s="67"/>
    </row>
    <row r="12" spans="1:29" ht="16.5" customHeight="1">
      <c r="A12" s="165" t="s">
        <v>47</v>
      </c>
      <c r="B12" s="61">
        <v>1100</v>
      </c>
      <c r="C12" s="61">
        <v>337</v>
      </c>
      <c r="D12" s="36">
        <f t="shared" si="0"/>
        <v>30.636363636363633</v>
      </c>
      <c r="E12" s="62">
        <v>978</v>
      </c>
      <c r="F12" s="63">
        <v>308</v>
      </c>
      <c r="G12" s="36">
        <f t="shared" si="1"/>
        <v>31.492842535787318</v>
      </c>
      <c r="H12" s="64">
        <v>253</v>
      </c>
      <c r="I12" s="64">
        <v>8</v>
      </c>
      <c r="J12" s="36">
        <f t="shared" si="2"/>
        <v>3.1620553359683794</v>
      </c>
      <c r="K12" s="63">
        <v>12</v>
      </c>
      <c r="L12" s="63">
        <v>0</v>
      </c>
      <c r="M12" s="36">
        <f t="shared" si="3"/>
        <v>0</v>
      </c>
      <c r="N12" s="64">
        <v>27</v>
      </c>
      <c r="O12" s="63">
        <v>0</v>
      </c>
      <c r="P12" s="36">
        <f t="shared" si="4"/>
        <v>0</v>
      </c>
      <c r="Q12" s="62">
        <v>841</v>
      </c>
      <c r="R12" s="64">
        <v>62</v>
      </c>
      <c r="S12" s="36">
        <f t="shared" si="5"/>
        <v>7.3721759809750296</v>
      </c>
      <c r="T12" s="64">
        <v>365</v>
      </c>
      <c r="U12" s="126">
        <v>211</v>
      </c>
      <c r="V12" s="36">
        <f t="shared" si="6"/>
        <v>57.80821917808219</v>
      </c>
      <c r="W12" s="63">
        <v>338</v>
      </c>
      <c r="X12" s="65">
        <v>199</v>
      </c>
      <c r="Y12" s="36">
        <f t="shared" si="7"/>
        <v>58.875739644970416</v>
      </c>
      <c r="Z12" s="127">
        <v>189</v>
      </c>
      <c r="AA12" s="66">
        <v>4</v>
      </c>
      <c r="AB12" s="36">
        <f t="shared" si="8"/>
        <v>2.1164021164021163</v>
      </c>
      <c r="AC12" s="67"/>
    </row>
    <row r="13" spans="1:29" ht="16.5" customHeight="1">
      <c r="A13" s="165" t="s">
        <v>48</v>
      </c>
      <c r="B13" s="61">
        <v>105</v>
      </c>
      <c r="C13" s="61">
        <v>29</v>
      </c>
      <c r="D13" s="36">
        <f t="shared" si="0"/>
        <v>27.61904761904762</v>
      </c>
      <c r="E13" s="62">
        <v>101</v>
      </c>
      <c r="F13" s="63">
        <v>29</v>
      </c>
      <c r="G13" s="36">
        <f t="shared" si="1"/>
        <v>28.71287128712871</v>
      </c>
      <c r="H13" s="64">
        <v>21</v>
      </c>
      <c r="I13" s="64">
        <v>0</v>
      </c>
      <c r="J13" s="36">
        <f t="shared" si="2"/>
        <v>0</v>
      </c>
      <c r="K13" s="63">
        <v>2</v>
      </c>
      <c r="L13" s="63">
        <v>0</v>
      </c>
      <c r="M13" s="36">
        <f t="shared" si="3"/>
        <v>0</v>
      </c>
      <c r="N13" s="64">
        <v>0</v>
      </c>
      <c r="O13" s="63">
        <v>0</v>
      </c>
      <c r="P13" s="122">
        <v>0</v>
      </c>
      <c r="Q13" s="62">
        <v>94</v>
      </c>
      <c r="R13" s="64">
        <v>24</v>
      </c>
      <c r="S13" s="36">
        <f t="shared" si="5"/>
        <v>25.531914893617021</v>
      </c>
      <c r="T13" s="64">
        <v>39</v>
      </c>
      <c r="U13" s="126">
        <v>16</v>
      </c>
      <c r="V13" s="36">
        <f t="shared" si="6"/>
        <v>41.025641025641022</v>
      </c>
      <c r="W13" s="63">
        <v>39</v>
      </c>
      <c r="X13" s="65">
        <v>16</v>
      </c>
      <c r="Y13" s="36">
        <f t="shared" si="7"/>
        <v>41.025641025641022</v>
      </c>
      <c r="Z13" s="127">
        <v>24</v>
      </c>
      <c r="AA13" s="66">
        <v>0</v>
      </c>
      <c r="AB13" s="36">
        <f t="shared" si="8"/>
        <v>0</v>
      </c>
      <c r="AC13" s="67"/>
    </row>
    <row r="14" spans="1:29" ht="16.5" customHeight="1">
      <c r="A14" s="165" t="s">
        <v>50</v>
      </c>
      <c r="B14" s="61">
        <v>1639</v>
      </c>
      <c r="C14" s="61">
        <v>641</v>
      </c>
      <c r="D14" s="36">
        <f t="shared" si="0"/>
        <v>39.10921293471629</v>
      </c>
      <c r="E14" s="62">
        <v>1455</v>
      </c>
      <c r="F14" s="63">
        <v>485</v>
      </c>
      <c r="G14" s="36">
        <f t="shared" si="1"/>
        <v>33.333333333333329</v>
      </c>
      <c r="H14" s="64">
        <v>271</v>
      </c>
      <c r="I14" s="64">
        <v>80</v>
      </c>
      <c r="J14" s="36">
        <f t="shared" si="2"/>
        <v>29.520295202952028</v>
      </c>
      <c r="K14" s="63">
        <v>21</v>
      </c>
      <c r="L14" s="63">
        <v>4</v>
      </c>
      <c r="M14" s="36">
        <f t="shared" si="3"/>
        <v>19.047619047619047</v>
      </c>
      <c r="N14" s="64">
        <v>35</v>
      </c>
      <c r="O14" s="63">
        <v>3</v>
      </c>
      <c r="P14" s="36">
        <f t="shared" si="4"/>
        <v>8.5714285714285712</v>
      </c>
      <c r="Q14" s="62">
        <v>1313</v>
      </c>
      <c r="R14" s="64">
        <v>338</v>
      </c>
      <c r="S14" s="36">
        <f t="shared" si="5"/>
        <v>25.742574257425744</v>
      </c>
      <c r="T14" s="64">
        <v>548</v>
      </c>
      <c r="U14" s="126">
        <v>279</v>
      </c>
      <c r="V14" s="36">
        <f t="shared" si="6"/>
        <v>50.912408759124084</v>
      </c>
      <c r="W14" s="63">
        <v>457</v>
      </c>
      <c r="X14" s="65">
        <v>235</v>
      </c>
      <c r="Y14" s="36">
        <f t="shared" si="7"/>
        <v>51.422319474835888</v>
      </c>
      <c r="Z14" s="127">
        <v>176</v>
      </c>
      <c r="AA14" s="66">
        <v>8</v>
      </c>
      <c r="AB14" s="36">
        <f t="shared" si="8"/>
        <v>4.5454545454545459</v>
      </c>
      <c r="AC14" s="67"/>
    </row>
    <row r="15" spans="1:29" ht="16.5" customHeight="1">
      <c r="A15" s="165" t="s">
        <v>51</v>
      </c>
      <c r="B15" s="61">
        <v>197</v>
      </c>
      <c r="C15" s="61">
        <v>71</v>
      </c>
      <c r="D15" s="36">
        <f t="shared" si="0"/>
        <v>36.040609137055839</v>
      </c>
      <c r="E15" s="62">
        <v>192</v>
      </c>
      <c r="F15" s="63">
        <v>66</v>
      </c>
      <c r="G15" s="36">
        <f t="shared" si="1"/>
        <v>34.375</v>
      </c>
      <c r="H15" s="64">
        <v>89</v>
      </c>
      <c r="I15" s="64">
        <v>4</v>
      </c>
      <c r="J15" s="36">
        <f t="shared" si="2"/>
        <v>4.4943820224719104</v>
      </c>
      <c r="K15" s="63">
        <v>1</v>
      </c>
      <c r="L15" s="63">
        <v>0</v>
      </c>
      <c r="M15" s="36">
        <f t="shared" si="3"/>
        <v>0</v>
      </c>
      <c r="N15" s="64">
        <v>10</v>
      </c>
      <c r="O15" s="63">
        <v>0</v>
      </c>
      <c r="P15" s="248">
        <v>0</v>
      </c>
      <c r="Q15" s="62">
        <v>174</v>
      </c>
      <c r="R15" s="64">
        <v>3</v>
      </c>
      <c r="S15" s="36">
        <f t="shared" si="5"/>
        <v>1.7241379310344827</v>
      </c>
      <c r="T15" s="64">
        <v>67</v>
      </c>
      <c r="U15" s="126">
        <v>40</v>
      </c>
      <c r="V15" s="36">
        <f t="shared" si="6"/>
        <v>59.701492537313428</v>
      </c>
      <c r="W15" s="63">
        <v>66</v>
      </c>
      <c r="X15" s="65">
        <v>40</v>
      </c>
      <c r="Y15" s="36">
        <f t="shared" si="7"/>
        <v>60.606060606060609</v>
      </c>
      <c r="Z15" s="127">
        <v>44</v>
      </c>
      <c r="AA15" s="66">
        <v>0</v>
      </c>
      <c r="AB15" s="36">
        <f t="shared" si="8"/>
        <v>0</v>
      </c>
      <c r="AC15" s="67"/>
    </row>
    <row r="16" spans="1:29" ht="16.5" customHeight="1">
      <c r="A16" s="165" t="s">
        <v>52</v>
      </c>
      <c r="B16" s="61">
        <v>283</v>
      </c>
      <c r="C16" s="61">
        <v>47</v>
      </c>
      <c r="D16" s="36">
        <f t="shared" si="0"/>
        <v>16.607773851590103</v>
      </c>
      <c r="E16" s="62">
        <v>267</v>
      </c>
      <c r="F16" s="63">
        <v>45</v>
      </c>
      <c r="G16" s="36">
        <f t="shared" si="1"/>
        <v>16.853932584269664</v>
      </c>
      <c r="H16" s="64">
        <v>27</v>
      </c>
      <c r="I16" s="64">
        <v>0</v>
      </c>
      <c r="J16" s="36">
        <f t="shared" si="2"/>
        <v>0</v>
      </c>
      <c r="K16" s="63">
        <v>0</v>
      </c>
      <c r="L16" s="63">
        <v>0</v>
      </c>
      <c r="M16" s="122">
        <v>0</v>
      </c>
      <c r="N16" s="64">
        <v>30</v>
      </c>
      <c r="O16" s="63">
        <v>0</v>
      </c>
      <c r="P16" s="248">
        <v>0</v>
      </c>
      <c r="Q16" s="62">
        <v>258</v>
      </c>
      <c r="R16" s="64">
        <v>13</v>
      </c>
      <c r="S16" s="36">
        <f t="shared" si="5"/>
        <v>5.0387596899224807</v>
      </c>
      <c r="T16" s="64">
        <v>91</v>
      </c>
      <c r="U16" s="126">
        <v>34</v>
      </c>
      <c r="V16" s="36">
        <f t="shared" si="6"/>
        <v>37.362637362637365</v>
      </c>
      <c r="W16" s="63">
        <v>84</v>
      </c>
      <c r="X16" s="65">
        <v>32</v>
      </c>
      <c r="Y16" s="36">
        <f t="shared" si="7"/>
        <v>38.095238095238095</v>
      </c>
      <c r="Z16" s="127">
        <v>41</v>
      </c>
      <c r="AA16" s="66">
        <v>0</v>
      </c>
      <c r="AB16" s="36">
        <f t="shared" si="8"/>
        <v>0</v>
      </c>
      <c r="AC16" s="67"/>
    </row>
    <row r="17" spans="1:29" ht="16.5" customHeight="1">
      <c r="A17" s="165" t="s">
        <v>53</v>
      </c>
      <c r="B17" s="61">
        <v>138</v>
      </c>
      <c r="C17" s="61">
        <v>47</v>
      </c>
      <c r="D17" s="36">
        <f t="shared" si="0"/>
        <v>34.057971014492757</v>
      </c>
      <c r="E17" s="62">
        <v>132</v>
      </c>
      <c r="F17" s="63">
        <v>47</v>
      </c>
      <c r="G17" s="36">
        <f t="shared" si="1"/>
        <v>35.606060606060609</v>
      </c>
      <c r="H17" s="64">
        <v>41</v>
      </c>
      <c r="I17" s="64">
        <v>0</v>
      </c>
      <c r="J17" s="36">
        <f t="shared" si="2"/>
        <v>0</v>
      </c>
      <c r="K17" s="63">
        <v>1</v>
      </c>
      <c r="L17" s="63">
        <v>0</v>
      </c>
      <c r="M17" s="36">
        <f t="shared" si="3"/>
        <v>0</v>
      </c>
      <c r="N17" s="64">
        <v>11</v>
      </c>
      <c r="O17" s="63">
        <v>0</v>
      </c>
      <c r="P17" s="36">
        <f t="shared" si="4"/>
        <v>0</v>
      </c>
      <c r="Q17" s="62">
        <v>132</v>
      </c>
      <c r="R17" s="64">
        <v>14</v>
      </c>
      <c r="S17" s="36">
        <f t="shared" si="5"/>
        <v>10.606060606060606</v>
      </c>
      <c r="T17" s="64">
        <v>50</v>
      </c>
      <c r="U17" s="126">
        <v>33</v>
      </c>
      <c r="V17" s="36">
        <f t="shared" si="6"/>
        <v>66</v>
      </c>
      <c r="W17" s="63">
        <v>50</v>
      </c>
      <c r="X17" s="65">
        <v>33</v>
      </c>
      <c r="Y17" s="36">
        <f t="shared" si="7"/>
        <v>66</v>
      </c>
      <c r="Z17" s="127">
        <v>22</v>
      </c>
      <c r="AA17" s="66">
        <v>1</v>
      </c>
      <c r="AB17" s="36">
        <f t="shared" si="8"/>
        <v>4.5454545454545459</v>
      </c>
      <c r="AC17" s="67"/>
    </row>
    <row r="18" spans="1:29" ht="16.5" customHeight="1">
      <c r="A18" s="165" t="s">
        <v>54</v>
      </c>
      <c r="B18" s="61">
        <v>212</v>
      </c>
      <c r="C18" s="61">
        <v>52</v>
      </c>
      <c r="D18" s="36">
        <f t="shared" si="0"/>
        <v>24.528301886792452</v>
      </c>
      <c r="E18" s="62">
        <v>212</v>
      </c>
      <c r="F18" s="63">
        <v>52</v>
      </c>
      <c r="G18" s="36">
        <f t="shared" si="1"/>
        <v>24.528301886792452</v>
      </c>
      <c r="H18" s="64">
        <v>44</v>
      </c>
      <c r="I18" s="64">
        <v>0</v>
      </c>
      <c r="J18" s="36">
        <f t="shared" si="2"/>
        <v>0</v>
      </c>
      <c r="K18" s="63">
        <v>2</v>
      </c>
      <c r="L18" s="63">
        <v>0</v>
      </c>
      <c r="M18" s="36">
        <f t="shared" si="3"/>
        <v>0</v>
      </c>
      <c r="N18" s="64">
        <v>3</v>
      </c>
      <c r="O18" s="63">
        <v>0</v>
      </c>
      <c r="P18" s="36">
        <f t="shared" si="4"/>
        <v>0</v>
      </c>
      <c r="Q18" s="62">
        <v>204</v>
      </c>
      <c r="R18" s="64">
        <v>0</v>
      </c>
      <c r="S18" s="36">
        <f t="shared" si="5"/>
        <v>0</v>
      </c>
      <c r="T18" s="64">
        <v>55</v>
      </c>
      <c r="U18" s="126">
        <v>46</v>
      </c>
      <c r="V18" s="36">
        <f t="shared" si="6"/>
        <v>83.636363636363626</v>
      </c>
      <c r="W18" s="63">
        <v>55</v>
      </c>
      <c r="X18" s="65">
        <v>46</v>
      </c>
      <c r="Y18" s="36">
        <f t="shared" si="7"/>
        <v>83.636363636363626</v>
      </c>
      <c r="Z18" s="127">
        <v>31</v>
      </c>
      <c r="AA18" s="66">
        <v>0</v>
      </c>
      <c r="AB18" s="36">
        <f t="shared" si="8"/>
        <v>0</v>
      </c>
      <c r="AC18" s="67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topLeftCell="A10" zoomScale="75" zoomScaleNormal="75" zoomScaleSheetLayoutView="55" workbookViewId="0">
      <selection activeCell="I18" sqref="I18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313" t="s">
        <v>61</v>
      </c>
      <c r="B1" s="313"/>
      <c r="C1" s="313"/>
      <c r="D1" s="313"/>
      <c r="E1" s="145"/>
      <c r="F1" s="145"/>
      <c r="G1" s="145"/>
      <c r="H1" s="145"/>
    </row>
    <row r="2" spans="1:11" s="4" customFormat="1" ht="25.5" customHeight="1">
      <c r="A2" s="313" t="s">
        <v>36</v>
      </c>
      <c r="B2" s="313"/>
      <c r="C2" s="313"/>
      <c r="D2" s="313"/>
      <c r="E2" s="145"/>
      <c r="F2" s="145"/>
      <c r="G2" s="145"/>
      <c r="H2" s="145"/>
    </row>
    <row r="3" spans="1:11" s="4" customFormat="1" ht="23.25" customHeight="1">
      <c r="A3" s="328" t="s">
        <v>85</v>
      </c>
      <c r="B3" s="328"/>
      <c r="C3" s="328"/>
      <c r="D3" s="328"/>
      <c r="E3" s="3"/>
      <c r="F3" s="3"/>
      <c r="G3" s="3"/>
      <c r="H3" s="3"/>
    </row>
    <row r="4" spans="1:11" s="4" customFormat="1" ht="23.25" customHeight="1">
      <c r="A4" s="146"/>
      <c r="B4" s="147"/>
      <c r="C4" s="147"/>
      <c r="D4" s="148" t="s">
        <v>64</v>
      </c>
    </row>
    <row r="5" spans="1:11" s="149" customFormat="1" ht="21" customHeight="1">
      <c r="A5" s="329" t="s">
        <v>0</v>
      </c>
      <c r="B5" s="331" t="s">
        <v>65</v>
      </c>
      <c r="C5" s="333" t="s">
        <v>66</v>
      </c>
      <c r="D5" s="334"/>
      <c r="E5" s="4"/>
      <c r="F5" s="4"/>
      <c r="G5" s="4"/>
      <c r="H5" s="4"/>
    </row>
    <row r="6" spans="1:11" s="149" customFormat="1" ht="27.75" customHeight="1">
      <c r="A6" s="330"/>
      <c r="B6" s="332"/>
      <c r="C6" s="150" t="s">
        <v>67</v>
      </c>
      <c r="D6" s="151" t="s">
        <v>68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49"/>
      <c r="F7" s="149"/>
      <c r="G7" s="149"/>
      <c r="H7" s="149"/>
      <c r="I7" s="152"/>
      <c r="K7" s="152"/>
    </row>
    <row r="8" spans="1:11" s="4" customFormat="1" ht="42.75" customHeight="1">
      <c r="A8" s="153" t="s">
        <v>7</v>
      </c>
      <c r="B8" s="154">
        <f>C8+D8</f>
        <v>22678</v>
      </c>
      <c r="C8" s="154">
        <f>'12'!B8</f>
        <v>13505</v>
      </c>
      <c r="D8" s="154">
        <f>'13'!B8</f>
        <v>9173</v>
      </c>
      <c r="E8" s="149"/>
      <c r="F8" s="149"/>
      <c r="G8" s="149"/>
      <c r="H8" s="149"/>
    </row>
    <row r="9" spans="1:11" s="95" customFormat="1" ht="42.75" customHeight="1">
      <c r="A9" s="153" t="s">
        <v>8</v>
      </c>
      <c r="B9" s="154">
        <f t="shared" ref="B9:B13" si="0">C9+D9</f>
        <v>18932</v>
      </c>
      <c r="C9" s="155">
        <f>'12'!C8</f>
        <v>11263</v>
      </c>
      <c r="D9" s="155">
        <f>'13'!C8</f>
        <v>7669</v>
      </c>
      <c r="E9" s="4"/>
      <c r="F9" s="4"/>
      <c r="G9" s="4"/>
      <c r="H9" s="4"/>
    </row>
    <row r="10" spans="1:11" s="4" customFormat="1" ht="42" customHeight="1">
      <c r="A10" s="156" t="s">
        <v>69</v>
      </c>
      <c r="B10" s="154">
        <f t="shared" si="0"/>
        <v>2677</v>
      </c>
      <c r="C10" s="155">
        <f>'12'!D8</f>
        <v>1637</v>
      </c>
      <c r="D10" s="155">
        <f>'13'!D8</f>
        <v>1040</v>
      </c>
    </row>
    <row r="11" spans="1:11" s="4" customFormat="1" ht="32.25" customHeight="1">
      <c r="A11" s="157" t="s">
        <v>70</v>
      </c>
      <c r="B11" s="154">
        <f t="shared" si="0"/>
        <v>112</v>
      </c>
      <c r="C11" s="155">
        <f>'12'!F8</f>
        <v>80</v>
      </c>
      <c r="D11" s="155">
        <f>'13'!F8</f>
        <v>32</v>
      </c>
      <c r="G11" s="158"/>
    </row>
    <row r="12" spans="1:11" s="4" customFormat="1" ht="56.25" customHeight="1">
      <c r="A12" s="157" t="s">
        <v>9</v>
      </c>
      <c r="B12" s="154">
        <f t="shared" si="0"/>
        <v>87</v>
      </c>
      <c r="C12" s="155">
        <f>'12'!G8</f>
        <v>55</v>
      </c>
      <c r="D12" s="155">
        <f>'13'!G8</f>
        <v>32</v>
      </c>
    </row>
    <row r="13" spans="1:11" s="4" customFormat="1" ht="54.75" customHeight="1">
      <c r="A13" s="157" t="s">
        <v>10</v>
      </c>
      <c r="B13" s="154">
        <f t="shared" si="0"/>
        <v>9608</v>
      </c>
      <c r="C13" s="155">
        <f>'12'!H8</f>
        <v>6149</v>
      </c>
      <c r="D13" s="155">
        <f>'13'!H8</f>
        <v>3459</v>
      </c>
      <c r="E13" s="158"/>
    </row>
    <row r="14" spans="1:11" s="4" customFormat="1" ht="22.95" customHeight="1">
      <c r="A14" s="319" t="s">
        <v>86</v>
      </c>
      <c r="B14" s="320"/>
      <c r="C14" s="320"/>
      <c r="D14" s="320"/>
      <c r="E14" s="158"/>
    </row>
    <row r="15" spans="1:11" ht="17.25" customHeight="1">
      <c r="A15" s="321"/>
      <c r="B15" s="322"/>
      <c r="C15" s="322"/>
      <c r="D15" s="322"/>
      <c r="E15" s="158"/>
      <c r="F15" s="4"/>
      <c r="G15" s="4"/>
      <c r="H15" s="4"/>
    </row>
    <row r="16" spans="1:11" ht="21" customHeight="1">
      <c r="A16" s="323" t="s">
        <v>0</v>
      </c>
      <c r="B16" s="324" t="s">
        <v>65</v>
      </c>
      <c r="C16" s="326" t="s">
        <v>66</v>
      </c>
      <c r="D16" s="327"/>
      <c r="E16" s="4"/>
      <c r="F16" s="4"/>
      <c r="G16" s="4"/>
      <c r="H16" s="4"/>
    </row>
    <row r="17" spans="1:4" ht="27" customHeight="1">
      <c r="A17" s="323"/>
      <c r="B17" s="325"/>
      <c r="C17" s="159" t="s">
        <v>67</v>
      </c>
      <c r="D17" s="160" t="s">
        <v>68</v>
      </c>
    </row>
    <row r="18" spans="1:4" ht="30" customHeight="1">
      <c r="A18" s="161" t="s">
        <v>7</v>
      </c>
      <c r="B18" s="154">
        <f t="shared" ref="B18:B20" si="1">C18+D18</f>
        <v>10421</v>
      </c>
      <c r="C18" s="162">
        <f>'12'!I8</f>
        <v>5877</v>
      </c>
      <c r="D18" s="162">
        <f>'13'!I8</f>
        <v>4544</v>
      </c>
    </row>
    <row r="19" spans="1:4" ht="27" customHeight="1">
      <c r="A19" s="163" t="s">
        <v>8</v>
      </c>
      <c r="B19" s="154">
        <f t="shared" si="1"/>
        <v>9166</v>
      </c>
      <c r="C19" s="162">
        <f>'12'!J8</f>
        <v>5097</v>
      </c>
      <c r="D19" s="162">
        <f>'13'!J8</f>
        <v>4069</v>
      </c>
    </row>
    <row r="20" spans="1:4" ht="27.75" customHeight="1">
      <c r="A20" s="163" t="s">
        <v>71</v>
      </c>
      <c r="B20" s="154">
        <f t="shared" si="1"/>
        <v>914</v>
      </c>
      <c r="C20" s="162">
        <f>'12'!K8</f>
        <v>607</v>
      </c>
      <c r="D20" s="162">
        <f>'13'!K8</f>
        <v>307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zoomScale="85" zoomScaleNormal="85" zoomScaleSheetLayoutView="85" workbookViewId="0">
      <selection activeCell="I18" sqref="I18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11.88671875" style="70" customWidth="1"/>
    <col min="5" max="5" width="12.5546875" style="70" customWidth="1"/>
    <col min="6" max="6" width="11.44140625" style="70" customWidth="1"/>
    <col min="7" max="7" width="14.88671875" style="70" customWidth="1"/>
    <col min="8" max="8" width="14.33203125" style="70" customWidth="1"/>
    <col min="9" max="9" width="11.6640625" style="68" customWidth="1"/>
    <col min="10" max="10" width="11.88671875" style="70" customWidth="1"/>
    <col min="11" max="11" width="12.21875" style="70" customWidth="1"/>
    <col min="12" max="230" width="8.88671875" style="68"/>
    <col min="231" max="231" width="19.33203125" style="68" customWidth="1"/>
    <col min="232" max="232" width="9.6640625" style="68" customWidth="1"/>
    <col min="233" max="233" width="9.44140625" style="68" customWidth="1"/>
    <col min="234" max="234" width="8.6640625" style="68" customWidth="1"/>
    <col min="235" max="236" width="9.44140625" style="68" customWidth="1"/>
    <col min="237" max="237" width="7.6640625" style="68" customWidth="1"/>
    <col min="238" max="238" width="8.88671875" style="68" customWidth="1"/>
    <col min="239" max="239" width="8.6640625" style="68" customWidth="1"/>
    <col min="240" max="240" width="7.6640625" style="68" customWidth="1"/>
    <col min="241" max="242" width="8.109375" style="68" customWidth="1"/>
    <col min="243" max="243" width="6.44140625" style="68" customWidth="1"/>
    <col min="244" max="245" width="7.44140625" style="68" customWidth="1"/>
    <col min="246" max="246" width="6.33203125" style="68" customWidth="1"/>
    <col min="247" max="247" width="7.6640625" style="68" customWidth="1"/>
    <col min="248" max="248" width="7.33203125" style="68" customWidth="1"/>
    <col min="249" max="249" width="7.5546875" style="68" customWidth="1"/>
    <col min="250" max="250" width="8.33203125" style="68" customWidth="1"/>
    <col min="251" max="251" width="8.44140625" style="68" customWidth="1"/>
    <col min="252" max="252" width="7.33203125" style="68" customWidth="1"/>
    <col min="253" max="254" width="9.109375" style="68" customWidth="1"/>
    <col min="255" max="255" width="8" style="68" customWidth="1"/>
    <col min="256" max="257" width="9.109375" style="68" customWidth="1"/>
    <col min="258" max="258" width="8" style="68" customWidth="1"/>
    <col min="259" max="259" width="9" style="68" customWidth="1"/>
    <col min="260" max="260" width="9.33203125" style="68" customWidth="1"/>
    <col min="261" max="261" width="6.88671875" style="68" customWidth="1"/>
    <col min="262" max="486" width="8.88671875" style="68"/>
    <col min="487" max="487" width="19.33203125" style="68" customWidth="1"/>
    <col min="488" max="488" width="9.6640625" style="68" customWidth="1"/>
    <col min="489" max="489" width="9.44140625" style="68" customWidth="1"/>
    <col min="490" max="490" width="8.6640625" style="68" customWidth="1"/>
    <col min="491" max="492" width="9.44140625" style="68" customWidth="1"/>
    <col min="493" max="493" width="7.6640625" style="68" customWidth="1"/>
    <col min="494" max="494" width="8.88671875" style="68" customWidth="1"/>
    <col min="495" max="495" width="8.6640625" style="68" customWidth="1"/>
    <col min="496" max="496" width="7.6640625" style="68" customWidth="1"/>
    <col min="497" max="498" width="8.109375" style="68" customWidth="1"/>
    <col min="499" max="499" width="6.44140625" style="68" customWidth="1"/>
    <col min="500" max="501" width="7.44140625" style="68" customWidth="1"/>
    <col min="502" max="502" width="6.33203125" style="68" customWidth="1"/>
    <col min="503" max="503" width="7.6640625" style="68" customWidth="1"/>
    <col min="504" max="504" width="7.33203125" style="68" customWidth="1"/>
    <col min="505" max="505" width="7.5546875" style="68" customWidth="1"/>
    <col min="506" max="506" width="8.33203125" style="68" customWidth="1"/>
    <col min="507" max="507" width="8.44140625" style="68" customWidth="1"/>
    <col min="508" max="508" width="7.33203125" style="68" customWidth="1"/>
    <col min="509" max="510" width="9.109375" style="68" customWidth="1"/>
    <col min="511" max="511" width="8" style="68" customWidth="1"/>
    <col min="512" max="513" width="9.109375" style="68" customWidth="1"/>
    <col min="514" max="514" width="8" style="68" customWidth="1"/>
    <col min="515" max="515" width="9" style="68" customWidth="1"/>
    <col min="516" max="516" width="9.33203125" style="68" customWidth="1"/>
    <col min="517" max="517" width="6.88671875" style="68" customWidth="1"/>
    <col min="518" max="742" width="8.88671875" style="68"/>
    <col min="743" max="743" width="19.33203125" style="68" customWidth="1"/>
    <col min="744" max="744" width="9.6640625" style="68" customWidth="1"/>
    <col min="745" max="745" width="9.44140625" style="68" customWidth="1"/>
    <col min="746" max="746" width="8.6640625" style="68" customWidth="1"/>
    <col min="747" max="748" width="9.44140625" style="68" customWidth="1"/>
    <col min="749" max="749" width="7.6640625" style="68" customWidth="1"/>
    <col min="750" max="750" width="8.88671875" style="68" customWidth="1"/>
    <col min="751" max="751" width="8.6640625" style="68" customWidth="1"/>
    <col min="752" max="752" width="7.6640625" style="68" customWidth="1"/>
    <col min="753" max="754" width="8.109375" style="68" customWidth="1"/>
    <col min="755" max="755" width="6.44140625" style="68" customWidth="1"/>
    <col min="756" max="757" width="7.44140625" style="68" customWidth="1"/>
    <col min="758" max="758" width="6.33203125" style="68" customWidth="1"/>
    <col min="759" max="759" width="7.6640625" style="68" customWidth="1"/>
    <col min="760" max="760" width="7.33203125" style="68" customWidth="1"/>
    <col min="761" max="761" width="7.5546875" style="68" customWidth="1"/>
    <col min="762" max="762" width="8.33203125" style="68" customWidth="1"/>
    <col min="763" max="763" width="8.44140625" style="68" customWidth="1"/>
    <col min="764" max="764" width="7.33203125" style="68" customWidth="1"/>
    <col min="765" max="766" width="9.109375" style="68" customWidth="1"/>
    <col min="767" max="767" width="8" style="68" customWidth="1"/>
    <col min="768" max="769" width="9.109375" style="68" customWidth="1"/>
    <col min="770" max="770" width="8" style="68" customWidth="1"/>
    <col min="771" max="771" width="9" style="68" customWidth="1"/>
    <col min="772" max="772" width="9.33203125" style="68" customWidth="1"/>
    <col min="773" max="773" width="6.88671875" style="68" customWidth="1"/>
    <col min="774" max="998" width="8.88671875" style="68"/>
    <col min="999" max="999" width="19.33203125" style="68" customWidth="1"/>
    <col min="1000" max="1000" width="9.6640625" style="68" customWidth="1"/>
    <col min="1001" max="1001" width="9.44140625" style="68" customWidth="1"/>
    <col min="1002" max="1002" width="8.6640625" style="68" customWidth="1"/>
    <col min="1003" max="1004" width="9.44140625" style="68" customWidth="1"/>
    <col min="1005" max="1005" width="7.6640625" style="68" customWidth="1"/>
    <col min="1006" max="1006" width="8.88671875" style="68" customWidth="1"/>
    <col min="1007" max="1007" width="8.6640625" style="68" customWidth="1"/>
    <col min="1008" max="1008" width="7.6640625" style="68" customWidth="1"/>
    <col min="1009" max="1010" width="8.109375" style="68" customWidth="1"/>
    <col min="1011" max="1011" width="6.44140625" style="68" customWidth="1"/>
    <col min="1012" max="1013" width="7.44140625" style="68" customWidth="1"/>
    <col min="1014" max="1014" width="6.33203125" style="68" customWidth="1"/>
    <col min="1015" max="1015" width="7.6640625" style="68" customWidth="1"/>
    <col min="1016" max="1016" width="7.33203125" style="68" customWidth="1"/>
    <col min="1017" max="1017" width="7.5546875" style="68" customWidth="1"/>
    <col min="1018" max="1018" width="8.33203125" style="68" customWidth="1"/>
    <col min="1019" max="1019" width="8.44140625" style="68" customWidth="1"/>
    <col min="1020" max="1020" width="7.33203125" style="68" customWidth="1"/>
    <col min="1021" max="1022" width="9.109375" style="68" customWidth="1"/>
    <col min="1023" max="1023" width="8" style="68" customWidth="1"/>
    <col min="1024" max="1025" width="9.109375" style="68" customWidth="1"/>
    <col min="1026" max="1026" width="8" style="68" customWidth="1"/>
    <col min="1027" max="1027" width="9" style="68" customWidth="1"/>
    <col min="1028" max="1028" width="9.33203125" style="68" customWidth="1"/>
    <col min="1029" max="1029" width="6.88671875" style="68" customWidth="1"/>
    <col min="1030" max="1254" width="8.88671875" style="68"/>
    <col min="1255" max="1255" width="19.33203125" style="68" customWidth="1"/>
    <col min="1256" max="1256" width="9.6640625" style="68" customWidth="1"/>
    <col min="1257" max="1257" width="9.44140625" style="68" customWidth="1"/>
    <col min="1258" max="1258" width="8.6640625" style="68" customWidth="1"/>
    <col min="1259" max="1260" width="9.44140625" style="68" customWidth="1"/>
    <col min="1261" max="1261" width="7.6640625" style="68" customWidth="1"/>
    <col min="1262" max="1262" width="8.88671875" style="68" customWidth="1"/>
    <col min="1263" max="1263" width="8.6640625" style="68" customWidth="1"/>
    <col min="1264" max="1264" width="7.6640625" style="68" customWidth="1"/>
    <col min="1265" max="1266" width="8.109375" style="68" customWidth="1"/>
    <col min="1267" max="1267" width="6.44140625" style="68" customWidth="1"/>
    <col min="1268" max="1269" width="7.44140625" style="68" customWidth="1"/>
    <col min="1270" max="1270" width="6.33203125" style="68" customWidth="1"/>
    <col min="1271" max="1271" width="7.6640625" style="68" customWidth="1"/>
    <col min="1272" max="1272" width="7.33203125" style="68" customWidth="1"/>
    <col min="1273" max="1273" width="7.5546875" style="68" customWidth="1"/>
    <col min="1274" max="1274" width="8.33203125" style="68" customWidth="1"/>
    <col min="1275" max="1275" width="8.44140625" style="68" customWidth="1"/>
    <col min="1276" max="1276" width="7.33203125" style="68" customWidth="1"/>
    <col min="1277" max="1278" width="9.109375" style="68" customWidth="1"/>
    <col min="1279" max="1279" width="8" style="68" customWidth="1"/>
    <col min="1280" max="1281" width="9.109375" style="68" customWidth="1"/>
    <col min="1282" max="1282" width="8" style="68" customWidth="1"/>
    <col min="1283" max="1283" width="9" style="68" customWidth="1"/>
    <col min="1284" max="1284" width="9.33203125" style="68" customWidth="1"/>
    <col min="1285" max="1285" width="6.88671875" style="68" customWidth="1"/>
    <col min="1286" max="1510" width="8.88671875" style="68"/>
    <col min="1511" max="1511" width="19.33203125" style="68" customWidth="1"/>
    <col min="1512" max="1512" width="9.6640625" style="68" customWidth="1"/>
    <col min="1513" max="1513" width="9.44140625" style="68" customWidth="1"/>
    <col min="1514" max="1514" width="8.6640625" style="68" customWidth="1"/>
    <col min="1515" max="1516" width="9.44140625" style="68" customWidth="1"/>
    <col min="1517" max="1517" width="7.6640625" style="68" customWidth="1"/>
    <col min="1518" max="1518" width="8.88671875" style="68" customWidth="1"/>
    <col min="1519" max="1519" width="8.6640625" style="68" customWidth="1"/>
    <col min="1520" max="1520" width="7.6640625" style="68" customWidth="1"/>
    <col min="1521" max="1522" width="8.109375" style="68" customWidth="1"/>
    <col min="1523" max="1523" width="6.44140625" style="68" customWidth="1"/>
    <col min="1524" max="1525" width="7.44140625" style="68" customWidth="1"/>
    <col min="1526" max="1526" width="6.33203125" style="68" customWidth="1"/>
    <col min="1527" max="1527" width="7.6640625" style="68" customWidth="1"/>
    <col min="1528" max="1528" width="7.33203125" style="68" customWidth="1"/>
    <col min="1529" max="1529" width="7.5546875" style="68" customWidth="1"/>
    <col min="1530" max="1530" width="8.33203125" style="68" customWidth="1"/>
    <col min="1531" max="1531" width="8.44140625" style="68" customWidth="1"/>
    <col min="1532" max="1532" width="7.33203125" style="68" customWidth="1"/>
    <col min="1533" max="1534" width="9.109375" style="68" customWidth="1"/>
    <col min="1535" max="1535" width="8" style="68" customWidth="1"/>
    <col min="1536" max="1537" width="9.109375" style="68" customWidth="1"/>
    <col min="1538" max="1538" width="8" style="68" customWidth="1"/>
    <col min="1539" max="1539" width="9" style="68" customWidth="1"/>
    <col min="1540" max="1540" width="9.33203125" style="68" customWidth="1"/>
    <col min="1541" max="1541" width="6.88671875" style="68" customWidth="1"/>
    <col min="1542" max="1766" width="8.88671875" style="68"/>
    <col min="1767" max="1767" width="19.33203125" style="68" customWidth="1"/>
    <col min="1768" max="1768" width="9.6640625" style="68" customWidth="1"/>
    <col min="1769" max="1769" width="9.44140625" style="68" customWidth="1"/>
    <col min="1770" max="1770" width="8.6640625" style="68" customWidth="1"/>
    <col min="1771" max="1772" width="9.44140625" style="68" customWidth="1"/>
    <col min="1773" max="1773" width="7.6640625" style="68" customWidth="1"/>
    <col min="1774" max="1774" width="8.88671875" style="68" customWidth="1"/>
    <col min="1775" max="1775" width="8.6640625" style="68" customWidth="1"/>
    <col min="1776" max="1776" width="7.6640625" style="68" customWidth="1"/>
    <col min="1777" max="1778" width="8.109375" style="68" customWidth="1"/>
    <col min="1779" max="1779" width="6.44140625" style="68" customWidth="1"/>
    <col min="1780" max="1781" width="7.44140625" style="68" customWidth="1"/>
    <col min="1782" max="1782" width="6.33203125" style="68" customWidth="1"/>
    <col min="1783" max="1783" width="7.6640625" style="68" customWidth="1"/>
    <col min="1784" max="1784" width="7.33203125" style="68" customWidth="1"/>
    <col min="1785" max="1785" width="7.5546875" style="68" customWidth="1"/>
    <col min="1786" max="1786" width="8.33203125" style="68" customWidth="1"/>
    <col min="1787" max="1787" width="8.44140625" style="68" customWidth="1"/>
    <col min="1788" max="1788" width="7.33203125" style="68" customWidth="1"/>
    <col min="1789" max="1790" width="9.109375" style="68" customWidth="1"/>
    <col min="1791" max="1791" width="8" style="68" customWidth="1"/>
    <col min="1792" max="1793" width="9.109375" style="68" customWidth="1"/>
    <col min="1794" max="1794" width="8" style="68" customWidth="1"/>
    <col min="1795" max="1795" width="9" style="68" customWidth="1"/>
    <col min="1796" max="1796" width="9.33203125" style="68" customWidth="1"/>
    <col min="1797" max="1797" width="6.88671875" style="68" customWidth="1"/>
    <col min="1798" max="2022" width="8.88671875" style="68"/>
    <col min="2023" max="2023" width="19.33203125" style="68" customWidth="1"/>
    <col min="2024" max="2024" width="9.6640625" style="68" customWidth="1"/>
    <col min="2025" max="2025" width="9.44140625" style="68" customWidth="1"/>
    <col min="2026" max="2026" width="8.6640625" style="68" customWidth="1"/>
    <col min="2027" max="2028" width="9.44140625" style="68" customWidth="1"/>
    <col min="2029" max="2029" width="7.6640625" style="68" customWidth="1"/>
    <col min="2030" max="2030" width="8.88671875" style="68" customWidth="1"/>
    <col min="2031" max="2031" width="8.6640625" style="68" customWidth="1"/>
    <col min="2032" max="2032" width="7.6640625" style="68" customWidth="1"/>
    <col min="2033" max="2034" width="8.109375" style="68" customWidth="1"/>
    <col min="2035" max="2035" width="6.44140625" style="68" customWidth="1"/>
    <col min="2036" max="2037" width="7.44140625" style="68" customWidth="1"/>
    <col min="2038" max="2038" width="6.33203125" style="68" customWidth="1"/>
    <col min="2039" max="2039" width="7.6640625" style="68" customWidth="1"/>
    <col min="2040" max="2040" width="7.33203125" style="68" customWidth="1"/>
    <col min="2041" max="2041" width="7.5546875" style="68" customWidth="1"/>
    <col min="2042" max="2042" width="8.33203125" style="68" customWidth="1"/>
    <col min="2043" max="2043" width="8.44140625" style="68" customWidth="1"/>
    <col min="2044" max="2044" width="7.33203125" style="68" customWidth="1"/>
    <col min="2045" max="2046" width="9.109375" style="68" customWidth="1"/>
    <col min="2047" max="2047" width="8" style="68" customWidth="1"/>
    <col min="2048" max="2049" width="9.109375" style="68" customWidth="1"/>
    <col min="2050" max="2050" width="8" style="68" customWidth="1"/>
    <col min="2051" max="2051" width="9" style="68" customWidth="1"/>
    <col min="2052" max="2052" width="9.33203125" style="68" customWidth="1"/>
    <col min="2053" max="2053" width="6.88671875" style="68" customWidth="1"/>
    <col min="2054" max="2278" width="8.88671875" style="68"/>
    <col min="2279" max="2279" width="19.33203125" style="68" customWidth="1"/>
    <col min="2280" max="2280" width="9.6640625" style="68" customWidth="1"/>
    <col min="2281" max="2281" width="9.44140625" style="68" customWidth="1"/>
    <col min="2282" max="2282" width="8.6640625" style="68" customWidth="1"/>
    <col min="2283" max="2284" width="9.44140625" style="68" customWidth="1"/>
    <col min="2285" max="2285" width="7.6640625" style="68" customWidth="1"/>
    <col min="2286" max="2286" width="8.88671875" style="68" customWidth="1"/>
    <col min="2287" max="2287" width="8.6640625" style="68" customWidth="1"/>
    <col min="2288" max="2288" width="7.6640625" style="68" customWidth="1"/>
    <col min="2289" max="2290" width="8.109375" style="68" customWidth="1"/>
    <col min="2291" max="2291" width="6.44140625" style="68" customWidth="1"/>
    <col min="2292" max="2293" width="7.44140625" style="68" customWidth="1"/>
    <col min="2294" max="2294" width="6.33203125" style="68" customWidth="1"/>
    <col min="2295" max="2295" width="7.6640625" style="68" customWidth="1"/>
    <col min="2296" max="2296" width="7.33203125" style="68" customWidth="1"/>
    <col min="2297" max="2297" width="7.5546875" style="68" customWidth="1"/>
    <col min="2298" max="2298" width="8.33203125" style="68" customWidth="1"/>
    <col min="2299" max="2299" width="8.44140625" style="68" customWidth="1"/>
    <col min="2300" max="2300" width="7.33203125" style="68" customWidth="1"/>
    <col min="2301" max="2302" width="9.109375" style="68" customWidth="1"/>
    <col min="2303" max="2303" width="8" style="68" customWidth="1"/>
    <col min="2304" max="2305" width="9.109375" style="68" customWidth="1"/>
    <col min="2306" max="2306" width="8" style="68" customWidth="1"/>
    <col min="2307" max="2307" width="9" style="68" customWidth="1"/>
    <col min="2308" max="2308" width="9.33203125" style="68" customWidth="1"/>
    <col min="2309" max="2309" width="6.88671875" style="68" customWidth="1"/>
    <col min="2310" max="2534" width="8.88671875" style="68"/>
    <col min="2535" max="2535" width="19.33203125" style="68" customWidth="1"/>
    <col min="2536" max="2536" width="9.6640625" style="68" customWidth="1"/>
    <col min="2537" max="2537" width="9.44140625" style="68" customWidth="1"/>
    <col min="2538" max="2538" width="8.6640625" style="68" customWidth="1"/>
    <col min="2539" max="2540" width="9.44140625" style="68" customWidth="1"/>
    <col min="2541" max="2541" width="7.6640625" style="68" customWidth="1"/>
    <col min="2542" max="2542" width="8.88671875" style="68" customWidth="1"/>
    <col min="2543" max="2543" width="8.6640625" style="68" customWidth="1"/>
    <col min="2544" max="2544" width="7.6640625" style="68" customWidth="1"/>
    <col min="2545" max="2546" width="8.109375" style="68" customWidth="1"/>
    <col min="2547" max="2547" width="6.44140625" style="68" customWidth="1"/>
    <col min="2548" max="2549" width="7.44140625" style="68" customWidth="1"/>
    <col min="2550" max="2550" width="6.33203125" style="68" customWidth="1"/>
    <col min="2551" max="2551" width="7.6640625" style="68" customWidth="1"/>
    <col min="2552" max="2552" width="7.33203125" style="68" customWidth="1"/>
    <col min="2553" max="2553" width="7.5546875" style="68" customWidth="1"/>
    <col min="2554" max="2554" width="8.33203125" style="68" customWidth="1"/>
    <col min="2555" max="2555" width="8.44140625" style="68" customWidth="1"/>
    <col min="2556" max="2556" width="7.33203125" style="68" customWidth="1"/>
    <col min="2557" max="2558" width="9.109375" style="68" customWidth="1"/>
    <col min="2559" max="2559" width="8" style="68" customWidth="1"/>
    <col min="2560" max="2561" width="9.109375" style="68" customWidth="1"/>
    <col min="2562" max="2562" width="8" style="68" customWidth="1"/>
    <col min="2563" max="2563" width="9" style="68" customWidth="1"/>
    <col min="2564" max="2564" width="9.33203125" style="68" customWidth="1"/>
    <col min="2565" max="2565" width="6.88671875" style="68" customWidth="1"/>
    <col min="2566" max="2790" width="8.88671875" style="68"/>
    <col min="2791" max="2791" width="19.33203125" style="68" customWidth="1"/>
    <col min="2792" max="2792" width="9.6640625" style="68" customWidth="1"/>
    <col min="2793" max="2793" width="9.44140625" style="68" customWidth="1"/>
    <col min="2794" max="2794" width="8.6640625" style="68" customWidth="1"/>
    <col min="2795" max="2796" width="9.44140625" style="68" customWidth="1"/>
    <col min="2797" max="2797" width="7.6640625" style="68" customWidth="1"/>
    <col min="2798" max="2798" width="8.88671875" style="68" customWidth="1"/>
    <col min="2799" max="2799" width="8.6640625" style="68" customWidth="1"/>
    <col min="2800" max="2800" width="7.6640625" style="68" customWidth="1"/>
    <col min="2801" max="2802" width="8.109375" style="68" customWidth="1"/>
    <col min="2803" max="2803" width="6.44140625" style="68" customWidth="1"/>
    <col min="2804" max="2805" width="7.44140625" style="68" customWidth="1"/>
    <col min="2806" max="2806" width="6.33203125" style="68" customWidth="1"/>
    <col min="2807" max="2807" width="7.6640625" style="68" customWidth="1"/>
    <col min="2808" max="2808" width="7.33203125" style="68" customWidth="1"/>
    <col min="2809" max="2809" width="7.5546875" style="68" customWidth="1"/>
    <col min="2810" max="2810" width="8.33203125" style="68" customWidth="1"/>
    <col min="2811" max="2811" width="8.44140625" style="68" customWidth="1"/>
    <col min="2812" max="2812" width="7.33203125" style="68" customWidth="1"/>
    <col min="2813" max="2814" width="9.109375" style="68" customWidth="1"/>
    <col min="2815" max="2815" width="8" style="68" customWidth="1"/>
    <col min="2816" max="2817" width="9.109375" style="68" customWidth="1"/>
    <col min="2818" max="2818" width="8" style="68" customWidth="1"/>
    <col min="2819" max="2819" width="9" style="68" customWidth="1"/>
    <col min="2820" max="2820" width="9.33203125" style="68" customWidth="1"/>
    <col min="2821" max="2821" width="6.88671875" style="68" customWidth="1"/>
    <col min="2822" max="3046" width="8.88671875" style="68"/>
    <col min="3047" max="3047" width="19.33203125" style="68" customWidth="1"/>
    <col min="3048" max="3048" width="9.6640625" style="68" customWidth="1"/>
    <col min="3049" max="3049" width="9.44140625" style="68" customWidth="1"/>
    <col min="3050" max="3050" width="8.6640625" style="68" customWidth="1"/>
    <col min="3051" max="3052" width="9.44140625" style="68" customWidth="1"/>
    <col min="3053" max="3053" width="7.6640625" style="68" customWidth="1"/>
    <col min="3054" max="3054" width="8.88671875" style="68" customWidth="1"/>
    <col min="3055" max="3055" width="8.6640625" style="68" customWidth="1"/>
    <col min="3056" max="3056" width="7.6640625" style="68" customWidth="1"/>
    <col min="3057" max="3058" width="8.109375" style="68" customWidth="1"/>
    <col min="3059" max="3059" width="6.44140625" style="68" customWidth="1"/>
    <col min="3060" max="3061" width="7.44140625" style="68" customWidth="1"/>
    <col min="3062" max="3062" width="6.33203125" style="68" customWidth="1"/>
    <col min="3063" max="3063" width="7.6640625" style="68" customWidth="1"/>
    <col min="3064" max="3064" width="7.33203125" style="68" customWidth="1"/>
    <col min="3065" max="3065" width="7.5546875" style="68" customWidth="1"/>
    <col min="3066" max="3066" width="8.33203125" style="68" customWidth="1"/>
    <col min="3067" max="3067" width="8.44140625" style="68" customWidth="1"/>
    <col min="3068" max="3068" width="7.33203125" style="68" customWidth="1"/>
    <col min="3069" max="3070" width="9.109375" style="68" customWidth="1"/>
    <col min="3071" max="3071" width="8" style="68" customWidth="1"/>
    <col min="3072" max="3073" width="9.109375" style="68" customWidth="1"/>
    <col min="3074" max="3074" width="8" style="68" customWidth="1"/>
    <col min="3075" max="3075" width="9" style="68" customWidth="1"/>
    <col min="3076" max="3076" width="9.33203125" style="68" customWidth="1"/>
    <col min="3077" max="3077" width="6.88671875" style="68" customWidth="1"/>
    <col min="3078" max="3302" width="8.88671875" style="68"/>
    <col min="3303" max="3303" width="19.33203125" style="68" customWidth="1"/>
    <col min="3304" max="3304" width="9.6640625" style="68" customWidth="1"/>
    <col min="3305" max="3305" width="9.44140625" style="68" customWidth="1"/>
    <col min="3306" max="3306" width="8.6640625" style="68" customWidth="1"/>
    <col min="3307" max="3308" width="9.44140625" style="68" customWidth="1"/>
    <col min="3309" max="3309" width="7.6640625" style="68" customWidth="1"/>
    <col min="3310" max="3310" width="8.88671875" style="68" customWidth="1"/>
    <col min="3311" max="3311" width="8.6640625" style="68" customWidth="1"/>
    <col min="3312" max="3312" width="7.6640625" style="68" customWidth="1"/>
    <col min="3313" max="3314" width="8.109375" style="68" customWidth="1"/>
    <col min="3315" max="3315" width="6.44140625" style="68" customWidth="1"/>
    <col min="3316" max="3317" width="7.44140625" style="68" customWidth="1"/>
    <col min="3318" max="3318" width="6.33203125" style="68" customWidth="1"/>
    <col min="3319" max="3319" width="7.6640625" style="68" customWidth="1"/>
    <col min="3320" max="3320" width="7.33203125" style="68" customWidth="1"/>
    <col min="3321" max="3321" width="7.5546875" style="68" customWidth="1"/>
    <col min="3322" max="3322" width="8.33203125" style="68" customWidth="1"/>
    <col min="3323" max="3323" width="8.44140625" style="68" customWidth="1"/>
    <col min="3324" max="3324" width="7.33203125" style="68" customWidth="1"/>
    <col min="3325" max="3326" width="9.109375" style="68" customWidth="1"/>
    <col min="3327" max="3327" width="8" style="68" customWidth="1"/>
    <col min="3328" max="3329" width="9.109375" style="68" customWidth="1"/>
    <col min="3330" max="3330" width="8" style="68" customWidth="1"/>
    <col min="3331" max="3331" width="9" style="68" customWidth="1"/>
    <col min="3332" max="3332" width="9.33203125" style="68" customWidth="1"/>
    <col min="3333" max="3333" width="6.88671875" style="68" customWidth="1"/>
    <col min="3334" max="3558" width="8.88671875" style="68"/>
    <col min="3559" max="3559" width="19.33203125" style="68" customWidth="1"/>
    <col min="3560" max="3560" width="9.6640625" style="68" customWidth="1"/>
    <col min="3561" max="3561" width="9.44140625" style="68" customWidth="1"/>
    <col min="3562" max="3562" width="8.6640625" style="68" customWidth="1"/>
    <col min="3563" max="3564" width="9.44140625" style="68" customWidth="1"/>
    <col min="3565" max="3565" width="7.6640625" style="68" customWidth="1"/>
    <col min="3566" max="3566" width="8.88671875" style="68" customWidth="1"/>
    <col min="3567" max="3567" width="8.6640625" style="68" customWidth="1"/>
    <col min="3568" max="3568" width="7.6640625" style="68" customWidth="1"/>
    <col min="3569" max="3570" width="8.109375" style="68" customWidth="1"/>
    <col min="3571" max="3571" width="6.44140625" style="68" customWidth="1"/>
    <col min="3572" max="3573" width="7.44140625" style="68" customWidth="1"/>
    <col min="3574" max="3574" width="6.33203125" style="68" customWidth="1"/>
    <col min="3575" max="3575" width="7.6640625" style="68" customWidth="1"/>
    <col min="3576" max="3576" width="7.33203125" style="68" customWidth="1"/>
    <col min="3577" max="3577" width="7.5546875" style="68" customWidth="1"/>
    <col min="3578" max="3578" width="8.33203125" style="68" customWidth="1"/>
    <col min="3579" max="3579" width="8.44140625" style="68" customWidth="1"/>
    <col min="3580" max="3580" width="7.33203125" style="68" customWidth="1"/>
    <col min="3581" max="3582" width="9.109375" style="68" customWidth="1"/>
    <col min="3583" max="3583" width="8" style="68" customWidth="1"/>
    <col min="3584" max="3585" width="9.109375" style="68" customWidth="1"/>
    <col min="3586" max="3586" width="8" style="68" customWidth="1"/>
    <col min="3587" max="3587" width="9" style="68" customWidth="1"/>
    <col min="3588" max="3588" width="9.33203125" style="68" customWidth="1"/>
    <col min="3589" max="3589" width="6.88671875" style="68" customWidth="1"/>
    <col min="3590" max="3814" width="8.88671875" style="68"/>
    <col min="3815" max="3815" width="19.33203125" style="68" customWidth="1"/>
    <col min="3816" max="3816" width="9.6640625" style="68" customWidth="1"/>
    <col min="3817" max="3817" width="9.44140625" style="68" customWidth="1"/>
    <col min="3818" max="3818" width="8.6640625" style="68" customWidth="1"/>
    <col min="3819" max="3820" width="9.44140625" style="68" customWidth="1"/>
    <col min="3821" max="3821" width="7.6640625" style="68" customWidth="1"/>
    <col min="3822" max="3822" width="8.88671875" style="68" customWidth="1"/>
    <col min="3823" max="3823" width="8.6640625" style="68" customWidth="1"/>
    <col min="3824" max="3824" width="7.6640625" style="68" customWidth="1"/>
    <col min="3825" max="3826" width="8.109375" style="68" customWidth="1"/>
    <col min="3827" max="3827" width="6.44140625" style="68" customWidth="1"/>
    <col min="3828" max="3829" width="7.44140625" style="68" customWidth="1"/>
    <col min="3830" max="3830" width="6.33203125" style="68" customWidth="1"/>
    <col min="3831" max="3831" width="7.6640625" style="68" customWidth="1"/>
    <col min="3832" max="3832" width="7.33203125" style="68" customWidth="1"/>
    <col min="3833" max="3833" width="7.5546875" style="68" customWidth="1"/>
    <col min="3834" max="3834" width="8.33203125" style="68" customWidth="1"/>
    <col min="3835" max="3835" width="8.44140625" style="68" customWidth="1"/>
    <col min="3836" max="3836" width="7.33203125" style="68" customWidth="1"/>
    <col min="3837" max="3838" width="9.109375" style="68" customWidth="1"/>
    <col min="3839" max="3839" width="8" style="68" customWidth="1"/>
    <col min="3840" max="3841" width="9.109375" style="68" customWidth="1"/>
    <col min="3842" max="3842" width="8" style="68" customWidth="1"/>
    <col min="3843" max="3843" width="9" style="68" customWidth="1"/>
    <col min="3844" max="3844" width="9.33203125" style="68" customWidth="1"/>
    <col min="3845" max="3845" width="6.88671875" style="68" customWidth="1"/>
    <col min="3846" max="4070" width="8.88671875" style="68"/>
    <col min="4071" max="4071" width="19.33203125" style="68" customWidth="1"/>
    <col min="4072" max="4072" width="9.6640625" style="68" customWidth="1"/>
    <col min="4073" max="4073" width="9.44140625" style="68" customWidth="1"/>
    <col min="4074" max="4074" width="8.6640625" style="68" customWidth="1"/>
    <col min="4075" max="4076" width="9.44140625" style="68" customWidth="1"/>
    <col min="4077" max="4077" width="7.6640625" style="68" customWidth="1"/>
    <col min="4078" max="4078" width="8.88671875" style="68" customWidth="1"/>
    <col min="4079" max="4079" width="8.6640625" style="68" customWidth="1"/>
    <col min="4080" max="4080" width="7.6640625" style="68" customWidth="1"/>
    <col min="4081" max="4082" width="8.109375" style="68" customWidth="1"/>
    <col min="4083" max="4083" width="6.44140625" style="68" customWidth="1"/>
    <col min="4084" max="4085" width="7.44140625" style="68" customWidth="1"/>
    <col min="4086" max="4086" width="6.33203125" style="68" customWidth="1"/>
    <col min="4087" max="4087" width="7.6640625" style="68" customWidth="1"/>
    <col min="4088" max="4088" width="7.33203125" style="68" customWidth="1"/>
    <col min="4089" max="4089" width="7.5546875" style="68" customWidth="1"/>
    <col min="4090" max="4090" width="8.33203125" style="68" customWidth="1"/>
    <col min="4091" max="4091" width="8.44140625" style="68" customWidth="1"/>
    <col min="4092" max="4092" width="7.33203125" style="68" customWidth="1"/>
    <col min="4093" max="4094" width="9.109375" style="68" customWidth="1"/>
    <col min="4095" max="4095" width="8" style="68" customWidth="1"/>
    <col min="4096" max="4097" width="9.109375" style="68" customWidth="1"/>
    <col min="4098" max="4098" width="8" style="68" customWidth="1"/>
    <col min="4099" max="4099" width="9" style="68" customWidth="1"/>
    <col min="4100" max="4100" width="9.33203125" style="68" customWidth="1"/>
    <col min="4101" max="4101" width="6.88671875" style="68" customWidth="1"/>
    <col min="4102" max="4326" width="8.88671875" style="68"/>
    <col min="4327" max="4327" width="19.33203125" style="68" customWidth="1"/>
    <col min="4328" max="4328" width="9.6640625" style="68" customWidth="1"/>
    <col min="4329" max="4329" width="9.44140625" style="68" customWidth="1"/>
    <col min="4330" max="4330" width="8.6640625" style="68" customWidth="1"/>
    <col min="4331" max="4332" width="9.44140625" style="68" customWidth="1"/>
    <col min="4333" max="4333" width="7.6640625" style="68" customWidth="1"/>
    <col min="4334" max="4334" width="8.88671875" style="68" customWidth="1"/>
    <col min="4335" max="4335" width="8.6640625" style="68" customWidth="1"/>
    <col min="4336" max="4336" width="7.6640625" style="68" customWidth="1"/>
    <col min="4337" max="4338" width="8.109375" style="68" customWidth="1"/>
    <col min="4339" max="4339" width="6.44140625" style="68" customWidth="1"/>
    <col min="4340" max="4341" width="7.44140625" style="68" customWidth="1"/>
    <col min="4342" max="4342" width="6.33203125" style="68" customWidth="1"/>
    <col min="4343" max="4343" width="7.6640625" style="68" customWidth="1"/>
    <col min="4344" max="4344" width="7.33203125" style="68" customWidth="1"/>
    <col min="4345" max="4345" width="7.5546875" style="68" customWidth="1"/>
    <col min="4346" max="4346" width="8.33203125" style="68" customWidth="1"/>
    <col min="4347" max="4347" width="8.44140625" style="68" customWidth="1"/>
    <col min="4348" max="4348" width="7.33203125" style="68" customWidth="1"/>
    <col min="4349" max="4350" width="9.109375" style="68" customWidth="1"/>
    <col min="4351" max="4351" width="8" style="68" customWidth="1"/>
    <col min="4352" max="4353" width="9.109375" style="68" customWidth="1"/>
    <col min="4354" max="4354" width="8" style="68" customWidth="1"/>
    <col min="4355" max="4355" width="9" style="68" customWidth="1"/>
    <col min="4356" max="4356" width="9.33203125" style="68" customWidth="1"/>
    <col min="4357" max="4357" width="6.88671875" style="68" customWidth="1"/>
    <col min="4358" max="4582" width="8.88671875" style="68"/>
    <col min="4583" max="4583" width="19.33203125" style="68" customWidth="1"/>
    <col min="4584" max="4584" width="9.6640625" style="68" customWidth="1"/>
    <col min="4585" max="4585" width="9.44140625" style="68" customWidth="1"/>
    <col min="4586" max="4586" width="8.6640625" style="68" customWidth="1"/>
    <col min="4587" max="4588" width="9.44140625" style="68" customWidth="1"/>
    <col min="4589" max="4589" width="7.6640625" style="68" customWidth="1"/>
    <col min="4590" max="4590" width="8.88671875" style="68" customWidth="1"/>
    <col min="4591" max="4591" width="8.6640625" style="68" customWidth="1"/>
    <col min="4592" max="4592" width="7.6640625" style="68" customWidth="1"/>
    <col min="4593" max="4594" width="8.109375" style="68" customWidth="1"/>
    <col min="4595" max="4595" width="6.44140625" style="68" customWidth="1"/>
    <col min="4596" max="4597" width="7.44140625" style="68" customWidth="1"/>
    <col min="4598" max="4598" width="6.33203125" style="68" customWidth="1"/>
    <col min="4599" max="4599" width="7.6640625" style="68" customWidth="1"/>
    <col min="4600" max="4600" width="7.33203125" style="68" customWidth="1"/>
    <col min="4601" max="4601" width="7.5546875" style="68" customWidth="1"/>
    <col min="4602" max="4602" width="8.33203125" style="68" customWidth="1"/>
    <col min="4603" max="4603" width="8.44140625" style="68" customWidth="1"/>
    <col min="4604" max="4604" width="7.33203125" style="68" customWidth="1"/>
    <col min="4605" max="4606" width="9.109375" style="68" customWidth="1"/>
    <col min="4607" max="4607" width="8" style="68" customWidth="1"/>
    <col min="4608" max="4609" width="9.109375" style="68" customWidth="1"/>
    <col min="4610" max="4610" width="8" style="68" customWidth="1"/>
    <col min="4611" max="4611" width="9" style="68" customWidth="1"/>
    <col min="4612" max="4612" width="9.33203125" style="68" customWidth="1"/>
    <col min="4613" max="4613" width="6.88671875" style="68" customWidth="1"/>
    <col min="4614" max="4838" width="8.88671875" style="68"/>
    <col min="4839" max="4839" width="19.33203125" style="68" customWidth="1"/>
    <col min="4840" max="4840" width="9.6640625" style="68" customWidth="1"/>
    <col min="4841" max="4841" width="9.44140625" style="68" customWidth="1"/>
    <col min="4842" max="4842" width="8.6640625" style="68" customWidth="1"/>
    <col min="4843" max="4844" width="9.44140625" style="68" customWidth="1"/>
    <col min="4845" max="4845" width="7.6640625" style="68" customWidth="1"/>
    <col min="4846" max="4846" width="8.88671875" style="68" customWidth="1"/>
    <col min="4847" max="4847" width="8.6640625" style="68" customWidth="1"/>
    <col min="4848" max="4848" width="7.6640625" style="68" customWidth="1"/>
    <col min="4849" max="4850" width="8.109375" style="68" customWidth="1"/>
    <col min="4851" max="4851" width="6.44140625" style="68" customWidth="1"/>
    <col min="4852" max="4853" width="7.44140625" style="68" customWidth="1"/>
    <col min="4854" max="4854" width="6.33203125" style="68" customWidth="1"/>
    <col min="4855" max="4855" width="7.6640625" style="68" customWidth="1"/>
    <col min="4856" max="4856" width="7.33203125" style="68" customWidth="1"/>
    <col min="4857" max="4857" width="7.5546875" style="68" customWidth="1"/>
    <col min="4858" max="4858" width="8.33203125" style="68" customWidth="1"/>
    <col min="4859" max="4859" width="8.44140625" style="68" customWidth="1"/>
    <col min="4860" max="4860" width="7.33203125" style="68" customWidth="1"/>
    <col min="4861" max="4862" width="9.109375" style="68" customWidth="1"/>
    <col min="4863" max="4863" width="8" style="68" customWidth="1"/>
    <col min="4864" max="4865" width="9.109375" style="68" customWidth="1"/>
    <col min="4866" max="4866" width="8" style="68" customWidth="1"/>
    <col min="4867" max="4867" width="9" style="68" customWidth="1"/>
    <col min="4868" max="4868" width="9.33203125" style="68" customWidth="1"/>
    <col min="4869" max="4869" width="6.88671875" style="68" customWidth="1"/>
    <col min="4870" max="5094" width="8.88671875" style="68"/>
    <col min="5095" max="5095" width="19.33203125" style="68" customWidth="1"/>
    <col min="5096" max="5096" width="9.6640625" style="68" customWidth="1"/>
    <col min="5097" max="5097" width="9.44140625" style="68" customWidth="1"/>
    <col min="5098" max="5098" width="8.6640625" style="68" customWidth="1"/>
    <col min="5099" max="5100" width="9.44140625" style="68" customWidth="1"/>
    <col min="5101" max="5101" width="7.6640625" style="68" customWidth="1"/>
    <col min="5102" max="5102" width="8.88671875" style="68" customWidth="1"/>
    <col min="5103" max="5103" width="8.6640625" style="68" customWidth="1"/>
    <col min="5104" max="5104" width="7.6640625" style="68" customWidth="1"/>
    <col min="5105" max="5106" width="8.109375" style="68" customWidth="1"/>
    <col min="5107" max="5107" width="6.44140625" style="68" customWidth="1"/>
    <col min="5108" max="5109" width="7.44140625" style="68" customWidth="1"/>
    <col min="5110" max="5110" width="6.33203125" style="68" customWidth="1"/>
    <col min="5111" max="5111" width="7.6640625" style="68" customWidth="1"/>
    <col min="5112" max="5112" width="7.33203125" style="68" customWidth="1"/>
    <col min="5113" max="5113" width="7.5546875" style="68" customWidth="1"/>
    <col min="5114" max="5114" width="8.33203125" style="68" customWidth="1"/>
    <col min="5115" max="5115" width="8.44140625" style="68" customWidth="1"/>
    <col min="5116" max="5116" width="7.33203125" style="68" customWidth="1"/>
    <col min="5117" max="5118" width="9.109375" style="68" customWidth="1"/>
    <col min="5119" max="5119" width="8" style="68" customWidth="1"/>
    <col min="5120" max="5121" width="9.109375" style="68" customWidth="1"/>
    <col min="5122" max="5122" width="8" style="68" customWidth="1"/>
    <col min="5123" max="5123" width="9" style="68" customWidth="1"/>
    <col min="5124" max="5124" width="9.33203125" style="68" customWidth="1"/>
    <col min="5125" max="5125" width="6.88671875" style="68" customWidth="1"/>
    <col min="5126" max="5350" width="8.88671875" style="68"/>
    <col min="5351" max="5351" width="19.33203125" style="68" customWidth="1"/>
    <col min="5352" max="5352" width="9.6640625" style="68" customWidth="1"/>
    <col min="5353" max="5353" width="9.44140625" style="68" customWidth="1"/>
    <col min="5354" max="5354" width="8.6640625" style="68" customWidth="1"/>
    <col min="5355" max="5356" width="9.44140625" style="68" customWidth="1"/>
    <col min="5357" max="5357" width="7.6640625" style="68" customWidth="1"/>
    <col min="5358" max="5358" width="8.88671875" style="68" customWidth="1"/>
    <col min="5359" max="5359" width="8.6640625" style="68" customWidth="1"/>
    <col min="5360" max="5360" width="7.6640625" style="68" customWidth="1"/>
    <col min="5361" max="5362" width="8.109375" style="68" customWidth="1"/>
    <col min="5363" max="5363" width="6.44140625" style="68" customWidth="1"/>
    <col min="5364" max="5365" width="7.44140625" style="68" customWidth="1"/>
    <col min="5366" max="5366" width="6.33203125" style="68" customWidth="1"/>
    <col min="5367" max="5367" width="7.6640625" style="68" customWidth="1"/>
    <col min="5368" max="5368" width="7.33203125" style="68" customWidth="1"/>
    <col min="5369" max="5369" width="7.5546875" style="68" customWidth="1"/>
    <col min="5370" max="5370" width="8.33203125" style="68" customWidth="1"/>
    <col min="5371" max="5371" width="8.44140625" style="68" customWidth="1"/>
    <col min="5372" max="5372" width="7.33203125" style="68" customWidth="1"/>
    <col min="5373" max="5374" width="9.109375" style="68" customWidth="1"/>
    <col min="5375" max="5375" width="8" style="68" customWidth="1"/>
    <col min="5376" max="5377" width="9.109375" style="68" customWidth="1"/>
    <col min="5378" max="5378" width="8" style="68" customWidth="1"/>
    <col min="5379" max="5379" width="9" style="68" customWidth="1"/>
    <col min="5380" max="5380" width="9.33203125" style="68" customWidth="1"/>
    <col min="5381" max="5381" width="6.88671875" style="68" customWidth="1"/>
    <col min="5382" max="5606" width="8.88671875" style="68"/>
    <col min="5607" max="5607" width="19.33203125" style="68" customWidth="1"/>
    <col min="5608" max="5608" width="9.6640625" style="68" customWidth="1"/>
    <col min="5609" max="5609" width="9.44140625" style="68" customWidth="1"/>
    <col min="5610" max="5610" width="8.6640625" style="68" customWidth="1"/>
    <col min="5611" max="5612" width="9.44140625" style="68" customWidth="1"/>
    <col min="5613" max="5613" width="7.6640625" style="68" customWidth="1"/>
    <col min="5614" max="5614" width="8.88671875" style="68" customWidth="1"/>
    <col min="5615" max="5615" width="8.6640625" style="68" customWidth="1"/>
    <col min="5616" max="5616" width="7.6640625" style="68" customWidth="1"/>
    <col min="5617" max="5618" width="8.109375" style="68" customWidth="1"/>
    <col min="5619" max="5619" width="6.44140625" style="68" customWidth="1"/>
    <col min="5620" max="5621" width="7.44140625" style="68" customWidth="1"/>
    <col min="5622" max="5622" width="6.33203125" style="68" customWidth="1"/>
    <col min="5623" max="5623" width="7.6640625" style="68" customWidth="1"/>
    <col min="5624" max="5624" width="7.33203125" style="68" customWidth="1"/>
    <col min="5625" max="5625" width="7.5546875" style="68" customWidth="1"/>
    <col min="5626" max="5626" width="8.33203125" style="68" customWidth="1"/>
    <col min="5627" max="5627" width="8.44140625" style="68" customWidth="1"/>
    <col min="5628" max="5628" width="7.33203125" style="68" customWidth="1"/>
    <col min="5629" max="5630" width="9.109375" style="68" customWidth="1"/>
    <col min="5631" max="5631" width="8" style="68" customWidth="1"/>
    <col min="5632" max="5633" width="9.109375" style="68" customWidth="1"/>
    <col min="5634" max="5634" width="8" style="68" customWidth="1"/>
    <col min="5635" max="5635" width="9" style="68" customWidth="1"/>
    <col min="5636" max="5636" width="9.33203125" style="68" customWidth="1"/>
    <col min="5637" max="5637" width="6.88671875" style="68" customWidth="1"/>
    <col min="5638" max="5862" width="8.88671875" style="68"/>
    <col min="5863" max="5863" width="19.33203125" style="68" customWidth="1"/>
    <col min="5864" max="5864" width="9.6640625" style="68" customWidth="1"/>
    <col min="5865" max="5865" width="9.44140625" style="68" customWidth="1"/>
    <col min="5866" max="5866" width="8.6640625" style="68" customWidth="1"/>
    <col min="5867" max="5868" width="9.44140625" style="68" customWidth="1"/>
    <col min="5869" max="5869" width="7.6640625" style="68" customWidth="1"/>
    <col min="5870" max="5870" width="8.88671875" style="68" customWidth="1"/>
    <col min="5871" max="5871" width="8.6640625" style="68" customWidth="1"/>
    <col min="5872" max="5872" width="7.6640625" style="68" customWidth="1"/>
    <col min="5873" max="5874" width="8.109375" style="68" customWidth="1"/>
    <col min="5875" max="5875" width="6.44140625" style="68" customWidth="1"/>
    <col min="5876" max="5877" width="7.44140625" style="68" customWidth="1"/>
    <col min="5878" max="5878" width="6.33203125" style="68" customWidth="1"/>
    <col min="5879" max="5879" width="7.6640625" style="68" customWidth="1"/>
    <col min="5880" max="5880" width="7.33203125" style="68" customWidth="1"/>
    <col min="5881" max="5881" width="7.5546875" style="68" customWidth="1"/>
    <col min="5882" max="5882" width="8.33203125" style="68" customWidth="1"/>
    <col min="5883" max="5883" width="8.44140625" style="68" customWidth="1"/>
    <col min="5884" max="5884" width="7.33203125" style="68" customWidth="1"/>
    <col min="5885" max="5886" width="9.109375" style="68" customWidth="1"/>
    <col min="5887" max="5887" width="8" style="68" customWidth="1"/>
    <col min="5888" max="5889" width="9.109375" style="68" customWidth="1"/>
    <col min="5890" max="5890" width="8" style="68" customWidth="1"/>
    <col min="5891" max="5891" width="9" style="68" customWidth="1"/>
    <col min="5892" max="5892" width="9.33203125" style="68" customWidth="1"/>
    <col min="5893" max="5893" width="6.88671875" style="68" customWidth="1"/>
    <col min="5894" max="6118" width="8.88671875" style="68"/>
    <col min="6119" max="6119" width="19.33203125" style="68" customWidth="1"/>
    <col min="6120" max="6120" width="9.6640625" style="68" customWidth="1"/>
    <col min="6121" max="6121" width="9.44140625" style="68" customWidth="1"/>
    <col min="6122" max="6122" width="8.6640625" style="68" customWidth="1"/>
    <col min="6123" max="6124" width="9.44140625" style="68" customWidth="1"/>
    <col min="6125" max="6125" width="7.6640625" style="68" customWidth="1"/>
    <col min="6126" max="6126" width="8.88671875" style="68" customWidth="1"/>
    <col min="6127" max="6127" width="8.6640625" style="68" customWidth="1"/>
    <col min="6128" max="6128" width="7.6640625" style="68" customWidth="1"/>
    <col min="6129" max="6130" width="8.109375" style="68" customWidth="1"/>
    <col min="6131" max="6131" width="6.44140625" style="68" customWidth="1"/>
    <col min="6132" max="6133" width="7.44140625" style="68" customWidth="1"/>
    <col min="6134" max="6134" width="6.33203125" style="68" customWidth="1"/>
    <col min="6135" max="6135" width="7.6640625" style="68" customWidth="1"/>
    <col min="6136" max="6136" width="7.33203125" style="68" customWidth="1"/>
    <col min="6137" max="6137" width="7.5546875" style="68" customWidth="1"/>
    <col min="6138" max="6138" width="8.33203125" style="68" customWidth="1"/>
    <col min="6139" max="6139" width="8.44140625" style="68" customWidth="1"/>
    <col min="6140" max="6140" width="7.33203125" style="68" customWidth="1"/>
    <col min="6141" max="6142" width="9.109375" style="68" customWidth="1"/>
    <col min="6143" max="6143" width="8" style="68" customWidth="1"/>
    <col min="6144" max="6145" width="9.109375" style="68" customWidth="1"/>
    <col min="6146" max="6146" width="8" style="68" customWidth="1"/>
    <col min="6147" max="6147" width="9" style="68" customWidth="1"/>
    <col min="6148" max="6148" width="9.33203125" style="68" customWidth="1"/>
    <col min="6149" max="6149" width="6.88671875" style="68" customWidth="1"/>
    <col min="6150" max="6374" width="8.88671875" style="68"/>
    <col min="6375" max="6375" width="19.33203125" style="68" customWidth="1"/>
    <col min="6376" max="6376" width="9.6640625" style="68" customWidth="1"/>
    <col min="6377" max="6377" width="9.44140625" style="68" customWidth="1"/>
    <col min="6378" max="6378" width="8.6640625" style="68" customWidth="1"/>
    <col min="6379" max="6380" width="9.44140625" style="68" customWidth="1"/>
    <col min="6381" max="6381" width="7.6640625" style="68" customWidth="1"/>
    <col min="6382" max="6382" width="8.88671875" style="68" customWidth="1"/>
    <col min="6383" max="6383" width="8.6640625" style="68" customWidth="1"/>
    <col min="6384" max="6384" width="7.6640625" style="68" customWidth="1"/>
    <col min="6385" max="6386" width="8.109375" style="68" customWidth="1"/>
    <col min="6387" max="6387" width="6.44140625" style="68" customWidth="1"/>
    <col min="6388" max="6389" width="7.44140625" style="68" customWidth="1"/>
    <col min="6390" max="6390" width="6.33203125" style="68" customWidth="1"/>
    <col min="6391" max="6391" width="7.6640625" style="68" customWidth="1"/>
    <col min="6392" max="6392" width="7.33203125" style="68" customWidth="1"/>
    <col min="6393" max="6393" width="7.5546875" style="68" customWidth="1"/>
    <col min="6394" max="6394" width="8.33203125" style="68" customWidth="1"/>
    <col min="6395" max="6395" width="8.44140625" style="68" customWidth="1"/>
    <col min="6396" max="6396" width="7.33203125" style="68" customWidth="1"/>
    <col min="6397" max="6398" width="9.109375" style="68" customWidth="1"/>
    <col min="6399" max="6399" width="8" style="68" customWidth="1"/>
    <col min="6400" max="6401" width="9.109375" style="68" customWidth="1"/>
    <col min="6402" max="6402" width="8" style="68" customWidth="1"/>
    <col min="6403" max="6403" width="9" style="68" customWidth="1"/>
    <col min="6404" max="6404" width="9.33203125" style="68" customWidth="1"/>
    <col min="6405" max="6405" width="6.88671875" style="68" customWidth="1"/>
    <col min="6406" max="6630" width="8.88671875" style="68"/>
    <col min="6631" max="6631" width="19.33203125" style="68" customWidth="1"/>
    <col min="6632" max="6632" width="9.6640625" style="68" customWidth="1"/>
    <col min="6633" max="6633" width="9.44140625" style="68" customWidth="1"/>
    <col min="6634" max="6634" width="8.6640625" style="68" customWidth="1"/>
    <col min="6635" max="6636" width="9.44140625" style="68" customWidth="1"/>
    <col min="6637" max="6637" width="7.6640625" style="68" customWidth="1"/>
    <col min="6638" max="6638" width="8.88671875" style="68" customWidth="1"/>
    <col min="6639" max="6639" width="8.6640625" style="68" customWidth="1"/>
    <col min="6640" max="6640" width="7.6640625" style="68" customWidth="1"/>
    <col min="6641" max="6642" width="8.109375" style="68" customWidth="1"/>
    <col min="6643" max="6643" width="6.44140625" style="68" customWidth="1"/>
    <col min="6644" max="6645" width="7.44140625" style="68" customWidth="1"/>
    <col min="6646" max="6646" width="6.33203125" style="68" customWidth="1"/>
    <col min="6647" max="6647" width="7.6640625" style="68" customWidth="1"/>
    <col min="6648" max="6648" width="7.33203125" style="68" customWidth="1"/>
    <col min="6649" max="6649" width="7.5546875" style="68" customWidth="1"/>
    <col min="6650" max="6650" width="8.33203125" style="68" customWidth="1"/>
    <col min="6651" max="6651" width="8.44140625" style="68" customWidth="1"/>
    <col min="6652" max="6652" width="7.33203125" style="68" customWidth="1"/>
    <col min="6653" max="6654" width="9.109375" style="68" customWidth="1"/>
    <col min="6655" max="6655" width="8" style="68" customWidth="1"/>
    <col min="6656" max="6657" width="9.109375" style="68" customWidth="1"/>
    <col min="6658" max="6658" width="8" style="68" customWidth="1"/>
    <col min="6659" max="6659" width="9" style="68" customWidth="1"/>
    <col min="6660" max="6660" width="9.33203125" style="68" customWidth="1"/>
    <col min="6661" max="6661" width="6.88671875" style="68" customWidth="1"/>
    <col min="6662" max="6886" width="8.88671875" style="68"/>
    <col min="6887" max="6887" width="19.33203125" style="68" customWidth="1"/>
    <col min="6888" max="6888" width="9.6640625" style="68" customWidth="1"/>
    <col min="6889" max="6889" width="9.44140625" style="68" customWidth="1"/>
    <col min="6890" max="6890" width="8.6640625" style="68" customWidth="1"/>
    <col min="6891" max="6892" width="9.44140625" style="68" customWidth="1"/>
    <col min="6893" max="6893" width="7.6640625" style="68" customWidth="1"/>
    <col min="6894" max="6894" width="8.88671875" style="68" customWidth="1"/>
    <col min="6895" max="6895" width="8.6640625" style="68" customWidth="1"/>
    <col min="6896" max="6896" width="7.6640625" style="68" customWidth="1"/>
    <col min="6897" max="6898" width="8.109375" style="68" customWidth="1"/>
    <col min="6899" max="6899" width="6.44140625" style="68" customWidth="1"/>
    <col min="6900" max="6901" width="7.44140625" style="68" customWidth="1"/>
    <col min="6902" max="6902" width="6.33203125" style="68" customWidth="1"/>
    <col min="6903" max="6903" width="7.6640625" style="68" customWidth="1"/>
    <col min="6904" max="6904" width="7.33203125" style="68" customWidth="1"/>
    <col min="6905" max="6905" width="7.5546875" style="68" customWidth="1"/>
    <col min="6906" max="6906" width="8.33203125" style="68" customWidth="1"/>
    <col min="6907" max="6907" width="8.44140625" style="68" customWidth="1"/>
    <col min="6908" max="6908" width="7.33203125" style="68" customWidth="1"/>
    <col min="6909" max="6910" width="9.109375" style="68" customWidth="1"/>
    <col min="6911" max="6911" width="8" style="68" customWidth="1"/>
    <col min="6912" max="6913" width="9.109375" style="68" customWidth="1"/>
    <col min="6914" max="6914" width="8" style="68" customWidth="1"/>
    <col min="6915" max="6915" width="9" style="68" customWidth="1"/>
    <col min="6916" max="6916" width="9.33203125" style="68" customWidth="1"/>
    <col min="6917" max="6917" width="6.88671875" style="68" customWidth="1"/>
    <col min="6918" max="7142" width="8.88671875" style="68"/>
    <col min="7143" max="7143" width="19.33203125" style="68" customWidth="1"/>
    <col min="7144" max="7144" width="9.6640625" style="68" customWidth="1"/>
    <col min="7145" max="7145" width="9.44140625" style="68" customWidth="1"/>
    <col min="7146" max="7146" width="8.6640625" style="68" customWidth="1"/>
    <col min="7147" max="7148" width="9.44140625" style="68" customWidth="1"/>
    <col min="7149" max="7149" width="7.6640625" style="68" customWidth="1"/>
    <col min="7150" max="7150" width="8.88671875" style="68" customWidth="1"/>
    <col min="7151" max="7151" width="8.6640625" style="68" customWidth="1"/>
    <col min="7152" max="7152" width="7.6640625" style="68" customWidth="1"/>
    <col min="7153" max="7154" width="8.109375" style="68" customWidth="1"/>
    <col min="7155" max="7155" width="6.44140625" style="68" customWidth="1"/>
    <col min="7156" max="7157" width="7.44140625" style="68" customWidth="1"/>
    <col min="7158" max="7158" width="6.33203125" style="68" customWidth="1"/>
    <col min="7159" max="7159" width="7.6640625" style="68" customWidth="1"/>
    <col min="7160" max="7160" width="7.33203125" style="68" customWidth="1"/>
    <col min="7161" max="7161" width="7.5546875" style="68" customWidth="1"/>
    <col min="7162" max="7162" width="8.33203125" style="68" customWidth="1"/>
    <col min="7163" max="7163" width="8.44140625" style="68" customWidth="1"/>
    <col min="7164" max="7164" width="7.33203125" style="68" customWidth="1"/>
    <col min="7165" max="7166" width="9.109375" style="68" customWidth="1"/>
    <col min="7167" max="7167" width="8" style="68" customWidth="1"/>
    <col min="7168" max="7169" width="9.109375" style="68" customWidth="1"/>
    <col min="7170" max="7170" width="8" style="68" customWidth="1"/>
    <col min="7171" max="7171" width="9" style="68" customWidth="1"/>
    <col min="7172" max="7172" width="9.33203125" style="68" customWidth="1"/>
    <col min="7173" max="7173" width="6.88671875" style="68" customWidth="1"/>
    <col min="7174" max="7398" width="8.88671875" style="68"/>
    <col min="7399" max="7399" width="19.33203125" style="68" customWidth="1"/>
    <col min="7400" max="7400" width="9.6640625" style="68" customWidth="1"/>
    <col min="7401" max="7401" width="9.44140625" style="68" customWidth="1"/>
    <col min="7402" max="7402" width="8.6640625" style="68" customWidth="1"/>
    <col min="7403" max="7404" width="9.44140625" style="68" customWidth="1"/>
    <col min="7405" max="7405" width="7.6640625" style="68" customWidth="1"/>
    <col min="7406" max="7406" width="8.88671875" style="68" customWidth="1"/>
    <col min="7407" max="7407" width="8.6640625" style="68" customWidth="1"/>
    <col min="7408" max="7408" width="7.6640625" style="68" customWidth="1"/>
    <col min="7409" max="7410" width="8.109375" style="68" customWidth="1"/>
    <col min="7411" max="7411" width="6.44140625" style="68" customWidth="1"/>
    <col min="7412" max="7413" width="7.44140625" style="68" customWidth="1"/>
    <col min="7414" max="7414" width="6.33203125" style="68" customWidth="1"/>
    <col min="7415" max="7415" width="7.6640625" style="68" customWidth="1"/>
    <col min="7416" max="7416" width="7.33203125" style="68" customWidth="1"/>
    <col min="7417" max="7417" width="7.5546875" style="68" customWidth="1"/>
    <col min="7418" max="7418" width="8.33203125" style="68" customWidth="1"/>
    <col min="7419" max="7419" width="8.44140625" style="68" customWidth="1"/>
    <col min="7420" max="7420" width="7.33203125" style="68" customWidth="1"/>
    <col min="7421" max="7422" width="9.109375" style="68" customWidth="1"/>
    <col min="7423" max="7423" width="8" style="68" customWidth="1"/>
    <col min="7424" max="7425" width="9.109375" style="68" customWidth="1"/>
    <col min="7426" max="7426" width="8" style="68" customWidth="1"/>
    <col min="7427" max="7427" width="9" style="68" customWidth="1"/>
    <col min="7428" max="7428" width="9.33203125" style="68" customWidth="1"/>
    <col min="7429" max="7429" width="6.88671875" style="68" customWidth="1"/>
    <col min="7430" max="7654" width="8.88671875" style="68"/>
    <col min="7655" max="7655" width="19.33203125" style="68" customWidth="1"/>
    <col min="7656" max="7656" width="9.6640625" style="68" customWidth="1"/>
    <col min="7657" max="7657" width="9.44140625" style="68" customWidth="1"/>
    <col min="7658" max="7658" width="8.6640625" style="68" customWidth="1"/>
    <col min="7659" max="7660" width="9.44140625" style="68" customWidth="1"/>
    <col min="7661" max="7661" width="7.6640625" style="68" customWidth="1"/>
    <col min="7662" max="7662" width="8.88671875" style="68" customWidth="1"/>
    <col min="7663" max="7663" width="8.6640625" style="68" customWidth="1"/>
    <col min="7664" max="7664" width="7.6640625" style="68" customWidth="1"/>
    <col min="7665" max="7666" width="8.109375" style="68" customWidth="1"/>
    <col min="7667" max="7667" width="6.44140625" style="68" customWidth="1"/>
    <col min="7668" max="7669" width="7.44140625" style="68" customWidth="1"/>
    <col min="7670" max="7670" width="6.33203125" style="68" customWidth="1"/>
    <col min="7671" max="7671" width="7.6640625" style="68" customWidth="1"/>
    <col min="7672" max="7672" width="7.33203125" style="68" customWidth="1"/>
    <col min="7673" max="7673" width="7.5546875" style="68" customWidth="1"/>
    <col min="7674" max="7674" width="8.33203125" style="68" customWidth="1"/>
    <col min="7675" max="7675" width="8.44140625" style="68" customWidth="1"/>
    <col min="7676" max="7676" width="7.33203125" style="68" customWidth="1"/>
    <col min="7677" max="7678" width="9.109375" style="68" customWidth="1"/>
    <col min="7679" max="7679" width="8" style="68" customWidth="1"/>
    <col min="7680" max="7681" width="9.109375" style="68" customWidth="1"/>
    <col min="7682" max="7682" width="8" style="68" customWidth="1"/>
    <col min="7683" max="7683" width="9" style="68" customWidth="1"/>
    <col min="7684" max="7684" width="9.33203125" style="68" customWidth="1"/>
    <col min="7685" max="7685" width="6.88671875" style="68" customWidth="1"/>
    <col min="7686" max="7910" width="8.88671875" style="68"/>
    <col min="7911" max="7911" width="19.33203125" style="68" customWidth="1"/>
    <col min="7912" max="7912" width="9.6640625" style="68" customWidth="1"/>
    <col min="7913" max="7913" width="9.44140625" style="68" customWidth="1"/>
    <col min="7914" max="7914" width="8.6640625" style="68" customWidth="1"/>
    <col min="7915" max="7916" width="9.44140625" style="68" customWidth="1"/>
    <col min="7917" max="7917" width="7.6640625" style="68" customWidth="1"/>
    <col min="7918" max="7918" width="8.88671875" style="68" customWidth="1"/>
    <col min="7919" max="7919" width="8.6640625" style="68" customWidth="1"/>
    <col min="7920" max="7920" width="7.6640625" style="68" customWidth="1"/>
    <col min="7921" max="7922" width="8.109375" style="68" customWidth="1"/>
    <col min="7923" max="7923" width="6.44140625" style="68" customWidth="1"/>
    <col min="7924" max="7925" width="7.44140625" style="68" customWidth="1"/>
    <col min="7926" max="7926" width="6.33203125" style="68" customWidth="1"/>
    <col min="7927" max="7927" width="7.6640625" style="68" customWidth="1"/>
    <col min="7928" max="7928" width="7.33203125" style="68" customWidth="1"/>
    <col min="7929" max="7929" width="7.5546875" style="68" customWidth="1"/>
    <col min="7930" max="7930" width="8.33203125" style="68" customWidth="1"/>
    <col min="7931" max="7931" width="8.44140625" style="68" customWidth="1"/>
    <col min="7932" max="7932" width="7.33203125" style="68" customWidth="1"/>
    <col min="7933" max="7934" width="9.109375" style="68" customWidth="1"/>
    <col min="7935" max="7935" width="8" style="68" customWidth="1"/>
    <col min="7936" max="7937" width="9.109375" style="68" customWidth="1"/>
    <col min="7938" max="7938" width="8" style="68" customWidth="1"/>
    <col min="7939" max="7939" width="9" style="68" customWidth="1"/>
    <col min="7940" max="7940" width="9.33203125" style="68" customWidth="1"/>
    <col min="7941" max="7941" width="6.88671875" style="68" customWidth="1"/>
    <col min="7942" max="8166" width="8.88671875" style="68"/>
    <col min="8167" max="8167" width="19.33203125" style="68" customWidth="1"/>
    <col min="8168" max="8168" width="9.6640625" style="68" customWidth="1"/>
    <col min="8169" max="8169" width="9.44140625" style="68" customWidth="1"/>
    <col min="8170" max="8170" width="8.6640625" style="68" customWidth="1"/>
    <col min="8171" max="8172" width="9.44140625" style="68" customWidth="1"/>
    <col min="8173" max="8173" width="7.6640625" style="68" customWidth="1"/>
    <col min="8174" max="8174" width="8.88671875" style="68" customWidth="1"/>
    <col min="8175" max="8175" width="8.6640625" style="68" customWidth="1"/>
    <col min="8176" max="8176" width="7.6640625" style="68" customWidth="1"/>
    <col min="8177" max="8178" width="8.109375" style="68" customWidth="1"/>
    <col min="8179" max="8179" width="6.44140625" style="68" customWidth="1"/>
    <col min="8180" max="8181" width="7.44140625" style="68" customWidth="1"/>
    <col min="8182" max="8182" width="6.33203125" style="68" customWidth="1"/>
    <col min="8183" max="8183" width="7.6640625" style="68" customWidth="1"/>
    <col min="8184" max="8184" width="7.33203125" style="68" customWidth="1"/>
    <col min="8185" max="8185" width="7.5546875" style="68" customWidth="1"/>
    <col min="8186" max="8186" width="8.33203125" style="68" customWidth="1"/>
    <col min="8187" max="8187" width="8.44140625" style="68" customWidth="1"/>
    <col min="8188" max="8188" width="7.33203125" style="68" customWidth="1"/>
    <col min="8189" max="8190" width="9.109375" style="68" customWidth="1"/>
    <col min="8191" max="8191" width="8" style="68" customWidth="1"/>
    <col min="8192" max="8193" width="9.109375" style="68" customWidth="1"/>
    <col min="8194" max="8194" width="8" style="68" customWidth="1"/>
    <col min="8195" max="8195" width="9" style="68" customWidth="1"/>
    <col min="8196" max="8196" width="9.33203125" style="68" customWidth="1"/>
    <col min="8197" max="8197" width="6.88671875" style="68" customWidth="1"/>
    <col min="8198" max="8422" width="8.88671875" style="68"/>
    <col min="8423" max="8423" width="19.33203125" style="68" customWidth="1"/>
    <col min="8424" max="8424" width="9.6640625" style="68" customWidth="1"/>
    <col min="8425" max="8425" width="9.44140625" style="68" customWidth="1"/>
    <col min="8426" max="8426" width="8.6640625" style="68" customWidth="1"/>
    <col min="8427" max="8428" width="9.44140625" style="68" customWidth="1"/>
    <col min="8429" max="8429" width="7.6640625" style="68" customWidth="1"/>
    <col min="8430" max="8430" width="8.88671875" style="68" customWidth="1"/>
    <col min="8431" max="8431" width="8.6640625" style="68" customWidth="1"/>
    <col min="8432" max="8432" width="7.6640625" style="68" customWidth="1"/>
    <col min="8433" max="8434" width="8.109375" style="68" customWidth="1"/>
    <col min="8435" max="8435" width="6.44140625" style="68" customWidth="1"/>
    <col min="8436" max="8437" width="7.44140625" style="68" customWidth="1"/>
    <col min="8438" max="8438" width="6.33203125" style="68" customWidth="1"/>
    <col min="8439" max="8439" width="7.6640625" style="68" customWidth="1"/>
    <col min="8440" max="8440" width="7.33203125" style="68" customWidth="1"/>
    <col min="8441" max="8441" width="7.5546875" style="68" customWidth="1"/>
    <col min="8442" max="8442" width="8.33203125" style="68" customWidth="1"/>
    <col min="8443" max="8443" width="8.44140625" style="68" customWidth="1"/>
    <col min="8444" max="8444" width="7.33203125" style="68" customWidth="1"/>
    <col min="8445" max="8446" width="9.109375" style="68" customWidth="1"/>
    <col min="8447" max="8447" width="8" style="68" customWidth="1"/>
    <col min="8448" max="8449" width="9.109375" style="68" customWidth="1"/>
    <col min="8450" max="8450" width="8" style="68" customWidth="1"/>
    <col min="8451" max="8451" width="9" style="68" customWidth="1"/>
    <col min="8452" max="8452" width="9.33203125" style="68" customWidth="1"/>
    <col min="8453" max="8453" width="6.88671875" style="68" customWidth="1"/>
    <col min="8454" max="8678" width="8.88671875" style="68"/>
    <col min="8679" max="8679" width="19.33203125" style="68" customWidth="1"/>
    <col min="8680" max="8680" width="9.6640625" style="68" customWidth="1"/>
    <col min="8681" max="8681" width="9.44140625" style="68" customWidth="1"/>
    <col min="8682" max="8682" width="8.6640625" style="68" customWidth="1"/>
    <col min="8683" max="8684" width="9.44140625" style="68" customWidth="1"/>
    <col min="8685" max="8685" width="7.6640625" style="68" customWidth="1"/>
    <col min="8686" max="8686" width="8.88671875" style="68" customWidth="1"/>
    <col min="8687" max="8687" width="8.6640625" style="68" customWidth="1"/>
    <col min="8688" max="8688" width="7.6640625" style="68" customWidth="1"/>
    <col min="8689" max="8690" width="8.109375" style="68" customWidth="1"/>
    <col min="8691" max="8691" width="6.44140625" style="68" customWidth="1"/>
    <col min="8692" max="8693" width="7.44140625" style="68" customWidth="1"/>
    <col min="8694" max="8694" width="6.33203125" style="68" customWidth="1"/>
    <col min="8695" max="8695" width="7.6640625" style="68" customWidth="1"/>
    <col min="8696" max="8696" width="7.33203125" style="68" customWidth="1"/>
    <col min="8697" max="8697" width="7.5546875" style="68" customWidth="1"/>
    <col min="8698" max="8698" width="8.33203125" style="68" customWidth="1"/>
    <col min="8699" max="8699" width="8.44140625" style="68" customWidth="1"/>
    <col min="8700" max="8700" width="7.33203125" style="68" customWidth="1"/>
    <col min="8701" max="8702" width="9.109375" style="68" customWidth="1"/>
    <col min="8703" max="8703" width="8" style="68" customWidth="1"/>
    <col min="8704" max="8705" width="9.109375" style="68" customWidth="1"/>
    <col min="8706" max="8706" width="8" style="68" customWidth="1"/>
    <col min="8707" max="8707" width="9" style="68" customWidth="1"/>
    <col min="8708" max="8708" width="9.33203125" style="68" customWidth="1"/>
    <col min="8709" max="8709" width="6.88671875" style="68" customWidth="1"/>
    <col min="8710" max="8934" width="8.88671875" style="68"/>
    <col min="8935" max="8935" width="19.33203125" style="68" customWidth="1"/>
    <col min="8936" max="8936" width="9.6640625" style="68" customWidth="1"/>
    <col min="8937" max="8937" width="9.44140625" style="68" customWidth="1"/>
    <col min="8938" max="8938" width="8.6640625" style="68" customWidth="1"/>
    <col min="8939" max="8940" width="9.44140625" style="68" customWidth="1"/>
    <col min="8941" max="8941" width="7.6640625" style="68" customWidth="1"/>
    <col min="8942" max="8942" width="8.88671875" style="68" customWidth="1"/>
    <col min="8943" max="8943" width="8.6640625" style="68" customWidth="1"/>
    <col min="8944" max="8944" width="7.6640625" style="68" customWidth="1"/>
    <col min="8945" max="8946" width="8.109375" style="68" customWidth="1"/>
    <col min="8947" max="8947" width="6.44140625" style="68" customWidth="1"/>
    <col min="8948" max="8949" width="7.44140625" style="68" customWidth="1"/>
    <col min="8950" max="8950" width="6.33203125" style="68" customWidth="1"/>
    <col min="8951" max="8951" width="7.6640625" style="68" customWidth="1"/>
    <col min="8952" max="8952" width="7.33203125" style="68" customWidth="1"/>
    <col min="8953" max="8953" width="7.5546875" style="68" customWidth="1"/>
    <col min="8954" max="8954" width="8.33203125" style="68" customWidth="1"/>
    <col min="8955" max="8955" width="8.44140625" style="68" customWidth="1"/>
    <col min="8956" max="8956" width="7.33203125" style="68" customWidth="1"/>
    <col min="8957" max="8958" width="9.109375" style="68" customWidth="1"/>
    <col min="8959" max="8959" width="8" style="68" customWidth="1"/>
    <col min="8960" max="8961" width="9.109375" style="68" customWidth="1"/>
    <col min="8962" max="8962" width="8" style="68" customWidth="1"/>
    <col min="8963" max="8963" width="9" style="68" customWidth="1"/>
    <col min="8964" max="8964" width="9.33203125" style="68" customWidth="1"/>
    <col min="8965" max="8965" width="6.88671875" style="68" customWidth="1"/>
    <col min="8966" max="9190" width="8.88671875" style="68"/>
    <col min="9191" max="9191" width="19.33203125" style="68" customWidth="1"/>
    <col min="9192" max="9192" width="9.6640625" style="68" customWidth="1"/>
    <col min="9193" max="9193" width="9.44140625" style="68" customWidth="1"/>
    <col min="9194" max="9194" width="8.6640625" style="68" customWidth="1"/>
    <col min="9195" max="9196" width="9.44140625" style="68" customWidth="1"/>
    <col min="9197" max="9197" width="7.6640625" style="68" customWidth="1"/>
    <col min="9198" max="9198" width="8.88671875" style="68" customWidth="1"/>
    <col min="9199" max="9199" width="8.6640625" style="68" customWidth="1"/>
    <col min="9200" max="9200" width="7.6640625" style="68" customWidth="1"/>
    <col min="9201" max="9202" width="8.109375" style="68" customWidth="1"/>
    <col min="9203" max="9203" width="6.44140625" style="68" customWidth="1"/>
    <col min="9204" max="9205" width="7.44140625" style="68" customWidth="1"/>
    <col min="9206" max="9206" width="6.33203125" style="68" customWidth="1"/>
    <col min="9207" max="9207" width="7.6640625" style="68" customWidth="1"/>
    <col min="9208" max="9208" width="7.33203125" style="68" customWidth="1"/>
    <col min="9209" max="9209" width="7.5546875" style="68" customWidth="1"/>
    <col min="9210" max="9210" width="8.33203125" style="68" customWidth="1"/>
    <col min="9211" max="9211" width="8.44140625" style="68" customWidth="1"/>
    <col min="9212" max="9212" width="7.33203125" style="68" customWidth="1"/>
    <col min="9213" max="9214" width="9.109375" style="68" customWidth="1"/>
    <col min="9215" max="9215" width="8" style="68" customWidth="1"/>
    <col min="9216" max="9217" width="9.109375" style="68" customWidth="1"/>
    <col min="9218" max="9218" width="8" style="68" customWidth="1"/>
    <col min="9219" max="9219" width="9" style="68" customWidth="1"/>
    <col min="9220" max="9220" width="9.33203125" style="68" customWidth="1"/>
    <col min="9221" max="9221" width="6.88671875" style="68" customWidth="1"/>
    <col min="9222" max="9446" width="8.88671875" style="68"/>
    <col min="9447" max="9447" width="19.33203125" style="68" customWidth="1"/>
    <col min="9448" max="9448" width="9.6640625" style="68" customWidth="1"/>
    <col min="9449" max="9449" width="9.44140625" style="68" customWidth="1"/>
    <col min="9450" max="9450" width="8.6640625" style="68" customWidth="1"/>
    <col min="9451" max="9452" width="9.44140625" style="68" customWidth="1"/>
    <col min="9453" max="9453" width="7.6640625" style="68" customWidth="1"/>
    <col min="9454" max="9454" width="8.88671875" style="68" customWidth="1"/>
    <col min="9455" max="9455" width="8.6640625" style="68" customWidth="1"/>
    <col min="9456" max="9456" width="7.6640625" style="68" customWidth="1"/>
    <col min="9457" max="9458" width="8.109375" style="68" customWidth="1"/>
    <col min="9459" max="9459" width="6.44140625" style="68" customWidth="1"/>
    <col min="9460" max="9461" width="7.44140625" style="68" customWidth="1"/>
    <col min="9462" max="9462" width="6.33203125" style="68" customWidth="1"/>
    <col min="9463" max="9463" width="7.6640625" style="68" customWidth="1"/>
    <col min="9464" max="9464" width="7.33203125" style="68" customWidth="1"/>
    <col min="9465" max="9465" width="7.5546875" style="68" customWidth="1"/>
    <col min="9466" max="9466" width="8.33203125" style="68" customWidth="1"/>
    <col min="9467" max="9467" width="8.44140625" style="68" customWidth="1"/>
    <col min="9468" max="9468" width="7.33203125" style="68" customWidth="1"/>
    <col min="9469" max="9470" width="9.109375" style="68" customWidth="1"/>
    <col min="9471" max="9471" width="8" style="68" customWidth="1"/>
    <col min="9472" max="9473" width="9.109375" style="68" customWidth="1"/>
    <col min="9474" max="9474" width="8" style="68" customWidth="1"/>
    <col min="9475" max="9475" width="9" style="68" customWidth="1"/>
    <col min="9476" max="9476" width="9.33203125" style="68" customWidth="1"/>
    <col min="9477" max="9477" width="6.88671875" style="68" customWidth="1"/>
    <col min="9478" max="9702" width="8.88671875" style="68"/>
    <col min="9703" max="9703" width="19.33203125" style="68" customWidth="1"/>
    <col min="9704" max="9704" width="9.6640625" style="68" customWidth="1"/>
    <col min="9705" max="9705" width="9.44140625" style="68" customWidth="1"/>
    <col min="9706" max="9706" width="8.6640625" style="68" customWidth="1"/>
    <col min="9707" max="9708" width="9.44140625" style="68" customWidth="1"/>
    <col min="9709" max="9709" width="7.6640625" style="68" customWidth="1"/>
    <col min="9710" max="9710" width="8.88671875" style="68" customWidth="1"/>
    <col min="9711" max="9711" width="8.6640625" style="68" customWidth="1"/>
    <col min="9712" max="9712" width="7.6640625" style="68" customWidth="1"/>
    <col min="9713" max="9714" width="8.109375" style="68" customWidth="1"/>
    <col min="9715" max="9715" width="6.44140625" style="68" customWidth="1"/>
    <col min="9716" max="9717" width="7.44140625" style="68" customWidth="1"/>
    <col min="9718" max="9718" width="6.33203125" style="68" customWidth="1"/>
    <col min="9719" max="9719" width="7.6640625" style="68" customWidth="1"/>
    <col min="9720" max="9720" width="7.33203125" style="68" customWidth="1"/>
    <col min="9721" max="9721" width="7.5546875" style="68" customWidth="1"/>
    <col min="9722" max="9722" width="8.33203125" style="68" customWidth="1"/>
    <col min="9723" max="9723" width="8.44140625" style="68" customWidth="1"/>
    <col min="9724" max="9724" width="7.33203125" style="68" customWidth="1"/>
    <col min="9725" max="9726" width="9.109375" style="68" customWidth="1"/>
    <col min="9727" max="9727" width="8" style="68" customWidth="1"/>
    <col min="9728" max="9729" width="9.109375" style="68" customWidth="1"/>
    <col min="9730" max="9730" width="8" style="68" customWidth="1"/>
    <col min="9731" max="9731" width="9" style="68" customWidth="1"/>
    <col min="9732" max="9732" width="9.33203125" style="68" customWidth="1"/>
    <col min="9733" max="9733" width="6.88671875" style="68" customWidth="1"/>
    <col min="9734" max="9958" width="8.88671875" style="68"/>
    <col min="9959" max="9959" width="19.33203125" style="68" customWidth="1"/>
    <col min="9960" max="9960" width="9.6640625" style="68" customWidth="1"/>
    <col min="9961" max="9961" width="9.44140625" style="68" customWidth="1"/>
    <col min="9962" max="9962" width="8.6640625" style="68" customWidth="1"/>
    <col min="9963" max="9964" width="9.44140625" style="68" customWidth="1"/>
    <col min="9965" max="9965" width="7.6640625" style="68" customWidth="1"/>
    <col min="9966" max="9966" width="8.88671875" style="68" customWidth="1"/>
    <col min="9967" max="9967" width="8.6640625" style="68" customWidth="1"/>
    <col min="9968" max="9968" width="7.6640625" style="68" customWidth="1"/>
    <col min="9969" max="9970" width="8.109375" style="68" customWidth="1"/>
    <col min="9971" max="9971" width="6.44140625" style="68" customWidth="1"/>
    <col min="9972" max="9973" width="7.44140625" style="68" customWidth="1"/>
    <col min="9974" max="9974" width="6.33203125" style="68" customWidth="1"/>
    <col min="9975" max="9975" width="7.6640625" style="68" customWidth="1"/>
    <col min="9976" max="9976" width="7.33203125" style="68" customWidth="1"/>
    <col min="9977" max="9977" width="7.5546875" style="68" customWidth="1"/>
    <col min="9978" max="9978" width="8.33203125" style="68" customWidth="1"/>
    <col min="9979" max="9979" width="8.44140625" style="68" customWidth="1"/>
    <col min="9980" max="9980" width="7.33203125" style="68" customWidth="1"/>
    <col min="9981" max="9982" width="9.109375" style="68" customWidth="1"/>
    <col min="9983" max="9983" width="8" style="68" customWidth="1"/>
    <col min="9984" max="9985" width="9.109375" style="68" customWidth="1"/>
    <col min="9986" max="9986" width="8" style="68" customWidth="1"/>
    <col min="9987" max="9987" width="9" style="68" customWidth="1"/>
    <col min="9988" max="9988" width="9.33203125" style="68" customWidth="1"/>
    <col min="9989" max="9989" width="6.88671875" style="68" customWidth="1"/>
    <col min="9990" max="10214" width="8.88671875" style="68"/>
    <col min="10215" max="10215" width="19.33203125" style="68" customWidth="1"/>
    <col min="10216" max="10216" width="9.6640625" style="68" customWidth="1"/>
    <col min="10217" max="10217" width="9.44140625" style="68" customWidth="1"/>
    <col min="10218" max="10218" width="8.6640625" style="68" customWidth="1"/>
    <col min="10219" max="10220" width="9.44140625" style="68" customWidth="1"/>
    <col min="10221" max="10221" width="7.6640625" style="68" customWidth="1"/>
    <col min="10222" max="10222" width="8.88671875" style="68" customWidth="1"/>
    <col min="10223" max="10223" width="8.6640625" style="68" customWidth="1"/>
    <col min="10224" max="10224" width="7.6640625" style="68" customWidth="1"/>
    <col min="10225" max="10226" width="8.109375" style="68" customWidth="1"/>
    <col min="10227" max="10227" width="6.44140625" style="68" customWidth="1"/>
    <col min="10228" max="10229" width="7.44140625" style="68" customWidth="1"/>
    <col min="10230" max="10230" width="6.33203125" style="68" customWidth="1"/>
    <col min="10231" max="10231" width="7.6640625" style="68" customWidth="1"/>
    <col min="10232" max="10232" width="7.33203125" style="68" customWidth="1"/>
    <col min="10233" max="10233" width="7.5546875" style="68" customWidth="1"/>
    <col min="10234" max="10234" width="8.33203125" style="68" customWidth="1"/>
    <col min="10235" max="10235" width="8.44140625" style="68" customWidth="1"/>
    <col min="10236" max="10236" width="7.33203125" style="68" customWidth="1"/>
    <col min="10237" max="10238" width="9.109375" style="68" customWidth="1"/>
    <col min="10239" max="10239" width="8" style="68" customWidth="1"/>
    <col min="10240" max="10241" width="9.109375" style="68" customWidth="1"/>
    <col min="10242" max="10242" width="8" style="68" customWidth="1"/>
    <col min="10243" max="10243" width="9" style="68" customWidth="1"/>
    <col min="10244" max="10244" width="9.33203125" style="68" customWidth="1"/>
    <col min="10245" max="10245" width="6.88671875" style="68" customWidth="1"/>
    <col min="10246" max="10470" width="8.88671875" style="68"/>
    <col min="10471" max="10471" width="19.33203125" style="68" customWidth="1"/>
    <col min="10472" max="10472" width="9.6640625" style="68" customWidth="1"/>
    <col min="10473" max="10473" width="9.44140625" style="68" customWidth="1"/>
    <col min="10474" max="10474" width="8.6640625" style="68" customWidth="1"/>
    <col min="10475" max="10476" width="9.44140625" style="68" customWidth="1"/>
    <col min="10477" max="10477" width="7.6640625" style="68" customWidth="1"/>
    <col min="10478" max="10478" width="8.88671875" style="68" customWidth="1"/>
    <col min="10479" max="10479" width="8.6640625" style="68" customWidth="1"/>
    <col min="10480" max="10480" width="7.6640625" style="68" customWidth="1"/>
    <col min="10481" max="10482" width="8.109375" style="68" customWidth="1"/>
    <col min="10483" max="10483" width="6.44140625" style="68" customWidth="1"/>
    <col min="10484" max="10485" width="7.44140625" style="68" customWidth="1"/>
    <col min="10486" max="10486" width="6.33203125" style="68" customWidth="1"/>
    <col min="10487" max="10487" width="7.6640625" style="68" customWidth="1"/>
    <col min="10488" max="10488" width="7.33203125" style="68" customWidth="1"/>
    <col min="10489" max="10489" width="7.5546875" style="68" customWidth="1"/>
    <col min="10490" max="10490" width="8.33203125" style="68" customWidth="1"/>
    <col min="10491" max="10491" width="8.44140625" style="68" customWidth="1"/>
    <col min="10492" max="10492" width="7.33203125" style="68" customWidth="1"/>
    <col min="10493" max="10494" width="9.109375" style="68" customWidth="1"/>
    <col min="10495" max="10495" width="8" style="68" customWidth="1"/>
    <col min="10496" max="10497" width="9.109375" style="68" customWidth="1"/>
    <col min="10498" max="10498" width="8" style="68" customWidth="1"/>
    <col min="10499" max="10499" width="9" style="68" customWidth="1"/>
    <col min="10500" max="10500" width="9.33203125" style="68" customWidth="1"/>
    <col min="10501" max="10501" width="6.88671875" style="68" customWidth="1"/>
    <col min="10502" max="10726" width="8.88671875" style="68"/>
    <col min="10727" max="10727" width="19.33203125" style="68" customWidth="1"/>
    <col min="10728" max="10728" width="9.6640625" style="68" customWidth="1"/>
    <col min="10729" max="10729" width="9.44140625" style="68" customWidth="1"/>
    <col min="10730" max="10730" width="8.6640625" style="68" customWidth="1"/>
    <col min="10731" max="10732" width="9.44140625" style="68" customWidth="1"/>
    <col min="10733" max="10733" width="7.6640625" style="68" customWidth="1"/>
    <col min="10734" max="10734" width="8.88671875" style="68" customWidth="1"/>
    <col min="10735" max="10735" width="8.6640625" style="68" customWidth="1"/>
    <col min="10736" max="10736" width="7.6640625" style="68" customWidth="1"/>
    <col min="10737" max="10738" width="8.109375" style="68" customWidth="1"/>
    <col min="10739" max="10739" width="6.44140625" style="68" customWidth="1"/>
    <col min="10740" max="10741" width="7.44140625" style="68" customWidth="1"/>
    <col min="10742" max="10742" width="6.33203125" style="68" customWidth="1"/>
    <col min="10743" max="10743" width="7.6640625" style="68" customWidth="1"/>
    <col min="10744" max="10744" width="7.33203125" style="68" customWidth="1"/>
    <col min="10745" max="10745" width="7.5546875" style="68" customWidth="1"/>
    <col min="10746" max="10746" width="8.33203125" style="68" customWidth="1"/>
    <col min="10747" max="10747" width="8.44140625" style="68" customWidth="1"/>
    <col min="10748" max="10748" width="7.33203125" style="68" customWidth="1"/>
    <col min="10749" max="10750" width="9.109375" style="68" customWidth="1"/>
    <col min="10751" max="10751" width="8" style="68" customWidth="1"/>
    <col min="10752" max="10753" width="9.109375" style="68" customWidth="1"/>
    <col min="10754" max="10754" width="8" style="68" customWidth="1"/>
    <col min="10755" max="10755" width="9" style="68" customWidth="1"/>
    <col min="10756" max="10756" width="9.33203125" style="68" customWidth="1"/>
    <col min="10757" max="10757" width="6.88671875" style="68" customWidth="1"/>
    <col min="10758" max="10982" width="8.88671875" style="68"/>
    <col min="10983" max="10983" width="19.33203125" style="68" customWidth="1"/>
    <col min="10984" max="10984" width="9.6640625" style="68" customWidth="1"/>
    <col min="10985" max="10985" width="9.44140625" style="68" customWidth="1"/>
    <col min="10986" max="10986" width="8.6640625" style="68" customWidth="1"/>
    <col min="10987" max="10988" width="9.44140625" style="68" customWidth="1"/>
    <col min="10989" max="10989" width="7.6640625" style="68" customWidth="1"/>
    <col min="10990" max="10990" width="8.88671875" style="68" customWidth="1"/>
    <col min="10991" max="10991" width="8.6640625" style="68" customWidth="1"/>
    <col min="10992" max="10992" width="7.6640625" style="68" customWidth="1"/>
    <col min="10993" max="10994" width="8.109375" style="68" customWidth="1"/>
    <col min="10995" max="10995" width="6.44140625" style="68" customWidth="1"/>
    <col min="10996" max="10997" width="7.44140625" style="68" customWidth="1"/>
    <col min="10998" max="10998" width="6.33203125" style="68" customWidth="1"/>
    <col min="10999" max="10999" width="7.6640625" style="68" customWidth="1"/>
    <col min="11000" max="11000" width="7.33203125" style="68" customWidth="1"/>
    <col min="11001" max="11001" width="7.5546875" style="68" customWidth="1"/>
    <col min="11002" max="11002" width="8.33203125" style="68" customWidth="1"/>
    <col min="11003" max="11003" width="8.44140625" style="68" customWidth="1"/>
    <col min="11004" max="11004" width="7.33203125" style="68" customWidth="1"/>
    <col min="11005" max="11006" width="9.109375" style="68" customWidth="1"/>
    <col min="11007" max="11007" width="8" style="68" customWidth="1"/>
    <col min="11008" max="11009" width="9.109375" style="68" customWidth="1"/>
    <col min="11010" max="11010" width="8" style="68" customWidth="1"/>
    <col min="11011" max="11011" width="9" style="68" customWidth="1"/>
    <col min="11012" max="11012" width="9.33203125" style="68" customWidth="1"/>
    <col min="11013" max="11013" width="6.88671875" style="68" customWidth="1"/>
    <col min="11014" max="11238" width="8.88671875" style="68"/>
    <col min="11239" max="11239" width="19.33203125" style="68" customWidth="1"/>
    <col min="11240" max="11240" width="9.6640625" style="68" customWidth="1"/>
    <col min="11241" max="11241" width="9.44140625" style="68" customWidth="1"/>
    <col min="11242" max="11242" width="8.6640625" style="68" customWidth="1"/>
    <col min="11243" max="11244" width="9.44140625" style="68" customWidth="1"/>
    <col min="11245" max="11245" width="7.6640625" style="68" customWidth="1"/>
    <col min="11246" max="11246" width="8.88671875" style="68" customWidth="1"/>
    <col min="11247" max="11247" width="8.6640625" style="68" customWidth="1"/>
    <col min="11248" max="11248" width="7.6640625" style="68" customWidth="1"/>
    <col min="11249" max="11250" width="8.109375" style="68" customWidth="1"/>
    <col min="11251" max="11251" width="6.44140625" style="68" customWidth="1"/>
    <col min="11252" max="11253" width="7.44140625" style="68" customWidth="1"/>
    <col min="11254" max="11254" width="6.33203125" style="68" customWidth="1"/>
    <col min="11255" max="11255" width="7.6640625" style="68" customWidth="1"/>
    <col min="11256" max="11256" width="7.33203125" style="68" customWidth="1"/>
    <col min="11257" max="11257" width="7.5546875" style="68" customWidth="1"/>
    <col min="11258" max="11258" width="8.33203125" style="68" customWidth="1"/>
    <col min="11259" max="11259" width="8.44140625" style="68" customWidth="1"/>
    <col min="11260" max="11260" width="7.33203125" style="68" customWidth="1"/>
    <col min="11261" max="11262" width="9.109375" style="68" customWidth="1"/>
    <col min="11263" max="11263" width="8" style="68" customWidth="1"/>
    <col min="11264" max="11265" width="9.109375" style="68" customWidth="1"/>
    <col min="11266" max="11266" width="8" style="68" customWidth="1"/>
    <col min="11267" max="11267" width="9" style="68" customWidth="1"/>
    <col min="11268" max="11268" width="9.33203125" style="68" customWidth="1"/>
    <col min="11269" max="11269" width="6.88671875" style="68" customWidth="1"/>
    <col min="11270" max="11494" width="8.88671875" style="68"/>
    <col min="11495" max="11495" width="19.33203125" style="68" customWidth="1"/>
    <col min="11496" max="11496" width="9.6640625" style="68" customWidth="1"/>
    <col min="11497" max="11497" width="9.44140625" style="68" customWidth="1"/>
    <col min="11498" max="11498" width="8.6640625" style="68" customWidth="1"/>
    <col min="11499" max="11500" width="9.44140625" style="68" customWidth="1"/>
    <col min="11501" max="11501" width="7.6640625" style="68" customWidth="1"/>
    <col min="11502" max="11502" width="8.88671875" style="68" customWidth="1"/>
    <col min="11503" max="11503" width="8.6640625" style="68" customWidth="1"/>
    <col min="11504" max="11504" width="7.6640625" style="68" customWidth="1"/>
    <col min="11505" max="11506" width="8.109375" style="68" customWidth="1"/>
    <col min="11507" max="11507" width="6.44140625" style="68" customWidth="1"/>
    <col min="11508" max="11509" width="7.44140625" style="68" customWidth="1"/>
    <col min="11510" max="11510" width="6.33203125" style="68" customWidth="1"/>
    <col min="11511" max="11511" width="7.6640625" style="68" customWidth="1"/>
    <col min="11512" max="11512" width="7.33203125" style="68" customWidth="1"/>
    <col min="11513" max="11513" width="7.5546875" style="68" customWidth="1"/>
    <col min="11514" max="11514" width="8.33203125" style="68" customWidth="1"/>
    <col min="11515" max="11515" width="8.44140625" style="68" customWidth="1"/>
    <col min="11516" max="11516" width="7.33203125" style="68" customWidth="1"/>
    <col min="11517" max="11518" width="9.109375" style="68" customWidth="1"/>
    <col min="11519" max="11519" width="8" style="68" customWidth="1"/>
    <col min="11520" max="11521" width="9.109375" style="68" customWidth="1"/>
    <col min="11522" max="11522" width="8" style="68" customWidth="1"/>
    <col min="11523" max="11523" width="9" style="68" customWidth="1"/>
    <col min="11524" max="11524" width="9.33203125" style="68" customWidth="1"/>
    <col min="11525" max="11525" width="6.88671875" style="68" customWidth="1"/>
    <col min="11526" max="11750" width="8.88671875" style="68"/>
    <col min="11751" max="11751" width="19.33203125" style="68" customWidth="1"/>
    <col min="11752" max="11752" width="9.6640625" style="68" customWidth="1"/>
    <col min="11753" max="11753" width="9.44140625" style="68" customWidth="1"/>
    <col min="11754" max="11754" width="8.6640625" style="68" customWidth="1"/>
    <col min="11755" max="11756" width="9.44140625" style="68" customWidth="1"/>
    <col min="11757" max="11757" width="7.6640625" style="68" customWidth="1"/>
    <col min="11758" max="11758" width="8.88671875" style="68" customWidth="1"/>
    <col min="11759" max="11759" width="8.6640625" style="68" customWidth="1"/>
    <col min="11760" max="11760" width="7.6640625" style="68" customWidth="1"/>
    <col min="11761" max="11762" width="8.109375" style="68" customWidth="1"/>
    <col min="11763" max="11763" width="6.44140625" style="68" customWidth="1"/>
    <col min="11764" max="11765" width="7.44140625" style="68" customWidth="1"/>
    <col min="11766" max="11766" width="6.33203125" style="68" customWidth="1"/>
    <col min="11767" max="11767" width="7.6640625" style="68" customWidth="1"/>
    <col min="11768" max="11768" width="7.33203125" style="68" customWidth="1"/>
    <col min="11769" max="11769" width="7.5546875" style="68" customWidth="1"/>
    <col min="11770" max="11770" width="8.33203125" style="68" customWidth="1"/>
    <col min="11771" max="11771" width="8.44140625" style="68" customWidth="1"/>
    <col min="11772" max="11772" width="7.33203125" style="68" customWidth="1"/>
    <col min="11773" max="11774" width="9.109375" style="68" customWidth="1"/>
    <col min="11775" max="11775" width="8" style="68" customWidth="1"/>
    <col min="11776" max="11777" width="9.109375" style="68" customWidth="1"/>
    <col min="11778" max="11778" width="8" style="68" customWidth="1"/>
    <col min="11779" max="11779" width="9" style="68" customWidth="1"/>
    <col min="11780" max="11780" width="9.33203125" style="68" customWidth="1"/>
    <col min="11781" max="11781" width="6.88671875" style="68" customWidth="1"/>
    <col min="11782" max="12006" width="8.88671875" style="68"/>
    <col min="12007" max="12007" width="19.33203125" style="68" customWidth="1"/>
    <col min="12008" max="12008" width="9.6640625" style="68" customWidth="1"/>
    <col min="12009" max="12009" width="9.44140625" style="68" customWidth="1"/>
    <col min="12010" max="12010" width="8.6640625" style="68" customWidth="1"/>
    <col min="12011" max="12012" width="9.44140625" style="68" customWidth="1"/>
    <col min="12013" max="12013" width="7.6640625" style="68" customWidth="1"/>
    <col min="12014" max="12014" width="8.88671875" style="68" customWidth="1"/>
    <col min="12015" max="12015" width="8.6640625" style="68" customWidth="1"/>
    <col min="12016" max="12016" width="7.6640625" style="68" customWidth="1"/>
    <col min="12017" max="12018" width="8.109375" style="68" customWidth="1"/>
    <col min="12019" max="12019" width="6.44140625" style="68" customWidth="1"/>
    <col min="12020" max="12021" width="7.44140625" style="68" customWidth="1"/>
    <col min="12022" max="12022" width="6.33203125" style="68" customWidth="1"/>
    <col min="12023" max="12023" width="7.6640625" style="68" customWidth="1"/>
    <col min="12024" max="12024" width="7.33203125" style="68" customWidth="1"/>
    <col min="12025" max="12025" width="7.5546875" style="68" customWidth="1"/>
    <col min="12026" max="12026" width="8.33203125" style="68" customWidth="1"/>
    <col min="12027" max="12027" width="8.44140625" style="68" customWidth="1"/>
    <col min="12028" max="12028" width="7.33203125" style="68" customWidth="1"/>
    <col min="12029" max="12030" width="9.109375" style="68" customWidth="1"/>
    <col min="12031" max="12031" width="8" style="68" customWidth="1"/>
    <col min="12032" max="12033" width="9.109375" style="68" customWidth="1"/>
    <col min="12034" max="12034" width="8" style="68" customWidth="1"/>
    <col min="12035" max="12035" width="9" style="68" customWidth="1"/>
    <col min="12036" max="12036" width="9.33203125" style="68" customWidth="1"/>
    <col min="12037" max="12037" width="6.88671875" style="68" customWidth="1"/>
    <col min="12038" max="12262" width="8.88671875" style="68"/>
    <col min="12263" max="12263" width="19.33203125" style="68" customWidth="1"/>
    <col min="12264" max="12264" width="9.6640625" style="68" customWidth="1"/>
    <col min="12265" max="12265" width="9.44140625" style="68" customWidth="1"/>
    <col min="12266" max="12266" width="8.6640625" style="68" customWidth="1"/>
    <col min="12267" max="12268" width="9.44140625" style="68" customWidth="1"/>
    <col min="12269" max="12269" width="7.6640625" style="68" customWidth="1"/>
    <col min="12270" max="12270" width="8.88671875" style="68" customWidth="1"/>
    <col min="12271" max="12271" width="8.6640625" style="68" customWidth="1"/>
    <col min="12272" max="12272" width="7.6640625" style="68" customWidth="1"/>
    <col min="12273" max="12274" width="8.109375" style="68" customWidth="1"/>
    <col min="12275" max="12275" width="6.44140625" style="68" customWidth="1"/>
    <col min="12276" max="12277" width="7.44140625" style="68" customWidth="1"/>
    <col min="12278" max="12278" width="6.33203125" style="68" customWidth="1"/>
    <col min="12279" max="12279" width="7.6640625" style="68" customWidth="1"/>
    <col min="12280" max="12280" width="7.33203125" style="68" customWidth="1"/>
    <col min="12281" max="12281" width="7.5546875" style="68" customWidth="1"/>
    <col min="12282" max="12282" width="8.33203125" style="68" customWidth="1"/>
    <col min="12283" max="12283" width="8.44140625" style="68" customWidth="1"/>
    <col min="12284" max="12284" width="7.33203125" style="68" customWidth="1"/>
    <col min="12285" max="12286" width="9.109375" style="68" customWidth="1"/>
    <col min="12287" max="12287" width="8" style="68" customWidth="1"/>
    <col min="12288" max="12289" width="9.109375" style="68" customWidth="1"/>
    <col min="12290" max="12290" width="8" style="68" customWidth="1"/>
    <col min="12291" max="12291" width="9" style="68" customWidth="1"/>
    <col min="12292" max="12292" width="9.33203125" style="68" customWidth="1"/>
    <col min="12293" max="12293" width="6.88671875" style="68" customWidth="1"/>
    <col min="12294" max="12518" width="8.88671875" style="68"/>
    <col min="12519" max="12519" width="19.33203125" style="68" customWidth="1"/>
    <col min="12520" max="12520" width="9.6640625" style="68" customWidth="1"/>
    <col min="12521" max="12521" width="9.44140625" style="68" customWidth="1"/>
    <col min="12522" max="12522" width="8.6640625" style="68" customWidth="1"/>
    <col min="12523" max="12524" width="9.44140625" style="68" customWidth="1"/>
    <col min="12525" max="12525" width="7.6640625" style="68" customWidth="1"/>
    <col min="12526" max="12526" width="8.88671875" style="68" customWidth="1"/>
    <col min="12527" max="12527" width="8.6640625" style="68" customWidth="1"/>
    <col min="12528" max="12528" width="7.6640625" style="68" customWidth="1"/>
    <col min="12529" max="12530" width="8.109375" style="68" customWidth="1"/>
    <col min="12531" max="12531" width="6.44140625" style="68" customWidth="1"/>
    <col min="12532" max="12533" width="7.44140625" style="68" customWidth="1"/>
    <col min="12534" max="12534" width="6.33203125" style="68" customWidth="1"/>
    <col min="12535" max="12535" width="7.6640625" style="68" customWidth="1"/>
    <col min="12536" max="12536" width="7.33203125" style="68" customWidth="1"/>
    <col min="12537" max="12537" width="7.5546875" style="68" customWidth="1"/>
    <col min="12538" max="12538" width="8.33203125" style="68" customWidth="1"/>
    <col min="12539" max="12539" width="8.44140625" style="68" customWidth="1"/>
    <col min="12540" max="12540" width="7.33203125" style="68" customWidth="1"/>
    <col min="12541" max="12542" width="9.109375" style="68" customWidth="1"/>
    <col min="12543" max="12543" width="8" style="68" customWidth="1"/>
    <col min="12544" max="12545" width="9.109375" style="68" customWidth="1"/>
    <col min="12546" max="12546" width="8" style="68" customWidth="1"/>
    <col min="12547" max="12547" width="9" style="68" customWidth="1"/>
    <col min="12548" max="12548" width="9.33203125" style="68" customWidth="1"/>
    <col min="12549" max="12549" width="6.88671875" style="68" customWidth="1"/>
    <col min="12550" max="12774" width="8.88671875" style="68"/>
    <col min="12775" max="12775" width="19.33203125" style="68" customWidth="1"/>
    <col min="12776" max="12776" width="9.6640625" style="68" customWidth="1"/>
    <col min="12777" max="12777" width="9.44140625" style="68" customWidth="1"/>
    <col min="12778" max="12778" width="8.6640625" style="68" customWidth="1"/>
    <col min="12779" max="12780" width="9.44140625" style="68" customWidth="1"/>
    <col min="12781" max="12781" width="7.6640625" style="68" customWidth="1"/>
    <col min="12782" max="12782" width="8.88671875" style="68" customWidth="1"/>
    <col min="12783" max="12783" width="8.6640625" style="68" customWidth="1"/>
    <col min="12784" max="12784" width="7.6640625" style="68" customWidth="1"/>
    <col min="12785" max="12786" width="8.109375" style="68" customWidth="1"/>
    <col min="12787" max="12787" width="6.44140625" style="68" customWidth="1"/>
    <col min="12788" max="12789" width="7.44140625" style="68" customWidth="1"/>
    <col min="12790" max="12790" width="6.33203125" style="68" customWidth="1"/>
    <col min="12791" max="12791" width="7.6640625" style="68" customWidth="1"/>
    <col min="12792" max="12792" width="7.33203125" style="68" customWidth="1"/>
    <col min="12793" max="12793" width="7.5546875" style="68" customWidth="1"/>
    <col min="12794" max="12794" width="8.33203125" style="68" customWidth="1"/>
    <col min="12795" max="12795" width="8.44140625" style="68" customWidth="1"/>
    <col min="12796" max="12796" width="7.33203125" style="68" customWidth="1"/>
    <col min="12797" max="12798" width="9.109375" style="68" customWidth="1"/>
    <col min="12799" max="12799" width="8" style="68" customWidth="1"/>
    <col min="12800" max="12801" width="9.109375" style="68" customWidth="1"/>
    <col min="12802" max="12802" width="8" style="68" customWidth="1"/>
    <col min="12803" max="12803" width="9" style="68" customWidth="1"/>
    <col min="12804" max="12804" width="9.33203125" style="68" customWidth="1"/>
    <col min="12805" max="12805" width="6.88671875" style="68" customWidth="1"/>
    <col min="12806" max="13030" width="8.88671875" style="68"/>
    <col min="13031" max="13031" width="19.33203125" style="68" customWidth="1"/>
    <col min="13032" max="13032" width="9.6640625" style="68" customWidth="1"/>
    <col min="13033" max="13033" width="9.44140625" style="68" customWidth="1"/>
    <col min="13034" max="13034" width="8.6640625" style="68" customWidth="1"/>
    <col min="13035" max="13036" width="9.44140625" style="68" customWidth="1"/>
    <col min="13037" max="13037" width="7.6640625" style="68" customWidth="1"/>
    <col min="13038" max="13038" width="8.88671875" style="68" customWidth="1"/>
    <col min="13039" max="13039" width="8.6640625" style="68" customWidth="1"/>
    <col min="13040" max="13040" width="7.6640625" style="68" customWidth="1"/>
    <col min="13041" max="13042" width="8.109375" style="68" customWidth="1"/>
    <col min="13043" max="13043" width="6.44140625" style="68" customWidth="1"/>
    <col min="13044" max="13045" width="7.44140625" style="68" customWidth="1"/>
    <col min="13046" max="13046" width="6.33203125" style="68" customWidth="1"/>
    <col min="13047" max="13047" width="7.6640625" style="68" customWidth="1"/>
    <col min="13048" max="13048" width="7.33203125" style="68" customWidth="1"/>
    <col min="13049" max="13049" width="7.5546875" style="68" customWidth="1"/>
    <col min="13050" max="13050" width="8.33203125" style="68" customWidth="1"/>
    <col min="13051" max="13051" width="8.44140625" style="68" customWidth="1"/>
    <col min="13052" max="13052" width="7.33203125" style="68" customWidth="1"/>
    <col min="13053" max="13054" width="9.109375" style="68" customWidth="1"/>
    <col min="13055" max="13055" width="8" style="68" customWidth="1"/>
    <col min="13056" max="13057" width="9.109375" style="68" customWidth="1"/>
    <col min="13058" max="13058" width="8" style="68" customWidth="1"/>
    <col min="13059" max="13059" width="9" style="68" customWidth="1"/>
    <col min="13060" max="13060" width="9.33203125" style="68" customWidth="1"/>
    <col min="13061" max="13061" width="6.88671875" style="68" customWidth="1"/>
    <col min="13062" max="13286" width="8.88671875" style="68"/>
    <col min="13287" max="13287" width="19.33203125" style="68" customWidth="1"/>
    <col min="13288" max="13288" width="9.6640625" style="68" customWidth="1"/>
    <col min="13289" max="13289" width="9.44140625" style="68" customWidth="1"/>
    <col min="13290" max="13290" width="8.6640625" style="68" customWidth="1"/>
    <col min="13291" max="13292" width="9.44140625" style="68" customWidth="1"/>
    <col min="13293" max="13293" width="7.6640625" style="68" customWidth="1"/>
    <col min="13294" max="13294" width="8.88671875" style="68" customWidth="1"/>
    <col min="13295" max="13295" width="8.6640625" style="68" customWidth="1"/>
    <col min="13296" max="13296" width="7.6640625" style="68" customWidth="1"/>
    <col min="13297" max="13298" width="8.109375" style="68" customWidth="1"/>
    <col min="13299" max="13299" width="6.44140625" style="68" customWidth="1"/>
    <col min="13300" max="13301" width="7.44140625" style="68" customWidth="1"/>
    <col min="13302" max="13302" width="6.33203125" style="68" customWidth="1"/>
    <col min="13303" max="13303" width="7.6640625" style="68" customWidth="1"/>
    <col min="13304" max="13304" width="7.33203125" style="68" customWidth="1"/>
    <col min="13305" max="13305" width="7.5546875" style="68" customWidth="1"/>
    <col min="13306" max="13306" width="8.33203125" style="68" customWidth="1"/>
    <col min="13307" max="13307" width="8.44140625" style="68" customWidth="1"/>
    <col min="13308" max="13308" width="7.33203125" style="68" customWidth="1"/>
    <col min="13309" max="13310" width="9.109375" style="68" customWidth="1"/>
    <col min="13311" max="13311" width="8" style="68" customWidth="1"/>
    <col min="13312" max="13313" width="9.109375" style="68" customWidth="1"/>
    <col min="13314" max="13314" width="8" style="68" customWidth="1"/>
    <col min="13315" max="13315" width="9" style="68" customWidth="1"/>
    <col min="13316" max="13316" width="9.33203125" style="68" customWidth="1"/>
    <col min="13317" max="13317" width="6.88671875" style="68" customWidth="1"/>
    <col min="13318" max="13542" width="8.88671875" style="68"/>
    <col min="13543" max="13543" width="19.33203125" style="68" customWidth="1"/>
    <col min="13544" max="13544" width="9.6640625" style="68" customWidth="1"/>
    <col min="13545" max="13545" width="9.44140625" style="68" customWidth="1"/>
    <col min="13546" max="13546" width="8.6640625" style="68" customWidth="1"/>
    <col min="13547" max="13548" width="9.44140625" style="68" customWidth="1"/>
    <col min="13549" max="13549" width="7.6640625" style="68" customWidth="1"/>
    <col min="13550" max="13550" width="8.88671875" style="68" customWidth="1"/>
    <col min="13551" max="13551" width="8.6640625" style="68" customWidth="1"/>
    <col min="13552" max="13552" width="7.6640625" style="68" customWidth="1"/>
    <col min="13553" max="13554" width="8.109375" style="68" customWidth="1"/>
    <col min="13555" max="13555" width="6.44140625" style="68" customWidth="1"/>
    <col min="13556" max="13557" width="7.44140625" style="68" customWidth="1"/>
    <col min="13558" max="13558" width="6.33203125" style="68" customWidth="1"/>
    <col min="13559" max="13559" width="7.6640625" style="68" customWidth="1"/>
    <col min="13560" max="13560" width="7.33203125" style="68" customWidth="1"/>
    <col min="13561" max="13561" width="7.5546875" style="68" customWidth="1"/>
    <col min="13562" max="13562" width="8.33203125" style="68" customWidth="1"/>
    <col min="13563" max="13563" width="8.44140625" style="68" customWidth="1"/>
    <col min="13564" max="13564" width="7.33203125" style="68" customWidth="1"/>
    <col min="13565" max="13566" width="9.109375" style="68" customWidth="1"/>
    <col min="13567" max="13567" width="8" style="68" customWidth="1"/>
    <col min="13568" max="13569" width="9.109375" style="68" customWidth="1"/>
    <col min="13570" max="13570" width="8" style="68" customWidth="1"/>
    <col min="13571" max="13571" width="9" style="68" customWidth="1"/>
    <col min="13572" max="13572" width="9.33203125" style="68" customWidth="1"/>
    <col min="13573" max="13573" width="6.88671875" style="68" customWidth="1"/>
    <col min="13574" max="13798" width="8.88671875" style="68"/>
    <col min="13799" max="13799" width="19.33203125" style="68" customWidth="1"/>
    <col min="13800" max="13800" width="9.6640625" style="68" customWidth="1"/>
    <col min="13801" max="13801" width="9.44140625" style="68" customWidth="1"/>
    <col min="13802" max="13802" width="8.6640625" style="68" customWidth="1"/>
    <col min="13803" max="13804" width="9.44140625" style="68" customWidth="1"/>
    <col min="13805" max="13805" width="7.6640625" style="68" customWidth="1"/>
    <col min="13806" max="13806" width="8.88671875" style="68" customWidth="1"/>
    <col min="13807" max="13807" width="8.6640625" style="68" customWidth="1"/>
    <col min="13808" max="13808" width="7.6640625" style="68" customWidth="1"/>
    <col min="13809" max="13810" width="8.109375" style="68" customWidth="1"/>
    <col min="13811" max="13811" width="6.44140625" style="68" customWidth="1"/>
    <col min="13812" max="13813" width="7.44140625" style="68" customWidth="1"/>
    <col min="13814" max="13814" width="6.33203125" style="68" customWidth="1"/>
    <col min="13815" max="13815" width="7.6640625" style="68" customWidth="1"/>
    <col min="13816" max="13816" width="7.33203125" style="68" customWidth="1"/>
    <col min="13817" max="13817" width="7.5546875" style="68" customWidth="1"/>
    <col min="13818" max="13818" width="8.33203125" style="68" customWidth="1"/>
    <col min="13819" max="13819" width="8.44140625" style="68" customWidth="1"/>
    <col min="13820" max="13820" width="7.33203125" style="68" customWidth="1"/>
    <col min="13821" max="13822" width="9.109375" style="68" customWidth="1"/>
    <col min="13823" max="13823" width="8" style="68" customWidth="1"/>
    <col min="13824" max="13825" width="9.109375" style="68" customWidth="1"/>
    <col min="13826" max="13826" width="8" style="68" customWidth="1"/>
    <col min="13827" max="13827" width="9" style="68" customWidth="1"/>
    <col min="13828" max="13828" width="9.33203125" style="68" customWidth="1"/>
    <col min="13829" max="13829" width="6.88671875" style="68" customWidth="1"/>
    <col min="13830" max="14054" width="8.88671875" style="68"/>
    <col min="14055" max="14055" width="19.33203125" style="68" customWidth="1"/>
    <col min="14056" max="14056" width="9.6640625" style="68" customWidth="1"/>
    <col min="14057" max="14057" width="9.44140625" style="68" customWidth="1"/>
    <col min="14058" max="14058" width="8.6640625" style="68" customWidth="1"/>
    <col min="14059" max="14060" width="9.44140625" style="68" customWidth="1"/>
    <col min="14061" max="14061" width="7.6640625" style="68" customWidth="1"/>
    <col min="14062" max="14062" width="8.88671875" style="68" customWidth="1"/>
    <col min="14063" max="14063" width="8.6640625" style="68" customWidth="1"/>
    <col min="14064" max="14064" width="7.6640625" style="68" customWidth="1"/>
    <col min="14065" max="14066" width="8.109375" style="68" customWidth="1"/>
    <col min="14067" max="14067" width="6.44140625" style="68" customWidth="1"/>
    <col min="14068" max="14069" width="7.44140625" style="68" customWidth="1"/>
    <col min="14070" max="14070" width="6.33203125" style="68" customWidth="1"/>
    <col min="14071" max="14071" width="7.6640625" style="68" customWidth="1"/>
    <col min="14072" max="14072" width="7.33203125" style="68" customWidth="1"/>
    <col min="14073" max="14073" width="7.5546875" style="68" customWidth="1"/>
    <col min="14074" max="14074" width="8.33203125" style="68" customWidth="1"/>
    <col min="14075" max="14075" width="8.44140625" style="68" customWidth="1"/>
    <col min="14076" max="14076" width="7.33203125" style="68" customWidth="1"/>
    <col min="14077" max="14078" width="9.109375" style="68" customWidth="1"/>
    <col min="14079" max="14079" width="8" style="68" customWidth="1"/>
    <col min="14080" max="14081" width="9.109375" style="68" customWidth="1"/>
    <col min="14082" max="14082" width="8" style="68" customWidth="1"/>
    <col min="14083" max="14083" width="9" style="68" customWidth="1"/>
    <col min="14084" max="14084" width="9.33203125" style="68" customWidth="1"/>
    <col min="14085" max="14085" width="6.88671875" style="68" customWidth="1"/>
    <col min="14086" max="14310" width="8.88671875" style="68"/>
    <col min="14311" max="14311" width="19.33203125" style="68" customWidth="1"/>
    <col min="14312" max="14312" width="9.6640625" style="68" customWidth="1"/>
    <col min="14313" max="14313" width="9.44140625" style="68" customWidth="1"/>
    <col min="14314" max="14314" width="8.6640625" style="68" customWidth="1"/>
    <col min="14315" max="14316" width="9.44140625" style="68" customWidth="1"/>
    <col min="14317" max="14317" width="7.6640625" style="68" customWidth="1"/>
    <col min="14318" max="14318" width="8.88671875" style="68" customWidth="1"/>
    <col min="14319" max="14319" width="8.6640625" style="68" customWidth="1"/>
    <col min="14320" max="14320" width="7.6640625" style="68" customWidth="1"/>
    <col min="14321" max="14322" width="8.109375" style="68" customWidth="1"/>
    <col min="14323" max="14323" width="6.44140625" style="68" customWidth="1"/>
    <col min="14324" max="14325" width="7.44140625" style="68" customWidth="1"/>
    <col min="14326" max="14326" width="6.33203125" style="68" customWidth="1"/>
    <col min="14327" max="14327" width="7.6640625" style="68" customWidth="1"/>
    <col min="14328" max="14328" width="7.33203125" style="68" customWidth="1"/>
    <col min="14329" max="14329" width="7.5546875" style="68" customWidth="1"/>
    <col min="14330" max="14330" width="8.33203125" style="68" customWidth="1"/>
    <col min="14331" max="14331" width="8.44140625" style="68" customWidth="1"/>
    <col min="14332" max="14332" width="7.33203125" style="68" customWidth="1"/>
    <col min="14333" max="14334" width="9.109375" style="68" customWidth="1"/>
    <col min="14335" max="14335" width="8" style="68" customWidth="1"/>
    <col min="14336" max="14337" width="9.109375" style="68" customWidth="1"/>
    <col min="14338" max="14338" width="8" style="68" customWidth="1"/>
    <col min="14339" max="14339" width="9" style="68" customWidth="1"/>
    <col min="14340" max="14340" width="9.33203125" style="68" customWidth="1"/>
    <col min="14341" max="14341" width="6.88671875" style="68" customWidth="1"/>
    <col min="14342" max="14566" width="8.88671875" style="68"/>
    <col min="14567" max="14567" width="19.33203125" style="68" customWidth="1"/>
    <col min="14568" max="14568" width="9.6640625" style="68" customWidth="1"/>
    <col min="14569" max="14569" width="9.44140625" style="68" customWidth="1"/>
    <col min="14570" max="14570" width="8.6640625" style="68" customWidth="1"/>
    <col min="14571" max="14572" width="9.44140625" style="68" customWidth="1"/>
    <col min="14573" max="14573" width="7.6640625" style="68" customWidth="1"/>
    <col min="14574" max="14574" width="8.88671875" style="68" customWidth="1"/>
    <col min="14575" max="14575" width="8.6640625" style="68" customWidth="1"/>
    <col min="14576" max="14576" width="7.6640625" style="68" customWidth="1"/>
    <col min="14577" max="14578" width="8.109375" style="68" customWidth="1"/>
    <col min="14579" max="14579" width="6.44140625" style="68" customWidth="1"/>
    <col min="14580" max="14581" width="7.44140625" style="68" customWidth="1"/>
    <col min="14582" max="14582" width="6.33203125" style="68" customWidth="1"/>
    <col min="14583" max="14583" width="7.6640625" style="68" customWidth="1"/>
    <col min="14584" max="14584" width="7.33203125" style="68" customWidth="1"/>
    <col min="14585" max="14585" width="7.5546875" style="68" customWidth="1"/>
    <col min="14586" max="14586" width="8.33203125" style="68" customWidth="1"/>
    <col min="14587" max="14587" width="8.44140625" style="68" customWidth="1"/>
    <col min="14588" max="14588" width="7.33203125" style="68" customWidth="1"/>
    <col min="14589" max="14590" width="9.109375" style="68" customWidth="1"/>
    <col min="14591" max="14591" width="8" style="68" customWidth="1"/>
    <col min="14592" max="14593" width="9.109375" style="68" customWidth="1"/>
    <col min="14594" max="14594" width="8" style="68" customWidth="1"/>
    <col min="14595" max="14595" width="9" style="68" customWidth="1"/>
    <col min="14596" max="14596" width="9.33203125" style="68" customWidth="1"/>
    <col min="14597" max="14597" width="6.88671875" style="68" customWidth="1"/>
    <col min="14598" max="14822" width="8.88671875" style="68"/>
    <col min="14823" max="14823" width="19.33203125" style="68" customWidth="1"/>
    <col min="14824" max="14824" width="9.6640625" style="68" customWidth="1"/>
    <col min="14825" max="14825" width="9.44140625" style="68" customWidth="1"/>
    <col min="14826" max="14826" width="8.6640625" style="68" customWidth="1"/>
    <col min="14827" max="14828" width="9.44140625" style="68" customWidth="1"/>
    <col min="14829" max="14829" width="7.6640625" style="68" customWidth="1"/>
    <col min="14830" max="14830" width="8.88671875" style="68" customWidth="1"/>
    <col min="14831" max="14831" width="8.6640625" style="68" customWidth="1"/>
    <col min="14832" max="14832" width="7.6640625" style="68" customWidth="1"/>
    <col min="14833" max="14834" width="8.109375" style="68" customWidth="1"/>
    <col min="14835" max="14835" width="6.44140625" style="68" customWidth="1"/>
    <col min="14836" max="14837" width="7.44140625" style="68" customWidth="1"/>
    <col min="14838" max="14838" width="6.33203125" style="68" customWidth="1"/>
    <col min="14839" max="14839" width="7.6640625" style="68" customWidth="1"/>
    <col min="14840" max="14840" width="7.33203125" style="68" customWidth="1"/>
    <col min="14841" max="14841" width="7.5546875" style="68" customWidth="1"/>
    <col min="14842" max="14842" width="8.33203125" style="68" customWidth="1"/>
    <col min="14843" max="14843" width="8.44140625" style="68" customWidth="1"/>
    <col min="14844" max="14844" width="7.33203125" style="68" customWidth="1"/>
    <col min="14845" max="14846" width="9.109375" style="68" customWidth="1"/>
    <col min="14847" max="14847" width="8" style="68" customWidth="1"/>
    <col min="14848" max="14849" width="9.109375" style="68" customWidth="1"/>
    <col min="14850" max="14850" width="8" style="68" customWidth="1"/>
    <col min="14851" max="14851" width="9" style="68" customWidth="1"/>
    <col min="14852" max="14852" width="9.33203125" style="68" customWidth="1"/>
    <col min="14853" max="14853" width="6.88671875" style="68" customWidth="1"/>
    <col min="14854" max="15078" width="8.88671875" style="68"/>
    <col min="15079" max="15079" width="19.33203125" style="68" customWidth="1"/>
    <col min="15080" max="15080" width="9.6640625" style="68" customWidth="1"/>
    <col min="15081" max="15081" width="9.44140625" style="68" customWidth="1"/>
    <col min="15082" max="15082" width="8.6640625" style="68" customWidth="1"/>
    <col min="15083" max="15084" width="9.44140625" style="68" customWidth="1"/>
    <col min="15085" max="15085" width="7.6640625" style="68" customWidth="1"/>
    <col min="15086" max="15086" width="8.88671875" style="68" customWidth="1"/>
    <col min="15087" max="15087" width="8.6640625" style="68" customWidth="1"/>
    <col min="15088" max="15088" width="7.6640625" style="68" customWidth="1"/>
    <col min="15089" max="15090" width="8.109375" style="68" customWidth="1"/>
    <col min="15091" max="15091" width="6.44140625" style="68" customWidth="1"/>
    <col min="15092" max="15093" width="7.44140625" style="68" customWidth="1"/>
    <col min="15094" max="15094" width="6.33203125" style="68" customWidth="1"/>
    <col min="15095" max="15095" width="7.6640625" style="68" customWidth="1"/>
    <col min="15096" max="15096" width="7.33203125" style="68" customWidth="1"/>
    <col min="15097" max="15097" width="7.5546875" style="68" customWidth="1"/>
    <col min="15098" max="15098" width="8.33203125" style="68" customWidth="1"/>
    <col min="15099" max="15099" width="8.44140625" style="68" customWidth="1"/>
    <col min="15100" max="15100" width="7.33203125" style="68" customWidth="1"/>
    <col min="15101" max="15102" width="9.109375" style="68" customWidth="1"/>
    <col min="15103" max="15103" width="8" style="68" customWidth="1"/>
    <col min="15104" max="15105" width="9.109375" style="68" customWidth="1"/>
    <col min="15106" max="15106" width="8" style="68" customWidth="1"/>
    <col min="15107" max="15107" width="9" style="68" customWidth="1"/>
    <col min="15108" max="15108" width="9.33203125" style="68" customWidth="1"/>
    <col min="15109" max="15109" width="6.88671875" style="68" customWidth="1"/>
    <col min="15110" max="15334" width="8.88671875" style="68"/>
    <col min="15335" max="15335" width="19.33203125" style="68" customWidth="1"/>
    <col min="15336" max="15336" width="9.6640625" style="68" customWidth="1"/>
    <col min="15337" max="15337" width="9.44140625" style="68" customWidth="1"/>
    <col min="15338" max="15338" width="8.6640625" style="68" customWidth="1"/>
    <col min="15339" max="15340" width="9.44140625" style="68" customWidth="1"/>
    <col min="15341" max="15341" width="7.6640625" style="68" customWidth="1"/>
    <col min="15342" max="15342" width="8.88671875" style="68" customWidth="1"/>
    <col min="15343" max="15343" width="8.6640625" style="68" customWidth="1"/>
    <col min="15344" max="15344" width="7.6640625" style="68" customWidth="1"/>
    <col min="15345" max="15346" width="8.109375" style="68" customWidth="1"/>
    <col min="15347" max="15347" width="6.44140625" style="68" customWidth="1"/>
    <col min="15348" max="15349" width="7.44140625" style="68" customWidth="1"/>
    <col min="15350" max="15350" width="6.33203125" style="68" customWidth="1"/>
    <col min="15351" max="15351" width="7.6640625" style="68" customWidth="1"/>
    <col min="15352" max="15352" width="7.33203125" style="68" customWidth="1"/>
    <col min="15353" max="15353" width="7.5546875" style="68" customWidth="1"/>
    <col min="15354" max="15354" width="8.33203125" style="68" customWidth="1"/>
    <col min="15355" max="15355" width="8.44140625" style="68" customWidth="1"/>
    <col min="15356" max="15356" width="7.33203125" style="68" customWidth="1"/>
    <col min="15357" max="15358" width="9.109375" style="68" customWidth="1"/>
    <col min="15359" max="15359" width="8" style="68" customWidth="1"/>
    <col min="15360" max="15361" width="9.109375" style="68" customWidth="1"/>
    <col min="15362" max="15362" width="8" style="68" customWidth="1"/>
    <col min="15363" max="15363" width="9" style="68" customWidth="1"/>
    <col min="15364" max="15364" width="9.33203125" style="68" customWidth="1"/>
    <col min="15365" max="15365" width="6.88671875" style="68" customWidth="1"/>
    <col min="15366" max="15590" width="8.88671875" style="68"/>
    <col min="15591" max="15591" width="19.33203125" style="68" customWidth="1"/>
    <col min="15592" max="15592" width="9.6640625" style="68" customWidth="1"/>
    <col min="15593" max="15593" width="9.44140625" style="68" customWidth="1"/>
    <col min="15594" max="15594" width="8.6640625" style="68" customWidth="1"/>
    <col min="15595" max="15596" width="9.44140625" style="68" customWidth="1"/>
    <col min="15597" max="15597" width="7.6640625" style="68" customWidth="1"/>
    <col min="15598" max="15598" width="8.88671875" style="68" customWidth="1"/>
    <col min="15599" max="15599" width="8.6640625" style="68" customWidth="1"/>
    <col min="15600" max="15600" width="7.6640625" style="68" customWidth="1"/>
    <col min="15601" max="15602" width="8.109375" style="68" customWidth="1"/>
    <col min="15603" max="15603" width="6.44140625" style="68" customWidth="1"/>
    <col min="15604" max="15605" width="7.44140625" style="68" customWidth="1"/>
    <col min="15606" max="15606" width="6.33203125" style="68" customWidth="1"/>
    <col min="15607" max="15607" width="7.6640625" style="68" customWidth="1"/>
    <col min="15608" max="15608" width="7.33203125" style="68" customWidth="1"/>
    <col min="15609" max="15609" width="7.5546875" style="68" customWidth="1"/>
    <col min="15610" max="15610" width="8.33203125" style="68" customWidth="1"/>
    <col min="15611" max="15611" width="8.44140625" style="68" customWidth="1"/>
    <col min="15612" max="15612" width="7.33203125" style="68" customWidth="1"/>
    <col min="15613" max="15614" width="9.109375" style="68" customWidth="1"/>
    <col min="15615" max="15615" width="8" style="68" customWidth="1"/>
    <col min="15616" max="15617" width="9.109375" style="68" customWidth="1"/>
    <col min="15618" max="15618" width="8" style="68" customWidth="1"/>
    <col min="15619" max="15619" width="9" style="68" customWidth="1"/>
    <col min="15620" max="15620" width="9.33203125" style="68" customWidth="1"/>
    <col min="15621" max="15621" width="6.88671875" style="68" customWidth="1"/>
    <col min="15622" max="15846" width="8.88671875" style="68"/>
    <col min="15847" max="15847" width="19.33203125" style="68" customWidth="1"/>
    <col min="15848" max="15848" width="9.6640625" style="68" customWidth="1"/>
    <col min="15849" max="15849" width="9.44140625" style="68" customWidth="1"/>
    <col min="15850" max="15850" width="8.6640625" style="68" customWidth="1"/>
    <col min="15851" max="15852" width="9.44140625" style="68" customWidth="1"/>
    <col min="15853" max="15853" width="7.6640625" style="68" customWidth="1"/>
    <col min="15854" max="15854" width="8.88671875" style="68" customWidth="1"/>
    <col min="15855" max="15855" width="8.6640625" style="68" customWidth="1"/>
    <col min="15856" max="15856" width="7.6640625" style="68" customWidth="1"/>
    <col min="15857" max="15858" width="8.109375" style="68" customWidth="1"/>
    <col min="15859" max="15859" width="6.44140625" style="68" customWidth="1"/>
    <col min="15860" max="15861" width="7.44140625" style="68" customWidth="1"/>
    <col min="15862" max="15862" width="6.33203125" style="68" customWidth="1"/>
    <col min="15863" max="15863" width="7.6640625" style="68" customWidth="1"/>
    <col min="15864" max="15864" width="7.33203125" style="68" customWidth="1"/>
    <col min="15865" max="15865" width="7.5546875" style="68" customWidth="1"/>
    <col min="15866" max="15866" width="8.33203125" style="68" customWidth="1"/>
    <col min="15867" max="15867" width="8.44140625" style="68" customWidth="1"/>
    <col min="15868" max="15868" width="7.33203125" style="68" customWidth="1"/>
    <col min="15869" max="15870" width="9.109375" style="68" customWidth="1"/>
    <col min="15871" max="15871" width="8" style="68" customWidth="1"/>
    <col min="15872" max="15873" width="9.109375" style="68" customWidth="1"/>
    <col min="15874" max="15874" width="8" style="68" customWidth="1"/>
    <col min="15875" max="15875" width="9" style="68" customWidth="1"/>
    <col min="15876" max="15876" width="9.33203125" style="68" customWidth="1"/>
    <col min="15877" max="15877" width="6.88671875" style="68" customWidth="1"/>
    <col min="15878" max="16102" width="8.88671875" style="68"/>
    <col min="16103" max="16103" width="19.33203125" style="68" customWidth="1"/>
    <col min="16104" max="16104" width="9.6640625" style="68" customWidth="1"/>
    <col min="16105" max="16105" width="9.44140625" style="68" customWidth="1"/>
    <col min="16106" max="16106" width="8.6640625" style="68" customWidth="1"/>
    <col min="16107" max="16108" width="9.44140625" style="68" customWidth="1"/>
    <col min="16109" max="16109" width="7.6640625" style="68" customWidth="1"/>
    <col min="16110" max="16110" width="8.88671875" style="68" customWidth="1"/>
    <col min="16111" max="16111" width="8.6640625" style="68" customWidth="1"/>
    <col min="16112" max="16112" width="7.6640625" style="68" customWidth="1"/>
    <col min="16113" max="16114" width="8.109375" style="68" customWidth="1"/>
    <col min="16115" max="16115" width="6.44140625" style="68" customWidth="1"/>
    <col min="16116" max="16117" width="7.44140625" style="68" customWidth="1"/>
    <col min="16118" max="16118" width="6.33203125" style="68" customWidth="1"/>
    <col min="16119" max="16119" width="7.6640625" style="68" customWidth="1"/>
    <col min="16120" max="16120" width="7.33203125" style="68" customWidth="1"/>
    <col min="16121" max="16121" width="7.5546875" style="68" customWidth="1"/>
    <col min="16122" max="16122" width="8.33203125" style="68" customWidth="1"/>
    <col min="16123" max="16123" width="8.44140625" style="68" customWidth="1"/>
    <col min="16124" max="16124" width="7.33203125" style="68" customWidth="1"/>
    <col min="16125" max="16126" width="9.109375" style="68" customWidth="1"/>
    <col min="16127" max="16127" width="8" style="68" customWidth="1"/>
    <col min="16128" max="16129" width="9.109375" style="68" customWidth="1"/>
    <col min="16130" max="16130" width="8" style="68" customWidth="1"/>
    <col min="16131" max="16131" width="9" style="68" customWidth="1"/>
    <col min="16132" max="16132" width="9.33203125" style="68" customWidth="1"/>
    <col min="16133" max="16133" width="6.88671875" style="68" customWidth="1"/>
    <col min="16134" max="16361" width="8.88671875" style="68"/>
    <col min="16362" max="16384" width="9.109375" style="68" customWidth="1"/>
  </cols>
  <sheetData>
    <row r="1" spans="1:11" ht="6" customHeight="1"/>
    <row r="2" spans="1:11" s="52" customFormat="1" ht="52.8" customHeight="1">
      <c r="A2" s="337" t="s">
        <v>87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s="52" customFormat="1" ht="11.4" customHeight="1">
      <c r="C3" s="79"/>
      <c r="D3" s="79"/>
      <c r="E3" s="140"/>
      <c r="H3" s="79"/>
      <c r="I3" s="78"/>
      <c r="J3" s="96"/>
      <c r="K3" s="141" t="s">
        <v>62</v>
      </c>
    </row>
    <row r="4" spans="1:11" s="80" customFormat="1" ht="21.75" customHeight="1">
      <c r="A4" s="268"/>
      <c r="B4" s="338" t="s">
        <v>7</v>
      </c>
      <c r="C4" s="338" t="s">
        <v>20</v>
      </c>
      <c r="D4" s="338" t="s">
        <v>69</v>
      </c>
      <c r="E4" s="338" t="s">
        <v>63</v>
      </c>
      <c r="F4" s="338" t="s">
        <v>72</v>
      </c>
      <c r="G4" s="338" t="s">
        <v>21</v>
      </c>
      <c r="H4" s="338" t="s">
        <v>10</v>
      </c>
      <c r="I4" s="338" t="s">
        <v>15</v>
      </c>
      <c r="J4" s="335" t="s">
        <v>73</v>
      </c>
      <c r="K4" s="336" t="s">
        <v>16</v>
      </c>
    </row>
    <row r="5" spans="1:11" s="81" customFormat="1" ht="18.75" customHeight="1">
      <c r="A5" s="269"/>
      <c r="B5" s="338"/>
      <c r="C5" s="338"/>
      <c r="D5" s="338"/>
      <c r="E5" s="338"/>
      <c r="F5" s="338"/>
      <c r="G5" s="338"/>
      <c r="H5" s="338"/>
      <c r="I5" s="338"/>
      <c r="J5" s="335"/>
      <c r="K5" s="336"/>
    </row>
    <row r="6" spans="1:11" s="81" customFormat="1" ht="61.8" customHeight="1">
      <c r="A6" s="269"/>
      <c r="B6" s="338"/>
      <c r="C6" s="338"/>
      <c r="D6" s="338"/>
      <c r="E6" s="338"/>
      <c r="F6" s="338"/>
      <c r="G6" s="338"/>
      <c r="H6" s="338"/>
      <c r="I6" s="338"/>
      <c r="J6" s="335"/>
      <c r="K6" s="336"/>
    </row>
    <row r="7" spans="1:11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1" s="60" customFormat="1" ht="24.6" customHeight="1">
      <c r="A8" s="30" t="s">
        <v>44</v>
      </c>
      <c r="B8" s="31">
        <f t="shared" ref="B8:K8" si="0">SUM(B9:B18)</f>
        <v>13505</v>
      </c>
      <c r="C8" s="31">
        <f t="shared" si="0"/>
        <v>11263</v>
      </c>
      <c r="D8" s="31">
        <f t="shared" si="0"/>
        <v>1637</v>
      </c>
      <c r="E8" s="31">
        <f t="shared" si="0"/>
        <v>1345</v>
      </c>
      <c r="F8" s="31">
        <f t="shared" si="0"/>
        <v>80</v>
      </c>
      <c r="G8" s="31">
        <f t="shared" si="0"/>
        <v>55</v>
      </c>
      <c r="H8" s="31">
        <f t="shared" si="0"/>
        <v>6149</v>
      </c>
      <c r="I8" s="31">
        <f t="shared" si="0"/>
        <v>5877</v>
      </c>
      <c r="J8" s="31">
        <f t="shared" si="0"/>
        <v>5097</v>
      </c>
      <c r="K8" s="31">
        <f t="shared" si="0"/>
        <v>607</v>
      </c>
    </row>
    <row r="9" spans="1:11" ht="16.5" customHeight="1">
      <c r="A9" s="164" t="s">
        <v>49</v>
      </c>
      <c r="B9" s="127">
        <v>9368</v>
      </c>
      <c r="C9" s="127">
        <v>7852</v>
      </c>
      <c r="D9" s="69">
        <v>1331</v>
      </c>
      <c r="E9" s="142">
        <v>1111</v>
      </c>
      <c r="F9" s="66">
        <v>66</v>
      </c>
      <c r="G9" s="69">
        <v>0</v>
      </c>
      <c r="H9" s="69">
        <v>4372</v>
      </c>
      <c r="I9" s="69">
        <v>3421</v>
      </c>
      <c r="J9" s="66">
        <v>2877</v>
      </c>
      <c r="K9" s="66">
        <v>545</v>
      </c>
    </row>
    <row r="10" spans="1:11" ht="16.5" customHeight="1">
      <c r="A10" s="165" t="s">
        <v>45</v>
      </c>
      <c r="B10" s="127">
        <v>515</v>
      </c>
      <c r="C10" s="127">
        <v>405</v>
      </c>
      <c r="D10" s="69">
        <v>9</v>
      </c>
      <c r="E10" s="142">
        <v>9</v>
      </c>
      <c r="F10" s="66">
        <v>0</v>
      </c>
      <c r="G10" s="69">
        <v>0</v>
      </c>
      <c r="H10" s="69">
        <v>317</v>
      </c>
      <c r="I10" s="69">
        <v>287</v>
      </c>
      <c r="J10" s="66">
        <v>280</v>
      </c>
      <c r="K10" s="66">
        <v>1</v>
      </c>
    </row>
    <row r="11" spans="1:11" ht="16.5" customHeight="1">
      <c r="A11" s="165" t="s">
        <v>46</v>
      </c>
      <c r="B11" s="127">
        <v>119</v>
      </c>
      <c r="C11" s="127">
        <v>111</v>
      </c>
      <c r="D11" s="69">
        <v>2</v>
      </c>
      <c r="E11" s="142">
        <v>2</v>
      </c>
      <c r="F11" s="66">
        <v>0</v>
      </c>
      <c r="G11" s="69">
        <v>0</v>
      </c>
      <c r="H11" s="69">
        <v>1</v>
      </c>
      <c r="I11" s="69">
        <v>69</v>
      </c>
      <c r="J11" s="66">
        <v>69</v>
      </c>
      <c r="K11" s="66">
        <v>1</v>
      </c>
    </row>
    <row r="12" spans="1:11" ht="16.5" customHeight="1">
      <c r="A12" s="165" t="s">
        <v>47</v>
      </c>
      <c r="B12" s="127">
        <v>900</v>
      </c>
      <c r="C12" s="127">
        <v>809</v>
      </c>
      <c r="D12" s="69">
        <v>31</v>
      </c>
      <c r="E12" s="142">
        <v>29</v>
      </c>
      <c r="F12" s="66">
        <v>0</v>
      </c>
      <c r="G12" s="69">
        <v>0</v>
      </c>
      <c r="H12" s="69">
        <v>181</v>
      </c>
      <c r="I12" s="69">
        <v>638</v>
      </c>
      <c r="J12" s="66">
        <v>591</v>
      </c>
      <c r="K12" s="66">
        <v>13</v>
      </c>
    </row>
    <row r="13" spans="1:11" ht="16.5" customHeight="1">
      <c r="A13" s="165" t="s">
        <v>48</v>
      </c>
      <c r="B13" s="127">
        <v>116</v>
      </c>
      <c r="C13" s="127">
        <v>116</v>
      </c>
      <c r="D13" s="69">
        <v>0</v>
      </c>
      <c r="E13" s="142">
        <v>0</v>
      </c>
      <c r="F13" s="66">
        <v>0</v>
      </c>
      <c r="G13" s="69">
        <v>0</v>
      </c>
      <c r="H13" s="69">
        <v>95</v>
      </c>
      <c r="I13" s="69">
        <v>64</v>
      </c>
      <c r="J13" s="66">
        <v>64</v>
      </c>
      <c r="K13" s="66">
        <v>1</v>
      </c>
    </row>
    <row r="14" spans="1:11" ht="16.5" customHeight="1">
      <c r="A14" s="165" t="s">
        <v>50</v>
      </c>
      <c r="B14" s="127">
        <v>1897</v>
      </c>
      <c r="C14" s="127">
        <v>1391</v>
      </c>
      <c r="D14" s="69">
        <v>253</v>
      </c>
      <c r="E14" s="142">
        <v>189</v>
      </c>
      <c r="F14" s="66">
        <v>14</v>
      </c>
      <c r="G14" s="69">
        <v>55</v>
      </c>
      <c r="H14" s="69">
        <v>1070</v>
      </c>
      <c r="I14" s="69">
        <v>933</v>
      </c>
      <c r="J14" s="66">
        <v>755</v>
      </c>
      <c r="K14" s="66">
        <v>40</v>
      </c>
    </row>
    <row r="15" spans="1:11" ht="16.5" customHeight="1">
      <c r="A15" s="165" t="s">
        <v>51</v>
      </c>
      <c r="B15" s="127">
        <v>185</v>
      </c>
      <c r="C15" s="127">
        <v>179</v>
      </c>
      <c r="D15" s="69">
        <v>9</v>
      </c>
      <c r="E15" s="142">
        <v>3</v>
      </c>
      <c r="F15" s="66">
        <v>0</v>
      </c>
      <c r="G15" s="69">
        <v>0</v>
      </c>
      <c r="H15" s="69">
        <v>16</v>
      </c>
      <c r="I15" s="69">
        <v>139</v>
      </c>
      <c r="J15" s="66">
        <v>139</v>
      </c>
      <c r="K15" s="66">
        <v>4</v>
      </c>
    </row>
    <row r="16" spans="1:11" ht="16.5" customHeight="1">
      <c r="A16" s="165" t="s">
        <v>52</v>
      </c>
      <c r="B16" s="127">
        <v>147</v>
      </c>
      <c r="C16" s="127">
        <v>144</v>
      </c>
      <c r="D16" s="69">
        <v>1</v>
      </c>
      <c r="E16" s="142">
        <v>1</v>
      </c>
      <c r="F16" s="66">
        <v>0</v>
      </c>
      <c r="G16" s="69">
        <v>0</v>
      </c>
      <c r="H16" s="69">
        <v>61</v>
      </c>
      <c r="I16" s="69">
        <v>106</v>
      </c>
      <c r="J16" s="66">
        <v>103</v>
      </c>
      <c r="K16" s="66">
        <v>0</v>
      </c>
    </row>
    <row r="17" spans="1:11" ht="16.5" customHeight="1">
      <c r="A17" s="165" t="s">
        <v>53</v>
      </c>
      <c r="B17" s="127">
        <v>96</v>
      </c>
      <c r="C17" s="127">
        <v>95</v>
      </c>
      <c r="D17" s="69">
        <v>0</v>
      </c>
      <c r="E17" s="142">
        <v>0</v>
      </c>
      <c r="F17" s="66">
        <v>0</v>
      </c>
      <c r="G17" s="69">
        <v>0</v>
      </c>
      <c r="H17" s="69">
        <v>36</v>
      </c>
      <c r="I17" s="69">
        <v>65</v>
      </c>
      <c r="J17" s="66">
        <v>64</v>
      </c>
      <c r="K17" s="66">
        <v>2</v>
      </c>
    </row>
    <row r="18" spans="1:11" ht="16.5" customHeight="1">
      <c r="A18" s="165" t="s">
        <v>54</v>
      </c>
      <c r="B18" s="127">
        <v>162</v>
      </c>
      <c r="C18" s="127">
        <v>161</v>
      </c>
      <c r="D18" s="69">
        <v>1</v>
      </c>
      <c r="E18" s="142">
        <v>1</v>
      </c>
      <c r="F18" s="66">
        <v>0</v>
      </c>
      <c r="G18" s="69">
        <v>0</v>
      </c>
      <c r="H18" s="69">
        <v>0</v>
      </c>
      <c r="I18" s="69">
        <v>155</v>
      </c>
      <c r="J18" s="66">
        <v>155</v>
      </c>
      <c r="K18" s="66">
        <v>0</v>
      </c>
    </row>
    <row r="19" spans="1:11">
      <c r="H19" s="83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="85" zoomScaleNormal="85" zoomScaleSheetLayoutView="85" workbookViewId="0">
      <selection activeCell="I18" sqref="I18"/>
    </sheetView>
  </sheetViews>
  <sheetFormatPr defaultRowHeight="15.6"/>
  <cols>
    <col min="1" max="1" width="19.33203125" style="71" customWidth="1"/>
    <col min="2" max="2" width="12" style="71" customWidth="1"/>
    <col min="3" max="3" width="12.6640625" style="68" customWidth="1"/>
    <col min="4" max="4" width="13.44140625" style="68" customWidth="1"/>
    <col min="5" max="5" width="12.21875" style="68" customWidth="1"/>
    <col min="6" max="6" width="14.77734375" style="68" customWidth="1"/>
    <col min="7" max="7" width="14.33203125" style="68" customWidth="1"/>
    <col min="8" max="8" width="18" style="68" customWidth="1"/>
    <col min="9" max="9" width="11.77734375" style="68" customWidth="1"/>
    <col min="10" max="10" width="12.88671875" style="68" customWidth="1"/>
    <col min="11" max="11" width="14" style="68" customWidth="1"/>
    <col min="12" max="12" width="8.88671875" style="68"/>
    <col min="13" max="13" width="0" style="68" hidden="1" customWidth="1"/>
    <col min="14" max="231" width="8.88671875" style="68"/>
    <col min="232" max="232" width="19.33203125" style="68" customWidth="1"/>
    <col min="233" max="233" width="9.6640625" style="68" customWidth="1"/>
    <col min="234" max="234" width="9.44140625" style="68" customWidth="1"/>
    <col min="235" max="235" width="8.6640625" style="68" customWidth="1"/>
    <col min="236" max="237" width="9.44140625" style="68" customWidth="1"/>
    <col min="238" max="238" width="7.6640625" style="68" customWidth="1"/>
    <col min="239" max="239" width="8.88671875" style="68" customWidth="1"/>
    <col min="240" max="240" width="8.6640625" style="68" customWidth="1"/>
    <col min="241" max="241" width="7.6640625" style="68" customWidth="1"/>
    <col min="242" max="243" width="8.109375" style="68" customWidth="1"/>
    <col min="244" max="244" width="6.44140625" style="68" customWidth="1"/>
    <col min="245" max="246" width="7.44140625" style="68" customWidth="1"/>
    <col min="247" max="247" width="6.33203125" style="68" customWidth="1"/>
    <col min="248" max="248" width="7.6640625" style="68" customWidth="1"/>
    <col min="249" max="249" width="7.33203125" style="68" customWidth="1"/>
    <col min="250" max="250" width="7.5546875" style="68" customWidth="1"/>
    <col min="251" max="251" width="8.33203125" style="68" customWidth="1"/>
    <col min="252" max="252" width="9.33203125" style="68" customWidth="1"/>
    <col min="253" max="253" width="7.33203125" style="68" customWidth="1"/>
    <col min="254" max="255" width="9.109375" style="68" customWidth="1"/>
    <col min="256" max="256" width="8" style="68" customWidth="1"/>
    <col min="257" max="258" width="9.109375" style="68" customWidth="1"/>
    <col min="259" max="259" width="8" style="68" customWidth="1"/>
    <col min="260" max="260" width="9" style="68" customWidth="1"/>
    <col min="261" max="261" width="9.33203125" style="68" customWidth="1"/>
    <col min="262" max="262" width="6.88671875" style="68" customWidth="1"/>
    <col min="263" max="487" width="8.88671875" style="68"/>
    <col min="488" max="488" width="19.33203125" style="68" customWidth="1"/>
    <col min="489" max="489" width="9.6640625" style="68" customWidth="1"/>
    <col min="490" max="490" width="9.44140625" style="68" customWidth="1"/>
    <col min="491" max="491" width="8.6640625" style="68" customWidth="1"/>
    <col min="492" max="493" width="9.44140625" style="68" customWidth="1"/>
    <col min="494" max="494" width="7.6640625" style="68" customWidth="1"/>
    <col min="495" max="495" width="8.88671875" style="68" customWidth="1"/>
    <col min="496" max="496" width="8.6640625" style="68" customWidth="1"/>
    <col min="497" max="497" width="7.6640625" style="68" customWidth="1"/>
    <col min="498" max="499" width="8.109375" style="68" customWidth="1"/>
    <col min="500" max="500" width="6.44140625" style="68" customWidth="1"/>
    <col min="501" max="502" width="7.44140625" style="68" customWidth="1"/>
    <col min="503" max="503" width="6.33203125" style="68" customWidth="1"/>
    <col min="504" max="504" width="7.6640625" style="68" customWidth="1"/>
    <col min="505" max="505" width="7.33203125" style="68" customWidth="1"/>
    <col min="506" max="506" width="7.5546875" style="68" customWidth="1"/>
    <col min="507" max="507" width="8.33203125" style="68" customWidth="1"/>
    <col min="508" max="508" width="9.33203125" style="68" customWidth="1"/>
    <col min="509" max="509" width="7.33203125" style="68" customWidth="1"/>
    <col min="510" max="511" width="9.109375" style="68" customWidth="1"/>
    <col min="512" max="512" width="8" style="68" customWidth="1"/>
    <col min="513" max="514" width="9.109375" style="68" customWidth="1"/>
    <col min="515" max="515" width="8" style="68" customWidth="1"/>
    <col min="516" max="516" width="9" style="68" customWidth="1"/>
    <col min="517" max="517" width="9.33203125" style="68" customWidth="1"/>
    <col min="518" max="518" width="6.88671875" style="68" customWidth="1"/>
    <col min="519" max="743" width="8.88671875" style="68"/>
    <col min="744" max="744" width="19.33203125" style="68" customWidth="1"/>
    <col min="745" max="745" width="9.6640625" style="68" customWidth="1"/>
    <col min="746" max="746" width="9.44140625" style="68" customWidth="1"/>
    <col min="747" max="747" width="8.6640625" style="68" customWidth="1"/>
    <col min="748" max="749" width="9.44140625" style="68" customWidth="1"/>
    <col min="750" max="750" width="7.6640625" style="68" customWidth="1"/>
    <col min="751" max="751" width="8.88671875" style="68" customWidth="1"/>
    <col min="752" max="752" width="8.6640625" style="68" customWidth="1"/>
    <col min="753" max="753" width="7.6640625" style="68" customWidth="1"/>
    <col min="754" max="755" width="8.109375" style="68" customWidth="1"/>
    <col min="756" max="756" width="6.44140625" style="68" customWidth="1"/>
    <col min="757" max="758" width="7.44140625" style="68" customWidth="1"/>
    <col min="759" max="759" width="6.33203125" style="68" customWidth="1"/>
    <col min="760" max="760" width="7.6640625" style="68" customWidth="1"/>
    <col min="761" max="761" width="7.33203125" style="68" customWidth="1"/>
    <col min="762" max="762" width="7.5546875" style="68" customWidth="1"/>
    <col min="763" max="763" width="8.33203125" style="68" customWidth="1"/>
    <col min="764" max="764" width="9.33203125" style="68" customWidth="1"/>
    <col min="765" max="765" width="7.33203125" style="68" customWidth="1"/>
    <col min="766" max="767" width="9.109375" style="68" customWidth="1"/>
    <col min="768" max="768" width="8" style="68" customWidth="1"/>
    <col min="769" max="770" width="9.109375" style="68" customWidth="1"/>
    <col min="771" max="771" width="8" style="68" customWidth="1"/>
    <col min="772" max="772" width="9" style="68" customWidth="1"/>
    <col min="773" max="773" width="9.33203125" style="68" customWidth="1"/>
    <col min="774" max="774" width="6.88671875" style="68" customWidth="1"/>
    <col min="775" max="999" width="8.88671875" style="68"/>
    <col min="1000" max="1000" width="19.33203125" style="68" customWidth="1"/>
    <col min="1001" max="1001" width="9.6640625" style="68" customWidth="1"/>
    <col min="1002" max="1002" width="9.44140625" style="68" customWidth="1"/>
    <col min="1003" max="1003" width="8.6640625" style="68" customWidth="1"/>
    <col min="1004" max="1005" width="9.44140625" style="68" customWidth="1"/>
    <col min="1006" max="1006" width="7.6640625" style="68" customWidth="1"/>
    <col min="1007" max="1007" width="8.88671875" style="68" customWidth="1"/>
    <col min="1008" max="1008" width="8.6640625" style="68" customWidth="1"/>
    <col min="1009" max="1009" width="7.6640625" style="68" customWidth="1"/>
    <col min="1010" max="1011" width="8.109375" style="68" customWidth="1"/>
    <col min="1012" max="1012" width="6.44140625" style="68" customWidth="1"/>
    <col min="1013" max="1014" width="7.44140625" style="68" customWidth="1"/>
    <col min="1015" max="1015" width="6.33203125" style="68" customWidth="1"/>
    <col min="1016" max="1016" width="7.6640625" style="68" customWidth="1"/>
    <col min="1017" max="1017" width="7.33203125" style="68" customWidth="1"/>
    <col min="1018" max="1018" width="7.5546875" style="68" customWidth="1"/>
    <col min="1019" max="1019" width="8.33203125" style="68" customWidth="1"/>
    <col min="1020" max="1020" width="9.33203125" style="68" customWidth="1"/>
    <col min="1021" max="1021" width="7.33203125" style="68" customWidth="1"/>
    <col min="1022" max="1023" width="9.109375" style="68" customWidth="1"/>
    <col min="1024" max="1024" width="8" style="68" customWidth="1"/>
    <col min="1025" max="1026" width="9.109375" style="68" customWidth="1"/>
    <col min="1027" max="1027" width="8" style="68" customWidth="1"/>
    <col min="1028" max="1028" width="9" style="68" customWidth="1"/>
    <col min="1029" max="1029" width="9.33203125" style="68" customWidth="1"/>
    <col min="1030" max="1030" width="6.88671875" style="68" customWidth="1"/>
    <col min="1031" max="1255" width="8.88671875" style="68"/>
    <col min="1256" max="1256" width="19.33203125" style="68" customWidth="1"/>
    <col min="1257" max="1257" width="9.6640625" style="68" customWidth="1"/>
    <col min="1258" max="1258" width="9.44140625" style="68" customWidth="1"/>
    <col min="1259" max="1259" width="8.6640625" style="68" customWidth="1"/>
    <col min="1260" max="1261" width="9.44140625" style="68" customWidth="1"/>
    <col min="1262" max="1262" width="7.6640625" style="68" customWidth="1"/>
    <col min="1263" max="1263" width="8.88671875" style="68" customWidth="1"/>
    <col min="1264" max="1264" width="8.6640625" style="68" customWidth="1"/>
    <col min="1265" max="1265" width="7.6640625" style="68" customWidth="1"/>
    <col min="1266" max="1267" width="8.109375" style="68" customWidth="1"/>
    <col min="1268" max="1268" width="6.44140625" style="68" customWidth="1"/>
    <col min="1269" max="1270" width="7.44140625" style="68" customWidth="1"/>
    <col min="1271" max="1271" width="6.33203125" style="68" customWidth="1"/>
    <col min="1272" max="1272" width="7.6640625" style="68" customWidth="1"/>
    <col min="1273" max="1273" width="7.33203125" style="68" customWidth="1"/>
    <col min="1274" max="1274" width="7.5546875" style="68" customWidth="1"/>
    <col min="1275" max="1275" width="8.33203125" style="68" customWidth="1"/>
    <col min="1276" max="1276" width="9.33203125" style="68" customWidth="1"/>
    <col min="1277" max="1277" width="7.33203125" style="68" customWidth="1"/>
    <col min="1278" max="1279" width="9.109375" style="68" customWidth="1"/>
    <col min="1280" max="1280" width="8" style="68" customWidth="1"/>
    <col min="1281" max="1282" width="9.109375" style="68" customWidth="1"/>
    <col min="1283" max="1283" width="8" style="68" customWidth="1"/>
    <col min="1284" max="1284" width="9" style="68" customWidth="1"/>
    <col min="1285" max="1285" width="9.33203125" style="68" customWidth="1"/>
    <col min="1286" max="1286" width="6.88671875" style="68" customWidth="1"/>
    <col min="1287" max="1511" width="8.88671875" style="68"/>
    <col min="1512" max="1512" width="19.33203125" style="68" customWidth="1"/>
    <col min="1513" max="1513" width="9.6640625" style="68" customWidth="1"/>
    <col min="1514" max="1514" width="9.44140625" style="68" customWidth="1"/>
    <col min="1515" max="1515" width="8.6640625" style="68" customWidth="1"/>
    <col min="1516" max="1517" width="9.44140625" style="68" customWidth="1"/>
    <col min="1518" max="1518" width="7.6640625" style="68" customWidth="1"/>
    <col min="1519" max="1519" width="8.88671875" style="68" customWidth="1"/>
    <col min="1520" max="1520" width="8.6640625" style="68" customWidth="1"/>
    <col min="1521" max="1521" width="7.6640625" style="68" customWidth="1"/>
    <col min="1522" max="1523" width="8.109375" style="68" customWidth="1"/>
    <col min="1524" max="1524" width="6.44140625" style="68" customWidth="1"/>
    <col min="1525" max="1526" width="7.44140625" style="68" customWidth="1"/>
    <col min="1527" max="1527" width="6.33203125" style="68" customWidth="1"/>
    <col min="1528" max="1528" width="7.6640625" style="68" customWidth="1"/>
    <col min="1529" max="1529" width="7.33203125" style="68" customWidth="1"/>
    <col min="1530" max="1530" width="7.5546875" style="68" customWidth="1"/>
    <col min="1531" max="1531" width="8.33203125" style="68" customWidth="1"/>
    <col min="1532" max="1532" width="9.33203125" style="68" customWidth="1"/>
    <col min="1533" max="1533" width="7.33203125" style="68" customWidth="1"/>
    <col min="1534" max="1535" width="9.109375" style="68" customWidth="1"/>
    <col min="1536" max="1536" width="8" style="68" customWidth="1"/>
    <col min="1537" max="1538" width="9.109375" style="68" customWidth="1"/>
    <col min="1539" max="1539" width="8" style="68" customWidth="1"/>
    <col min="1540" max="1540" width="9" style="68" customWidth="1"/>
    <col min="1541" max="1541" width="9.33203125" style="68" customWidth="1"/>
    <col min="1542" max="1542" width="6.88671875" style="68" customWidth="1"/>
    <col min="1543" max="1767" width="8.88671875" style="68"/>
    <col min="1768" max="1768" width="19.33203125" style="68" customWidth="1"/>
    <col min="1769" max="1769" width="9.6640625" style="68" customWidth="1"/>
    <col min="1770" max="1770" width="9.44140625" style="68" customWidth="1"/>
    <col min="1771" max="1771" width="8.6640625" style="68" customWidth="1"/>
    <col min="1772" max="1773" width="9.44140625" style="68" customWidth="1"/>
    <col min="1774" max="1774" width="7.6640625" style="68" customWidth="1"/>
    <col min="1775" max="1775" width="8.88671875" style="68" customWidth="1"/>
    <col min="1776" max="1776" width="8.6640625" style="68" customWidth="1"/>
    <col min="1777" max="1777" width="7.6640625" style="68" customWidth="1"/>
    <col min="1778" max="1779" width="8.109375" style="68" customWidth="1"/>
    <col min="1780" max="1780" width="6.44140625" style="68" customWidth="1"/>
    <col min="1781" max="1782" width="7.44140625" style="68" customWidth="1"/>
    <col min="1783" max="1783" width="6.33203125" style="68" customWidth="1"/>
    <col min="1784" max="1784" width="7.6640625" style="68" customWidth="1"/>
    <col min="1785" max="1785" width="7.33203125" style="68" customWidth="1"/>
    <col min="1786" max="1786" width="7.5546875" style="68" customWidth="1"/>
    <col min="1787" max="1787" width="8.33203125" style="68" customWidth="1"/>
    <col min="1788" max="1788" width="9.33203125" style="68" customWidth="1"/>
    <col min="1789" max="1789" width="7.33203125" style="68" customWidth="1"/>
    <col min="1790" max="1791" width="9.109375" style="68" customWidth="1"/>
    <col min="1792" max="1792" width="8" style="68" customWidth="1"/>
    <col min="1793" max="1794" width="9.109375" style="68" customWidth="1"/>
    <col min="1795" max="1795" width="8" style="68" customWidth="1"/>
    <col min="1796" max="1796" width="9" style="68" customWidth="1"/>
    <col min="1797" max="1797" width="9.33203125" style="68" customWidth="1"/>
    <col min="1798" max="1798" width="6.88671875" style="68" customWidth="1"/>
    <col min="1799" max="2023" width="8.88671875" style="68"/>
    <col min="2024" max="2024" width="19.33203125" style="68" customWidth="1"/>
    <col min="2025" max="2025" width="9.6640625" style="68" customWidth="1"/>
    <col min="2026" max="2026" width="9.44140625" style="68" customWidth="1"/>
    <col min="2027" max="2027" width="8.6640625" style="68" customWidth="1"/>
    <col min="2028" max="2029" width="9.44140625" style="68" customWidth="1"/>
    <col min="2030" max="2030" width="7.6640625" style="68" customWidth="1"/>
    <col min="2031" max="2031" width="8.88671875" style="68" customWidth="1"/>
    <col min="2032" max="2032" width="8.6640625" style="68" customWidth="1"/>
    <col min="2033" max="2033" width="7.6640625" style="68" customWidth="1"/>
    <col min="2034" max="2035" width="8.109375" style="68" customWidth="1"/>
    <col min="2036" max="2036" width="6.44140625" style="68" customWidth="1"/>
    <col min="2037" max="2038" width="7.44140625" style="68" customWidth="1"/>
    <col min="2039" max="2039" width="6.33203125" style="68" customWidth="1"/>
    <col min="2040" max="2040" width="7.6640625" style="68" customWidth="1"/>
    <col min="2041" max="2041" width="7.33203125" style="68" customWidth="1"/>
    <col min="2042" max="2042" width="7.5546875" style="68" customWidth="1"/>
    <col min="2043" max="2043" width="8.33203125" style="68" customWidth="1"/>
    <col min="2044" max="2044" width="9.33203125" style="68" customWidth="1"/>
    <col min="2045" max="2045" width="7.33203125" style="68" customWidth="1"/>
    <col min="2046" max="2047" width="9.109375" style="68" customWidth="1"/>
    <col min="2048" max="2048" width="8" style="68" customWidth="1"/>
    <col min="2049" max="2050" width="9.109375" style="68" customWidth="1"/>
    <col min="2051" max="2051" width="8" style="68" customWidth="1"/>
    <col min="2052" max="2052" width="9" style="68" customWidth="1"/>
    <col min="2053" max="2053" width="9.33203125" style="68" customWidth="1"/>
    <col min="2054" max="2054" width="6.88671875" style="68" customWidth="1"/>
    <col min="2055" max="2279" width="8.88671875" style="68"/>
    <col min="2280" max="2280" width="19.33203125" style="68" customWidth="1"/>
    <col min="2281" max="2281" width="9.6640625" style="68" customWidth="1"/>
    <col min="2282" max="2282" width="9.44140625" style="68" customWidth="1"/>
    <col min="2283" max="2283" width="8.6640625" style="68" customWidth="1"/>
    <col min="2284" max="2285" width="9.44140625" style="68" customWidth="1"/>
    <col min="2286" max="2286" width="7.6640625" style="68" customWidth="1"/>
    <col min="2287" max="2287" width="8.88671875" style="68" customWidth="1"/>
    <col min="2288" max="2288" width="8.6640625" style="68" customWidth="1"/>
    <col min="2289" max="2289" width="7.6640625" style="68" customWidth="1"/>
    <col min="2290" max="2291" width="8.109375" style="68" customWidth="1"/>
    <col min="2292" max="2292" width="6.44140625" style="68" customWidth="1"/>
    <col min="2293" max="2294" width="7.44140625" style="68" customWidth="1"/>
    <col min="2295" max="2295" width="6.33203125" style="68" customWidth="1"/>
    <col min="2296" max="2296" width="7.6640625" style="68" customWidth="1"/>
    <col min="2297" max="2297" width="7.33203125" style="68" customWidth="1"/>
    <col min="2298" max="2298" width="7.5546875" style="68" customWidth="1"/>
    <col min="2299" max="2299" width="8.33203125" style="68" customWidth="1"/>
    <col min="2300" max="2300" width="9.33203125" style="68" customWidth="1"/>
    <col min="2301" max="2301" width="7.33203125" style="68" customWidth="1"/>
    <col min="2302" max="2303" width="9.109375" style="68" customWidth="1"/>
    <col min="2304" max="2304" width="8" style="68" customWidth="1"/>
    <col min="2305" max="2306" width="9.109375" style="68" customWidth="1"/>
    <col min="2307" max="2307" width="8" style="68" customWidth="1"/>
    <col min="2308" max="2308" width="9" style="68" customWidth="1"/>
    <col min="2309" max="2309" width="9.33203125" style="68" customWidth="1"/>
    <col min="2310" max="2310" width="6.88671875" style="68" customWidth="1"/>
    <col min="2311" max="2535" width="8.88671875" style="68"/>
    <col min="2536" max="2536" width="19.33203125" style="68" customWidth="1"/>
    <col min="2537" max="2537" width="9.6640625" style="68" customWidth="1"/>
    <col min="2538" max="2538" width="9.44140625" style="68" customWidth="1"/>
    <col min="2539" max="2539" width="8.6640625" style="68" customWidth="1"/>
    <col min="2540" max="2541" width="9.44140625" style="68" customWidth="1"/>
    <col min="2542" max="2542" width="7.6640625" style="68" customWidth="1"/>
    <col min="2543" max="2543" width="8.88671875" style="68" customWidth="1"/>
    <col min="2544" max="2544" width="8.6640625" style="68" customWidth="1"/>
    <col min="2545" max="2545" width="7.6640625" style="68" customWidth="1"/>
    <col min="2546" max="2547" width="8.109375" style="68" customWidth="1"/>
    <col min="2548" max="2548" width="6.44140625" style="68" customWidth="1"/>
    <col min="2549" max="2550" width="7.44140625" style="68" customWidth="1"/>
    <col min="2551" max="2551" width="6.33203125" style="68" customWidth="1"/>
    <col min="2552" max="2552" width="7.6640625" style="68" customWidth="1"/>
    <col min="2553" max="2553" width="7.33203125" style="68" customWidth="1"/>
    <col min="2554" max="2554" width="7.5546875" style="68" customWidth="1"/>
    <col min="2555" max="2555" width="8.33203125" style="68" customWidth="1"/>
    <col min="2556" max="2556" width="9.33203125" style="68" customWidth="1"/>
    <col min="2557" max="2557" width="7.33203125" style="68" customWidth="1"/>
    <col min="2558" max="2559" width="9.109375" style="68" customWidth="1"/>
    <col min="2560" max="2560" width="8" style="68" customWidth="1"/>
    <col min="2561" max="2562" width="9.109375" style="68" customWidth="1"/>
    <col min="2563" max="2563" width="8" style="68" customWidth="1"/>
    <col min="2564" max="2564" width="9" style="68" customWidth="1"/>
    <col min="2565" max="2565" width="9.33203125" style="68" customWidth="1"/>
    <col min="2566" max="2566" width="6.88671875" style="68" customWidth="1"/>
    <col min="2567" max="2791" width="8.88671875" style="68"/>
    <col min="2792" max="2792" width="19.33203125" style="68" customWidth="1"/>
    <col min="2793" max="2793" width="9.6640625" style="68" customWidth="1"/>
    <col min="2794" max="2794" width="9.44140625" style="68" customWidth="1"/>
    <col min="2795" max="2795" width="8.6640625" style="68" customWidth="1"/>
    <col min="2796" max="2797" width="9.44140625" style="68" customWidth="1"/>
    <col min="2798" max="2798" width="7.6640625" style="68" customWidth="1"/>
    <col min="2799" max="2799" width="8.88671875" style="68" customWidth="1"/>
    <col min="2800" max="2800" width="8.6640625" style="68" customWidth="1"/>
    <col min="2801" max="2801" width="7.6640625" style="68" customWidth="1"/>
    <col min="2802" max="2803" width="8.109375" style="68" customWidth="1"/>
    <col min="2804" max="2804" width="6.44140625" style="68" customWidth="1"/>
    <col min="2805" max="2806" width="7.44140625" style="68" customWidth="1"/>
    <col min="2807" max="2807" width="6.33203125" style="68" customWidth="1"/>
    <col min="2808" max="2808" width="7.6640625" style="68" customWidth="1"/>
    <col min="2809" max="2809" width="7.33203125" style="68" customWidth="1"/>
    <col min="2810" max="2810" width="7.5546875" style="68" customWidth="1"/>
    <col min="2811" max="2811" width="8.33203125" style="68" customWidth="1"/>
    <col min="2812" max="2812" width="9.33203125" style="68" customWidth="1"/>
    <col min="2813" max="2813" width="7.33203125" style="68" customWidth="1"/>
    <col min="2814" max="2815" width="9.109375" style="68" customWidth="1"/>
    <col min="2816" max="2816" width="8" style="68" customWidth="1"/>
    <col min="2817" max="2818" width="9.109375" style="68" customWidth="1"/>
    <col min="2819" max="2819" width="8" style="68" customWidth="1"/>
    <col min="2820" max="2820" width="9" style="68" customWidth="1"/>
    <col min="2821" max="2821" width="9.33203125" style="68" customWidth="1"/>
    <col min="2822" max="2822" width="6.88671875" style="68" customWidth="1"/>
    <col min="2823" max="3047" width="8.88671875" style="68"/>
    <col min="3048" max="3048" width="19.33203125" style="68" customWidth="1"/>
    <col min="3049" max="3049" width="9.6640625" style="68" customWidth="1"/>
    <col min="3050" max="3050" width="9.44140625" style="68" customWidth="1"/>
    <col min="3051" max="3051" width="8.6640625" style="68" customWidth="1"/>
    <col min="3052" max="3053" width="9.44140625" style="68" customWidth="1"/>
    <col min="3054" max="3054" width="7.6640625" style="68" customWidth="1"/>
    <col min="3055" max="3055" width="8.88671875" style="68" customWidth="1"/>
    <col min="3056" max="3056" width="8.6640625" style="68" customWidth="1"/>
    <col min="3057" max="3057" width="7.6640625" style="68" customWidth="1"/>
    <col min="3058" max="3059" width="8.109375" style="68" customWidth="1"/>
    <col min="3060" max="3060" width="6.44140625" style="68" customWidth="1"/>
    <col min="3061" max="3062" width="7.44140625" style="68" customWidth="1"/>
    <col min="3063" max="3063" width="6.33203125" style="68" customWidth="1"/>
    <col min="3064" max="3064" width="7.6640625" style="68" customWidth="1"/>
    <col min="3065" max="3065" width="7.33203125" style="68" customWidth="1"/>
    <col min="3066" max="3066" width="7.5546875" style="68" customWidth="1"/>
    <col min="3067" max="3067" width="8.33203125" style="68" customWidth="1"/>
    <col min="3068" max="3068" width="9.33203125" style="68" customWidth="1"/>
    <col min="3069" max="3069" width="7.33203125" style="68" customWidth="1"/>
    <col min="3070" max="3071" width="9.109375" style="68" customWidth="1"/>
    <col min="3072" max="3072" width="8" style="68" customWidth="1"/>
    <col min="3073" max="3074" width="9.109375" style="68" customWidth="1"/>
    <col min="3075" max="3075" width="8" style="68" customWidth="1"/>
    <col min="3076" max="3076" width="9" style="68" customWidth="1"/>
    <col min="3077" max="3077" width="9.33203125" style="68" customWidth="1"/>
    <col min="3078" max="3078" width="6.88671875" style="68" customWidth="1"/>
    <col min="3079" max="3303" width="8.88671875" style="68"/>
    <col min="3304" max="3304" width="19.33203125" style="68" customWidth="1"/>
    <col min="3305" max="3305" width="9.6640625" style="68" customWidth="1"/>
    <col min="3306" max="3306" width="9.44140625" style="68" customWidth="1"/>
    <col min="3307" max="3307" width="8.6640625" style="68" customWidth="1"/>
    <col min="3308" max="3309" width="9.44140625" style="68" customWidth="1"/>
    <col min="3310" max="3310" width="7.6640625" style="68" customWidth="1"/>
    <col min="3311" max="3311" width="8.88671875" style="68" customWidth="1"/>
    <col min="3312" max="3312" width="8.6640625" style="68" customWidth="1"/>
    <col min="3313" max="3313" width="7.6640625" style="68" customWidth="1"/>
    <col min="3314" max="3315" width="8.109375" style="68" customWidth="1"/>
    <col min="3316" max="3316" width="6.44140625" style="68" customWidth="1"/>
    <col min="3317" max="3318" width="7.44140625" style="68" customWidth="1"/>
    <col min="3319" max="3319" width="6.33203125" style="68" customWidth="1"/>
    <col min="3320" max="3320" width="7.6640625" style="68" customWidth="1"/>
    <col min="3321" max="3321" width="7.33203125" style="68" customWidth="1"/>
    <col min="3322" max="3322" width="7.5546875" style="68" customWidth="1"/>
    <col min="3323" max="3323" width="8.33203125" style="68" customWidth="1"/>
    <col min="3324" max="3324" width="9.33203125" style="68" customWidth="1"/>
    <col min="3325" max="3325" width="7.33203125" style="68" customWidth="1"/>
    <col min="3326" max="3327" width="9.109375" style="68" customWidth="1"/>
    <col min="3328" max="3328" width="8" style="68" customWidth="1"/>
    <col min="3329" max="3330" width="9.109375" style="68" customWidth="1"/>
    <col min="3331" max="3331" width="8" style="68" customWidth="1"/>
    <col min="3332" max="3332" width="9" style="68" customWidth="1"/>
    <col min="3333" max="3333" width="9.33203125" style="68" customWidth="1"/>
    <col min="3334" max="3334" width="6.88671875" style="68" customWidth="1"/>
    <col min="3335" max="3559" width="8.88671875" style="68"/>
    <col min="3560" max="3560" width="19.33203125" style="68" customWidth="1"/>
    <col min="3561" max="3561" width="9.6640625" style="68" customWidth="1"/>
    <col min="3562" max="3562" width="9.44140625" style="68" customWidth="1"/>
    <col min="3563" max="3563" width="8.6640625" style="68" customWidth="1"/>
    <col min="3564" max="3565" width="9.44140625" style="68" customWidth="1"/>
    <col min="3566" max="3566" width="7.6640625" style="68" customWidth="1"/>
    <col min="3567" max="3567" width="8.88671875" style="68" customWidth="1"/>
    <col min="3568" max="3568" width="8.6640625" style="68" customWidth="1"/>
    <col min="3569" max="3569" width="7.6640625" style="68" customWidth="1"/>
    <col min="3570" max="3571" width="8.109375" style="68" customWidth="1"/>
    <col min="3572" max="3572" width="6.44140625" style="68" customWidth="1"/>
    <col min="3573" max="3574" width="7.44140625" style="68" customWidth="1"/>
    <col min="3575" max="3575" width="6.33203125" style="68" customWidth="1"/>
    <col min="3576" max="3576" width="7.6640625" style="68" customWidth="1"/>
    <col min="3577" max="3577" width="7.33203125" style="68" customWidth="1"/>
    <col min="3578" max="3578" width="7.5546875" style="68" customWidth="1"/>
    <col min="3579" max="3579" width="8.33203125" style="68" customWidth="1"/>
    <col min="3580" max="3580" width="9.33203125" style="68" customWidth="1"/>
    <col min="3581" max="3581" width="7.33203125" style="68" customWidth="1"/>
    <col min="3582" max="3583" width="9.109375" style="68" customWidth="1"/>
    <col min="3584" max="3584" width="8" style="68" customWidth="1"/>
    <col min="3585" max="3586" width="9.109375" style="68" customWidth="1"/>
    <col min="3587" max="3587" width="8" style="68" customWidth="1"/>
    <col min="3588" max="3588" width="9" style="68" customWidth="1"/>
    <col min="3589" max="3589" width="9.33203125" style="68" customWidth="1"/>
    <col min="3590" max="3590" width="6.88671875" style="68" customWidth="1"/>
    <col min="3591" max="3815" width="8.88671875" style="68"/>
    <col min="3816" max="3816" width="19.33203125" style="68" customWidth="1"/>
    <col min="3817" max="3817" width="9.6640625" style="68" customWidth="1"/>
    <col min="3818" max="3818" width="9.44140625" style="68" customWidth="1"/>
    <col min="3819" max="3819" width="8.6640625" style="68" customWidth="1"/>
    <col min="3820" max="3821" width="9.44140625" style="68" customWidth="1"/>
    <col min="3822" max="3822" width="7.6640625" style="68" customWidth="1"/>
    <col min="3823" max="3823" width="8.88671875" style="68" customWidth="1"/>
    <col min="3824" max="3824" width="8.6640625" style="68" customWidth="1"/>
    <col min="3825" max="3825" width="7.6640625" style="68" customWidth="1"/>
    <col min="3826" max="3827" width="8.109375" style="68" customWidth="1"/>
    <col min="3828" max="3828" width="6.44140625" style="68" customWidth="1"/>
    <col min="3829" max="3830" width="7.44140625" style="68" customWidth="1"/>
    <col min="3831" max="3831" width="6.33203125" style="68" customWidth="1"/>
    <col min="3832" max="3832" width="7.6640625" style="68" customWidth="1"/>
    <col min="3833" max="3833" width="7.33203125" style="68" customWidth="1"/>
    <col min="3834" max="3834" width="7.5546875" style="68" customWidth="1"/>
    <col min="3835" max="3835" width="8.33203125" style="68" customWidth="1"/>
    <col min="3836" max="3836" width="9.33203125" style="68" customWidth="1"/>
    <col min="3837" max="3837" width="7.33203125" style="68" customWidth="1"/>
    <col min="3838" max="3839" width="9.109375" style="68" customWidth="1"/>
    <col min="3840" max="3840" width="8" style="68" customWidth="1"/>
    <col min="3841" max="3842" width="9.109375" style="68" customWidth="1"/>
    <col min="3843" max="3843" width="8" style="68" customWidth="1"/>
    <col min="3844" max="3844" width="9" style="68" customWidth="1"/>
    <col min="3845" max="3845" width="9.33203125" style="68" customWidth="1"/>
    <col min="3846" max="3846" width="6.88671875" style="68" customWidth="1"/>
    <col min="3847" max="4071" width="8.88671875" style="68"/>
    <col min="4072" max="4072" width="19.33203125" style="68" customWidth="1"/>
    <col min="4073" max="4073" width="9.6640625" style="68" customWidth="1"/>
    <col min="4074" max="4074" width="9.44140625" style="68" customWidth="1"/>
    <col min="4075" max="4075" width="8.6640625" style="68" customWidth="1"/>
    <col min="4076" max="4077" width="9.44140625" style="68" customWidth="1"/>
    <col min="4078" max="4078" width="7.6640625" style="68" customWidth="1"/>
    <col min="4079" max="4079" width="8.88671875" style="68" customWidth="1"/>
    <col min="4080" max="4080" width="8.6640625" style="68" customWidth="1"/>
    <col min="4081" max="4081" width="7.6640625" style="68" customWidth="1"/>
    <col min="4082" max="4083" width="8.109375" style="68" customWidth="1"/>
    <col min="4084" max="4084" width="6.44140625" style="68" customWidth="1"/>
    <col min="4085" max="4086" width="7.44140625" style="68" customWidth="1"/>
    <col min="4087" max="4087" width="6.33203125" style="68" customWidth="1"/>
    <col min="4088" max="4088" width="7.6640625" style="68" customWidth="1"/>
    <col min="4089" max="4089" width="7.33203125" style="68" customWidth="1"/>
    <col min="4090" max="4090" width="7.5546875" style="68" customWidth="1"/>
    <col min="4091" max="4091" width="8.33203125" style="68" customWidth="1"/>
    <col min="4092" max="4092" width="9.33203125" style="68" customWidth="1"/>
    <col min="4093" max="4093" width="7.33203125" style="68" customWidth="1"/>
    <col min="4094" max="4095" width="9.109375" style="68" customWidth="1"/>
    <col min="4096" max="4096" width="8" style="68" customWidth="1"/>
    <col min="4097" max="4098" width="9.109375" style="68" customWidth="1"/>
    <col min="4099" max="4099" width="8" style="68" customWidth="1"/>
    <col min="4100" max="4100" width="9" style="68" customWidth="1"/>
    <col min="4101" max="4101" width="9.33203125" style="68" customWidth="1"/>
    <col min="4102" max="4102" width="6.88671875" style="68" customWidth="1"/>
    <col min="4103" max="4327" width="8.88671875" style="68"/>
    <col min="4328" max="4328" width="19.33203125" style="68" customWidth="1"/>
    <col min="4329" max="4329" width="9.6640625" style="68" customWidth="1"/>
    <col min="4330" max="4330" width="9.44140625" style="68" customWidth="1"/>
    <col min="4331" max="4331" width="8.6640625" style="68" customWidth="1"/>
    <col min="4332" max="4333" width="9.44140625" style="68" customWidth="1"/>
    <col min="4334" max="4334" width="7.6640625" style="68" customWidth="1"/>
    <col min="4335" max="4335" width="8.88671875" style="68" customWidth="1"/>
    <col min="4336" max="4336" width="8.6640625" style="68" customWidth="1"/>
    <col min="4337" max="4337" width="7.6640625" style="68" customWidth="1"/>
    <col min="4338" max="4339" width="8.109375" style="68" customWidth="1"/>
    <col min="4340" max="4340" width="6.44140625" style="68" customWidth="1"/>
    <col min="4341" max="4342" width="7.44140625" style="68" customWidth="1"/>
    <col min="4343" max="4343" width="6.33203125" style="68" customWidth="1"/>
    <col min="4344" max="4344" width="7.6640625" style="68" customWidth="1"/>
    <col min="4345" max="4345" width="7.33203125" style="68" customWidth="1"/>
    <col min="4346" max="4346" width="7.5546875" style="68" customWidth="1"/>
    <col min="4347" max="4347" width="8.33203125" style="68" customWidth="1"/>
    <col min="4348" max="4348" width="9.33203125" style="68" customWidth="1"/>
    <col min="4349" max="4349" width="7.33203125" style="68" customWidth="1"/>
    <col min="4350" max="4351" width="9.109375" style="68" customWidth="1"/>
    <col min="4352" max="4352" width="8" style="68" customWidth="1"/>
    <col min="4353" max="4354" width="9.109375" style="68" customWidth="1"/>
    <col min="4355" max="4355" width="8" style="68" customWidth="1"/>
    <col min="4356" max="4356" width="9" style="68" customWidth="1"/>
    <col min="4357" max="4357" width="9.33203125" style="68" customWidth="1"/>
    <col min="4358" max="4358" width="6.88671875" style="68" customWidth="1"/>
    <col min="4359" max="4583" width="8.88671875" style="68"/>
    <col min="4584" max="4584" width="19.33203125" style="68" customWidth="1"/>
    <col min="4585" max="4585" width="9.6640625" style="68" customWidth="1"/>
    <col min="4586" max="4586" width="9.44140625" style="68" customWidth="1"/>
    <col min="4587" max="4587" width="8.6640625" style="68" customWidth="1"/>
    <col min="4588" max="4589" width="9.44140625" style="68" customWidth="1"/>
    <col min="4590" max="4590" width="7.6640625" style="68" customWidth="1"/>
    <col min="4591" max="4591" width="8.88671875" style="68" customWidth="1"/>
    <col min="4592" max="4592" width="8.6640625" style="68" customWidth="1"/>
    <col min="4593" max="4593" width="7.6640625" style="68" customWidth="1"/>
    <col min="4594" max="4595" width="8.109375" style="68" customWidth="1"/>
    <col min="4596" max="4596" width="6.44140625" style="68" customWidth="1"/>
    <col min="4597" max="4598" width="7.44140625" style="68" customWidth="1"/>
    <col min="4599" max="4599" width="6.33203125" style="68" customWidth="1"/>
    <col min="4600" max="4600" width="7.6640625" style="68" customWidth="1"/>
    <col min="4601" max="4601" width="7.33203125" style="68" customWidth="1"/>
    <col min="4602" max="4602" width="7.5546875" style="68" customWidth="1"/>
    <col min="4603" max="4603" width="8.33203125" style="68" customWidth="1"/>
    <col min="4604" max="4604" width="9.33203125" style="68" customWidth="1"/>
    <col min="4605" max="4605" width="7.33203125" style="68" customWidth="1"/>
    <col min="4606" max="4607" width="9.109375" style="68" customWidth="1"/>
    <col min="4608" max="4608" width="8" style="68" customWidth="1"/>
    <col min="4609" max="4610" width="9.109375" style="68" customWidth="1"/>
    <col min="4611" max="4611" width="8" style="68" customWidth="1"/>
    <col min="4612" max="4612" width="9" style="68" customWidth="1"/>
    <col min="4613" max="4613" width="9.33203125" style="68" customWidth="1"/>
    <col min="4614" max="4614" width="6.88671875" style="68" customWidth="1"/>
    <col min="4615" max="4839" width="8.88671875" style="68"/>
    <col min="4840" max="4840" width="19.33203125" style="68" customWidth="1"/>
    <col min="4841" max="4841" width="9.6640625" style="68" customWidth="1"/>
    <col min="4842" max="4842" width="9.44140625" style="68" customWidth="1"/>
    <col min="4843" max="4843" width="8.6640625" style="68" customWidth="1"/>
    <col min="4844" max="4845" width="9.44140625" style="68" customWidth="1"/>
    <col min="4846" max="4846" width="7.6640625" style="68" customWidth="1"/>
    <col min="4847" max="4847" width="8.88671875" style="68" customWidth="1"/>
    <col min="4848" max="4848" width="8.6640625" style="68" customWidth="1"/>
    <col min="4849" max="4849" width="7.6640625" style="68" customWidth="1"/>
    <col min="4850" max="4851" width="8.109375" style="68" customWidth="1"/>
    <col min="4852" max="4852" width="6.44140625" style="68" customWidth="1"/>
    <col min="4853" max="4854" width="7.44140625" style="68" customWidth="1"/>
    <col min="4855" max="4855" width="6.33203125" style="68" customWidth="1"/>
    <col min="4856" max="4856" width="7.6640625" style="68" customWidth="1"/>
    <col min="4857" max="4857" width="7.33203125" style="68" customWidth="1"/>
    <col min="4858" max="4858" width="7.5546875" style="68" customWidth="1"/>
    <col min="4859" max="4859" width="8.33203125" style="68" customWidth="1"/>
    <col min="4860" max="4860" width="9.33203125" style="68" customWidth="1"/>
    <col min="4861" max="4861" width="7.33203125" style="68" customWidth="1"/>
    <col min="4862" max="4863" width="9.109375" style="68" customWidth="1"/>
    <col min="4864" max="4864" width="8" style="68" customWidth="1"/>
    <col min="4865" max="4866" width="9.109375" style="68" customWidth="1"/>
    <col min="4867" max="4867" width="8" style="68" customWidth="1"/>
    <col min="4868" max="4868" width="9" style="68" customWidth="1"/>
    <col min="4869" max="4869" width="9.33203125" style="68" customWidth="1"/>
    <col min="4870" max="4870" width="6.88671875" style="68" customWidth="1"/>
    <col min="4871" max="5095" width="8.88671875" style="68"/>
    <col min="5096" max="5096" width="19.33203125" style="68" customWidth="1"/>
    <col min="5097" max="5097" width="9.6640625" style="68" customWidth="1"/>
    <col min="5098" max="5098" width="9.44140625" style="68" customWidth="1"/>
    <col min="5099" max="5099" width="8.6640625" style="68" customWidth="1"/>
    <col min="5100" max="5101" width="9.44140625" style="68" customWidth="1"/>
    <col min="5102" max="5102" width="7.6640625" style="68" customWidth="1"/>
    <col min="5103" max="5103" width="8.88671875" style="68" customWidth="1"/>
    <col min="5104" max="5104" width="8.6640625" style="68" customWidth="1"/>
    <col min="5105" max="5105" width="7.6640625" style="68" customWidth="1"/>
    <col min="5106" max="5107" width="8.109375" style="68" customWidth="1"/>
    <col min="5108" max="5108" width="6.44140625" style="68" customWidth="1"/>
    <col min="5109" max="5110" width="7.44140625" style="68" customWidth="1"/>
    <col min="5111" max="5111" width="6.33203125" style="68" customWidth="1"/>
    <col min="5112" max="5112" width="7.6640625" style="68" customWidth="1"/>
    <col min="5113" max="5113" width="7.33203125" style="68" customWidth="1"/>
    <col min="5114" max="5114" width="7.5546875" style="68" customWidth="1"/>
    <col min="5115" max="5115" width="8.33203125" style="68" customWidth="1"/>
    <col min="5116" max="5116" width="9.33203125" style="68" customWidth="1"/>
    <col min="5117" max="5117" width="7.33203125" style="68" customWidth="1"/>
    <col min="5118" max="5119" width="9.109375" style="68" customWidth="1"/>
    <col min="5120" max="5120" width="8" style="68" customWidth="1"/>
    <col min="5121" max="5122" width="9.109375" style="68" customWidth="1"/>
    <col min="5123" max="5123" width="8" style="68" customWidth="1"/>
    <col min="5124" max="5124" width="9" style="68" customWidth="1"/>
    <col min="5125" max="5125" width="9.33203125" style="68" customWidth="1"/>
    <col min="5126" max="5126" width="6.88671875" style="68" customWidth="1"/>
    <col min="5127" max="5351" width="8.88671875" style="68"/>
    <col min="5352" max="5352" width="19.33203125" style="68" customWidth="1"/>
    <col min="5353" max="5353" width="9.6640625" style="68" customWidth="1"/>
    <col min="5354" max="5354" width="9.44140625" style="68" customWidth="1"/>
    <col min="5355" max="5355" width="8.6640625" style="68" customWidth="1"/>
    <col min="5356" max="5357" width="9.44140625" style="68" customWidth="1"/>
    <col min="5358" max="5358" width="7.6640625" style="68" customWidth="1"/>
    <col min="5359" max="5359" width="8.88671875" style="68" customWidth="1"/>
    <col min="5360" max="5360" width="8.6640625" style="68" customWidth="1"/>
    <col min="5361" max="5361" width="7.6640625" style="68" customWidth="1"/>
    <col min="5362" max="5363" width="8.109375" style="68" customWidth="1"/>
    <col min="5364" max="5364" width="6.44140625" style="68" customWidth="1"/>
    <col min="5365" max="5366" width="7.44140625" style="68" customWidth="1"/>
    <col min="5367" max="5367" width="6.33203125" style="68" customWidth="1"/>
    <col min="5368" max="5368" width="7.6640625" style="68" customWidth="1"/>
    <col min="5369" max="5369" width="7.33203125" style="68" customWidth="1"/>
    <col min="5370" max="5370" width="7.5546875" style="68" customWidth="1"/>
    <col min="5371" max="5371" width="8.33203125" style="68" customWidth="1"/>
    <col min="5372" max="5372" width="9.33203125" style="68" customWidth="1"/>
    <col min="5373" max="5373" width="7.33203125" style="68" customWidth="1"/>
    <col min="5374" max="5375" width="9.109375" style="68" customWidth="1"/>
    <col min="5376" max="5376" width="8" style="68" customWidth="1"/>
    <col min="5377" max="5378" width="9.109375" style="68" customWidth="1"/>
    <col min="5379" max="5379" width="8" style="68" customWidth="1"/>
    <col min="5380" max="5380" width="9" style="68" customWidth="1"/>
    <col min="5381" max="5381" width="9.33203125" style="68" customWidth="1"/>
    <col min="5382" max="5382" width="6.88671875" style="68" customWidth="1"/>
    <col min="5383" max="5607" width="8.88671875" style="68"/>
    <col min="5608" max="5608" width="19.33203125" style="68" customWidth="1"/>
    <col min="5609" max="5609" width="9.6640625" style="68" customWidth="1"/>
    <col min="5610" max="5610" width="9.44140625" style="68" customWidth="1"/>
    <col min="5611" max="5611" width="8.6640625" style="68" customWidth="1"/>
    <col min="5612" max="5613" width="9.44140625" style="68" customWidth="1"/>
    <col min="5614" max="5614" width="7.6640625" style="68" customWidth="1"/>
    <col min="5615" max="5615" width="8.88671875" style="68" customWidth="1"/>
    <col min="5616" max="5616" width="8.6640625" style="68" customWidth="1"/>
    <col min="5617" max="5617" width="7.6640625" style="68" customWidth="1"/>
    <col min="5618" max="5619" width="8.109375" style="68" customWidth="1"/>
    <col min="5620" max="5620" width="6.44140625" style="68" customWidth="1"/>
    <col min="5621" max="5622" width="7.44140625" style="68" customWidth="1"/>
    <col min="5623" max="5623" width="6.33203125" style="68" customWidth="1"/>
    <col min="5624" max="5624" width="7.6640625" style="68" customWidth="1"/>
    <col min="5625" max="5625" width="7.33203125" style="68" customWidth="1"/>
    <col min="5626" max="5626" width="7.5546875" style="68" customWidth="1"/>
    <col min="5627" max="5627" width="8.33203125" style="68" customWidth="1"/>
    <col min="5628" max="5628" width="9.33203125" style="68" customWidth="1"/>
    <col min="5629" max="5629" width="7.33203125" style="68" customWidth="1"/>
    <col min="5630" max="5631" width="9.109375" style="68" customWidth="1"/>
    <col min="5632" max="5632" width="8" style="68" customWidth="1"/>
    <col min="5633" max="5634" width="9.109375" style="68" customWidth="1"/>
    <col min="5635" max="5635" width="8" style="68" customWidth="1"/>
    <col min="5636" max="5636" width="9" style="68" customWidth="1"/>
    <col min="5637" max="5637" width="9.33203125" style="68" customWidth="1"/>
    <col min="5638" max="5638" width="6.88671875" style="68" customWidth="1"/>
    <col min="5639" max="5863" width="8.88671875" style="68"/>
    <col min="5864" max="5864" width="19.33203125" style="68" customWidth="1"/>
    <col min="5865" max="5865" width="9.6640625" style="68" customWidth="1"/>
    <col min="5866" max="5866" width="9.44140625" style="68" customWidth="1"/>
    <col min="5867" max="5867" width="8.6640625" style="68" customWidth="1"/>
    <col min="5868" max="5869" width="9.44140625" style="68" customWidth="1"/>
    <col min="5870" max="5870" width="7.6640625" style="68" customWidth="1"/>
    <col min="5871" max="5871" width="8.88671875" style="68" customWidth="1"/>
    <col min="5872" max="5872" width="8.6640625" style="68" customWidth="1"/>
    <col min="5873" max="5873" width="7.6640625" style="68" customWidth="1"/>
    <col min="5874" max="5875" width="8.109375" style="68" customWidth="1"/>
    <col min="5876" max="5876" width="6.44140625" style="68" customWidth="1"/>
    <col min="5877" max="5878" width="7.44140625" style="68" customWidth="1"/>
    <col min="5879" max="5879" width="6.33203125" style="68" customWidth="1"/>
    <col min="5880" max="5880" width="7.6640625" style="68" customWidth="1"/>
    <col min="5881" max="5881" width="7.33203125" style="68" customWidth="1"/>
    <col min="5882" max="5882" width="7.5546875" style="68" customWidth="1"/>
    <col min="5883" max="5883" width="8.33203125" style="68" customWidth="1"/>
    <col min="5884" max="5884" width="9.33203125" style="68" customWidth="1"/>
    <col min="5885" max="5885" width="7.33203125" style="68" customWidth="1"/>
    <col min="5886" max="5887" width="9.109375" style="68" customWidth="1"/>
    <col min="5888" max="5888" width="8" style="68" customWidth="1"/>
    <col min="5889" max="5890" width="9.109375" style="68" customWidth="1"/>
    <col min="5891" max="5891" width="8" style="68" customWidth="1"/>
    <col min="5892" max="5892" width="9" style="68" customWidth="1"/>
    <col min="5893" max="5893" width="9.33203125" style="68" customWidth="1"/>
    <col min="5894" max="5894" width="6.88671875" style="68" customWidth="1"/>
    <col min="5895" max="6119" width="8.88671875" style="68"/>
    <col min="6120" max="6120" width="19.33203125" style="68" customWidth="1"/>
    <col min="6121" max="6121" width="9.6640625" style="68" customWidth="1"/>
    <col min="6122" max="6122" width="9.44140625" style="68" customWidth="1"/>
    <col min="6123" max="6123" width="8.6640625" style="68" customWidth="1"/>
    <col min="6124" max="6125" width="9.44140625" style="68" customWidth="1"/>
    <col min="6126" max="6126" width="7.6640625" style="68" customWidth="1"/>
    <col min="6127" max="6127" width="8.88671875" style="68" customWidth="1"/>
    <col min="6128" max="6128" width="8.6640625" style="68" customWidth="1"/>
    <col min="6129" max="6129" width="7.6640625" style="68" customWidth="1"/>
    <col min="6130" max="6131" width="8.109375" style="68" customWidth="1"/>
    <col min="6132" max="6132" width="6.44140625" style="68" customWidth="1"/>
    <col min="6133" max="6134" width="7.44140625" style="68" customWidth="1"/>
    <col min="6135" max="6135" width="6.33203125" style="68" customWidth="1"/>
    <col min="6136" max="6136" width="7.6640625" style="68" customWidth="1"/>
    <col min="6137" max="6137" width="7.33203125" style="68" customWidth="1"/>
    <col min="6138" max="6138" width="7.5546875" style="68" customWidth="1"/>
    <col min="6139" max="6139" width="8.33203125" style="68" customWidth="1"/>
    <col min="6140" max="6140" width="9.33203125" style="68" customWidth="1"/>
    <col min="6141" max="6141" width="7.33203125" style="68" customWidth="1"/>
    <col min="6142" max="6143" width="9.109375" style="68" customWidth="1"/>
    <col min="6144" max="6144" width="8" style="68" customWidth="1"/>
    <col min="6145" max="6146" width="9.109375" style="68" customWidth="1"/>
    <col min="6147" max="6147" width="8" style="68" customWidth="1"/>
    <col min="6148" max="6148" width="9" style="68" customWidth="1"/>
    <col min="6149" max="6149" width="9.33203125" style="68" customWidth="1"/>
    <col min="6150" max="6150" width="6.88671875" style="68" customWidth="1"/>
    <col min="6151" max="6375" width="8.88671875" style="68"/>
    <col min="6376" max="6376" width="19.33203125" style="68" customWidth="1"/>
    <col min="6377" max="6377" width="9.6640625" style="68" customWidth="1"/>
    <col min="6378" max="6378" width="9.44140625" style="68" customWidth="1"/>
    <col min="6379" max="6379" width="8.6640625" style="68" customWidth="1"/>
    <col min="6380" max="6381" width="9.44140625" style="68" customWidth="1"/>
    <col min="6382" max="6382" width="7.6640625" style="68" customWidth="1"/>
    <col min="6383" max="6383" width="8.88671875" style="68" customWidth="1"/>
    <col min="6384" max="6384" width="8.6640625" style="68" customWidth="1"/>
    <col min="6385" max="6385" width="7.6640625" style="68" customWidth="1"/>
    <col min="6386" max="6387" width="8.109375" style="68" customWidth="1"/>
    <col min="6388" max="6388" width="6.44140625" style="68" customWidth="1"/>
    <col min="6389" max="6390" width="7.44140625" style="68" customWidth="1"/>
    <col min="6391" max="6391" width="6.33203125" style="68" customWidth="1"/>
    <col min="6392" max="6392" width="7.6640625" style="68" customWidth="1"/>
    <col min="6393" max="6393" width="7.33203125" style="68" customWidth="1"/>
    <col min="6394" max="6394" width="7.5546875" style="68" customWidth="1"/>
    <col min="6395" max="6395" width="8.33203125" style="68" customWidth="1"/>
    <col min="6396" max="6396" width="9.33203125" style="68" customWidth="1"/>
    <col min="6397" max="6397" width="7.33203125" style="68" customWidth="1"/>
    <col min="6398" max="6399" width="9.109375" style="68" customWidth="1"/>
    <col min="6400" max="6400" width="8" style="68" customWidth="1"/>
    <col min="6401" max="6402" width="9.109375" style="68" customWidth="1"/>
    <col min="6403" max="6403" width="8" style="68" customWidth="1"/>
    <col min="6404" max="6404" width="9" style="68" customWidth="1"/>
    <col min="6405" max="6405" width="9.33203125" style="68" customWidth="1"/>
    <col min="6406" max="6406" width="6.88671875" style="68" customWidth="1"/>
    <col min="6407" max="6631" width="8.88671875" style="68"/>
    <col min="6632" max="6632" width="19.33203125" style="68" customWidth="1"/>
    <col min="6633" max="6633" width="9.6640625" style="68" customWidth="1"/>
    <col min="6634" max="6634" width="9.44140625" style="68" customWidth="1"/>
    <col min="6635" max="6635" width="8.6640625" style="68" customWidth="1"/>
    <col min="6636" max="6637" width="9.44140625" style="68" customWidth="1"/>
    <col min="6638" max="6638" width="7.6640625" style="68" customWidth="1"/>
    <col min="6639" max="6639" width="8.88671875" style="68" customWidth="1"/>
    <col min="6640" max="6640" width="8.6640625" style="68" customWidth="1"/>
    <col min="6641" max="6641" width="7.6640625" style="68" customWidth="1"/>
    <col min="6642" max="6643" width="8.109375" style="68" customWidth="1"/>
    <col min="6644" max="6644" width="6.44140625" style="68" customWidth="1"/>
    <col min="6645" max="6646" width="7.44140625" style="68" customWidth="1"/>
    <col min="6647" max="6647" width="6.33203125" style="68" customWidth="1"/>
    <col min="6648" max="6648" width="7.6640625" style="68" customWidth="1"/>
    <col min="6649" max="6649" width="7.33203125" style="68" customWidth="1"/>
    <col min="6650" max="6650" width="7.5546875" style="68" customWidth="1"/>
    <col min="6651" max="6651" width="8.33203125" style="68" customWidth="1"/>
    <col min="6652" max="6652" width="9.33203125" style="68" customWidth="1"/>
    <col min="6653" max="6653" width="7.33203125" style="68" customWidth="1"/>
    <col min="6654" max="6655" width="9.109375" style="68" customWidth="1"/>
    <col min="6656" max="6656" width="8" style="68" customWidth="1"/>
    <col min="6657" max="6658" width="9.109375" style="68" customWidth="1"/>
    <col min="6659" max="6659" width="8" style="68" customWidth="1"/>
    <col min="6660" max="6660" width="9" style="68" customWidth="1"/>
    <col min="6661" max="6661" width="9.33203125" style="68" customWidth="1"/>
    <col min="6662" max="6662" width="6.88671875" style="68" customWidth="1"/>
    <col min="6663" max="6887" width="8.88671875" style="68"/>
    <col min="6888" max="6888" width="19.33203125" style="68" customWidth="1"/>
    <col min="6889" max="6889" width="9.6640625" style="68" customWidth="1"/>
    <col min="6890" max="6890" width="9.44140625" style="68" customWidth="1"/>
    <col min="6891" max="6891" width="8.6640625" style="68" customWidth="1"/>
    <col min="6892" max="6893" width="9.44140625" style="68" customWidth="1"/>
    <col min="6894" max="6894" width="7.6640625" style="68" customWidth="1"/>
    <col min="6895" max="6895" width="8.88671875" style="68" customWidth="1"/>
    <col min="6896" max="6896" width="8.6640625" style="68" customWidth="1"/>
    <col min="6897" max="6897" width="7.6640625" style="68" customWidth="1"/>
    <col min="6898" max="6899" width="8.109375" style="68" customWidth="1"/>
    <col min="6900" max="6900" width="6.44140625" style="68" customWidth="1"/>
    <col min="6901" max="6902" width="7.44140625" style="68" customWidth="1"/>
    <col min="6903" max="6903" width="6.33203125" style="68" customWidth="1"/>
    <col min="6904" max="6904" width="7.6640625" style="68" customWidth="1"/>
    <col min="6905" max="6905" width="7.33203125" style="68" customWidth="1"/>
    <col min="6906" max="6906" width="7.5546875" style="68" customWidth="1"/>
    <col min="6907" max="6907" width="8.33203125" style="68" customWidth="1"/>
    <col min="6908" max="6908" width="9.33203125" style="68" customWidth="1"/>
    <col min="6909" max="6909" width="7.33203125" style="68" customWidth="1"/>
    <col min="6910" max="6911" width="9.109375" style="68" customWidth="1"/>
    <col min="6912" max="6912" width="8" style="68" customWidth="1"/>
    <col min="6913" max="6914" width="9.109375" style="68" customWidth="1"/>
    <col min="6915" max="6915" width="8" style="68" customWidth="1"/>
    <col min="6916" max="6916" width="9" style="68" customWidth="1"/>
    <col min="6917" max="6917" width="9.33203125" style="68" customWidth="1"/>
    <col min="6918" max="6918" width="6.88671875" style="68" customWidth="1"/>
    <col min="6919" max="7143" width="8.88671875" style="68"/>
    <col min="7144" max="7144" width="19.33203125" style="68" customWidth="1"/>
    <col min="7145" max="7145" width="9.6640625" style="68" customWidth="1"/>
    <col min="7146" max="7146" width="9.44140625" style="68" customWidth="1"/>
    <col min="7147" max="7147" width="8.6640625" style="68" customWidth="1"/>
    <col min="7148" max="7149" width="9.44140625" style="68" customWidth="1"/>
    <col min="7150" max="7150" width="7.6640625" style="68" customWidth="1"/>
    <col min="7151" max="7151" width="8.88671875" style="68" customWidth="1"/>
    <col min="7152" max="7152" width="8.6640625" style="68" customWidth="1"/>
    <col min="7153" max="7153" width="7.6640625" style="68" customWidth="1"/>
    <col min="7154" max="7155" width="8.109375" style="68" customWidth="1"/>
    <col min="7156" max="7156" width="6.44140625" style="68" customWidth="1"/>
    <col min="7157" max="7158" width="7.44140625" style="68" customWidth="1"/>
    <col min="7159" max="7159" width="6.33203125" style="68" customWidth="1"/>
    <col min="7160" max="7160" width="7.6640625" style="68" customWidth="1"/>
    <col min="7161" max="7161" width="7.33203125" style="68" customWidth="1"/>
    <col min="7162" max="7162" width="7.5546875" style="68" customWidth="1"/>
    <col min="7163" max="7163" width="8.33203125" style="68" customWidth="1"/>
    <col min="7164" max="7164" width="9.33203125" style="68" customWidth="1"/>
    <col min="7165" max="7165" width="7.33203125" style="68" customWidth="1"/>
    <col min="7166" max="7167" width="9.109375" style="68" customWidth="1"/>
    <col min="7168" max="7168" width="8" style="68" customWidth="1"/>
    <col min="7169" max="7170" width="9.109375" style="68" customWidth="1"/>
    <col min="7171" max="7171" width="8" style="68" customWidth="1"/>
    <col min="7172" max="7172" width="9" style="68" customWidth="1"/>
    <col min="7173" max="7173" width="9.33203125" style="68" customWidth="1"/>
    <col min="7174" max="7174" width="6.88671875" style="68" customWidth="1"/>
    <col min="7175" max="7399" width="8.88671875" style="68"/>
    <col min="7400" max="7400" width="19.33203125" style="68" customWidth="1"/>
    <col min="7401" max="7401" width="9.6640625" style="68" customWidth="1"/>
    <col min="7402" max="7402" width="9.44140625" style="68" customWidth="1"/>
    <col min="7403" max="7403" width="8.6640625" style="68" customWidth="1"/>
    <col min="7404" max="7405" width="9.44140625" style="68" customWidth="1"/>
    <col min="7406" max="7406" width="7.6640625" style="68" customWidth="1"/>
    <col min="7407" max="7407" width="8.88671875" style="68" customWidth="1"/>
    <col min="7408" max="7408" width="8.6640625" style="68" customWidth="1"/>
    <col min="7409" max="7409" width="7.6640625" style="68" customWidth="1"/>
    <col min="7410" max="7411" width="8.109375" style="68" customWidth="1"/>
    <col min="7412" max="7412" width="6.44140625" style="68" customWidth="1"/>
    <col min="7413" max="7414" width="7.44140625" style="68" customWidth="1"/>
    <col min="7415" max="7415" width="6.33203125" style="68" customWidth="1"/>
    <col min="7416" max="7416" width="7.6640625" style="68" customWidth="1"/>
    <col min="7417" max="7417" width="7.33203125" style="68" customWidth="1"/>
    <col min="7418" max="7418" width="7.5546875" style="68" customWidth="1"/>
    <col min="7419" max="7419" width="8.33203125" style="68" customWidth="1"/>
    <col min="7420" max="7420" width="9.33203125" style="68" customWidth="1"/>
    <col min="7421" max="7421" width="7.33203125" style="68" customWidth="1"/>
    <col min="7422" max="7423" width="9.109375" style="68" customWidth="1"/>
    <col min="7424" max="7424" width="8" style="68" customWidth="1"/>
    <col min="7425" max="7426" width="9.109375" style="68" customWidth="1"/>
    <col min="7427" max="7427" width="8" style="68" customWidth="1"/>
    <col min="7428" max="7428" width="9" style="68" customWidth="1"/>
    <col min="7429" max="7429" width="9.33203125" style="68" customWidth="1"/>
    <col min="7430" max="7430" width="6.88671875" style="68" customWidth="1"/>
    <col min="7431" max="7655" width="8.88671875" style="68"/>
    <col min="7656" max="7656" width="19.33203125" style="68" customWidth="1"/>
    <col min="7657" max="7657" width="9.6640625" style="68" customWidth="1"/>
    <col min="7658" max="7658" width="9.44140625" style="68" customWidth="1"/>
    <col min="7659" max="7659" width="8.6640625" style="68" customWidth="1"/>
    <col min="7660" max="7661" width="9.44140625" style="68" customWidth="1"/>
    <col min="7662" max="7662" width="7.6640625" style="68" customWidth="1"/>
    <col min="7663" max="7663" width="8.88671875" style="68" customWidth="1"/>
    <col min="7664" max="7664" width="8.6640625" style="68" customWidth="1"/>
    <col min="7665" max="7665" width="7.6640625" style="68" customWidth="1"/>
    <col min="7666" max="7667" width="8.109375" style="68" customWidth="1"/>
    <col min="7668" max="7668" width="6.44140625" style="68" customWidth="1"/>
    <col min="7669" max="7670" width="7.44140625" style="68" customWidth="1"/>
    <col min="7671" max="7671" width="6.33203125" style="68" customWidth="1"/>
    <col min="7672" max="7672" width="7.6640625" style="68" customWidth="1"/>
    <col min="7673" max="7673" width="7.33203125" style="68" customWidth="1"/>
    <col min="7674" max="7674" width="7.5546875" style="68" customWidth="1"/>
    <col min="7675" max="7675" width="8.33203125" style="68" customWidth="1"/>
    <col min="7676" max="7676" width="9.33203125" style="68" customWidth="1"/>
    <col min="7677" max="7677" width="7.33203125" style="68" customWidth="1"/>
    <col min="7678" max="7679" width="9.109375" style="68" customWidth="1"/>
    <col min="7680" max="7680" width="8" style="68" customWidth="1"/>
    <col min="7681" max="7682" width="9.109375" style="68" customWidth="1"/>
    <col min="7683" max="7683" width="8" style="68" customWidth="1"/>
    <col min="7684" max="7684" width="9" style="68" customWidth="1"/>
    <col min="7685" max="7685" width="9.33203125" style="68" customWidth="1"/>
    <col min="7686" max="7686" width="6.88671875" style="68" customWidth="1"/>
    <col min="7687" max="7911" width="8.88671875" style="68"/>
    <col min="7912" max="7912" width="19.33203125" style="68" customWidth="1"/>
    <col min="7913" max="7913" width="9.6640625" style="68" customWidth="1"/>
    <col min="7914" max="7914" width="9.44140625" style="68" customWidth="1"/>
    <col min="7915" max="7915" width="8.6640625" style="68" customWidth="1"/>
    <col min="7916" max="7917" width="9.44140625" style="68" customWidth="1"/>
    <col min="7918" max="7918" width="7.6640625" style="68" customWidth="1"/>
    <col min="7919" max="7919" width="8.88671875" style="68" customWidth="1"/>
    <col min="7920" max="7920" width="8.6640625" style="68" customWidth="1"/>
    <col min="7921" max="7921" width="7.6640625" style="68" customWidth="1"/>
    <col min="7922" max="7923" width="8.109375" style="68" customWidth="1"/>
    <col min="7924" max="7924" width="6.44140625" style="68" customWidth="1"/>
    <col min="7925" max="7926" width="7.44140625" style="68" customWidth="1"/>
    <col min="7927" max="7927" width="6.33203125" style="68" customWidth="1"/>
    <col min="7928" max="7928" width="7.6640625" style="68" customWidth="1"/>
    <col min="7929" max="7929" width="7.33203125" style="68" customWidth="1"/>
    <col min="7930" max="7930" width="7.5546875" style="68" customWidth="1"/>
    <col min="7931" max="7931" width="8.33203125" style="68" customWidth="1"/>
    <col min="7932" max="7932" width="9.33203125" style="68" customWidth="1"/>
    <col min="7933" max="7933" width="7.33203125" style="68" customWidth="1"/>
    <col min="7934" max="7935" width="9.109375" style="68" customWidth="1"/>
    <col min="7936" max="7936" width="8" style="68" customWidth="1"/>
    <col min="7937" max="7938" width="9.109375" style="68" customWidth="1"/>
    <col min="7939" max="7939" width="8" style="68" customWidth="1"/>
    <col min="7940" max="7940" width="9" style="68" customWidth="1"/>
    <col min="7941" max="7941" width="9.33203125" style="68" customWidth="1"/>
    <col min="7942" max="7942" width="6.88671875" style="68" customWidth="1"/>
    <col min="7943" max="8167" width="8.88671875" style="68"/>
    <col min="8168" max="8168" width="19.33203125" style="68" customWidth="1"/>
    <col min="8169" max="8169" width="9.6640625" style="68" customWidth="1"/>
    <col min="8170" max="8170" width="9.44140625" style="68" customWidth="1"/>
    <col min="8171" max="8171" width="8.6640625" style="68" customWidth="1"/>
    <col min="8172" max="8173" width="9.44140625" style="68" customWidth="1"/>
    <col min="8174" max="8174" width="7.6640625" style="68" customWidth="1"/>
    <col min="8175" max="8175" width="8.88671875" style="68" customWidth="1"/>
    <col min="8176" max="8176" width="8.6640625" style="68" customWidth="1"/>
    <col min="8177" max="8177" width="7.6640625" style="68" customWidth="1"/>
    <col min="8178" max="8179" width="8.109375" style="68" customWidth="1"/>
    <col min="8180" max="8180" width="6.44140625" style="68" customWidth="1"/>
    <col min="8181" max="8182" width="7.44140625" style="68" customWidth="1"/>
    <col min="8183" max="8183" width="6.33203125" style="68" customWidth="1"/>
    <col min="8184" max="8184" width="7.6640625" style="68" customWidth="1"/>
    <col min="8185" max="8185" width="7.33203125" style="68" customWidth="1"/>
    <col min="8186" max="8186" width="7.5546875" style="68" customWidth="1"/>
    <col min="8187" max="8187" width="8.33203125" style="68" customWidth="1"/>
    <col min="8188" max="8188" width="9.33203125" style="68" customWidth="1"/>
    <col min="8189" max="8189" width="7.33203125" style="68" customWidth="1"/>
    <col min="8190" max="8191" width="9.109375" style="68" customWidth="1"/>
    <col min="8192" max="8192" width="8" style="68" customWidth="1"/>
    <col min="8193" max="8194" width="9.109375" style="68" customWidth="1"/>
    <col min="8195" max="8195" width="8" style="68" customWidth="1"/>
    <col min="8196" max="8196" width="9" style="68" customWidth="1"/>
    <col min="8197" max="8197" width="9.33203125" style="68" customWidth="1"/>
    <col min="8198" max="8198" width="6.88671875" style="68" customWidth="1"/>
    <col min="8199" max="8423" width="8.88671875" style="68"/>
    <col min="8424" max="8424" width="19.33203125" style="68" customWidth="1"/>
    <col min="8425" max="8425" width="9.6640625" style="68" customWidth="1"/>
    <col min="8426" max="8426" width="9.44140625" style="68" customWidth="1"/>
    <col min="8427" max="8427" width="8.6640625" style="68" customWidth="1"/>
    <col min="8428" max="8429" width="9.44140625" style="68" customWidth="1"/>
    <col min="8430" max="8430" width="7.6640625" style="68" customWidth="1"/>
    <col min="8431" max="8431" width="8.88671875" style="68" customWidth="1"/>
    <col min="8432" max="8432" width="8.6640625" style="68" customWidth="1"/>
    <col min="8433" max="8433" width="7.6640625" style="68" customWidth="1"/>
    <col min="8434" max="8435" width="8.109375" style="68" customWidth="1"/>
    <col min="8436" max="8436" width="6.44140625" style="68" customWidth="1"/>
    <col min="8437" max="8438" width="7.44140625" style="68" customWidth="1"/>
    <col min="8439" max="8439" width="6.33203125" style="68" customWidth="1"/>
    <col min="8440" max="8440" width="7.6640625" style="68" customWidth="1"/>
    <col min="8441" max="8441" width="7.33203125" style="68" customWidth="1"/>
    <col min="8442" max="8442" width="7.5546875" style="68" customWidth="1"/>
    <col min="8443" max="8443" width="8.33203125" style="68" customWidth="1"/>
    <col min="8444" max="8444" width="9.33203125" style="68" customWidth="1"/>
    <col min="8445" max="8445" width="7.33203125" style="68" customWidth="1"/>
    <col min="8446" max="8447" width="9.109375" style="68" customWidth="1"/>
    <col min="8448" max="8448" width="8" style="68" customWidth="1"/>
    <col min="8449" max="8450" width="9.109375" style="68" customWidth="1"/>
    <col min="8451" max="8451" width="8" style="68" customWidth="1"/>
    <col min="8452" max="8452" width="9" style="68" customWidth="1"/>
    <col min="8453" max="8453" width="9.33203125" style="68" customWidth="1"/>
    <col min="8454" max="8454" width="6.88671875" style="68" customWidth="1"/>
    <col min="8455" max="8679" width="8.88671875" style="68"/>
    <col min="8680" max="8680" width="19.33203125" style="68" customWidth="1"/>
    <col min="8681" max="8681" width="9.6640625" style="68" customWidth="1"/>
    <col min="8682" max="8682" width="9.44140625" style="68" customWidth="1"/>
    <col min="8683" max="8683" width="8.6640625" style="68" customWidth="1"/>
    <col min="8684" max="8685" width="9.44140625" style="68" customWidth="1"/>
    <col min="8686" max="8686" width="7.6640625" style="68" customWidth="1"/>
    <col min="8687" max="8687" width="8.88671875" style="68" customWidth="1"/>
    <col min="8688" max="8688" width="8.6640625" style="68" customWidth="1"/>
    <col min="8689" max="8689" width="7.6640625" style="68" customWidth="1"/>
    <col min="8690" max="8691" width="8.109375" style="68" customWidth="1"/>
    <col min="8692" max="8692" width="6.44140625" style="68" customWidth="1"/>
    <col min="8693" max="8694" width="7.44140625" style="68" customWidth="1"/>
    <col min="8695" max="8695" width="6.33203125" style="68" customWidth="1"/>
    <col min="8696" max="8696" width="7.6640625" style="68" customWidth="1"/>
    <col min="8697" max="8697" width="7.33203125" style="68" customWidth="1"/>
    <col min="8698" max="8698" width="7.5546875" style="68" customWidth="1"/>
    <col min="8699" max="8699" width="8.33203125" style="68" customWidth="1"/>
    <col min="8700" max="8700" width="9.33203125" style="68" customWidth="1"/>
    <col min="8701" max="8701" width="7.33203125" style="68" customWidth="1"/>
    <col min="8702" max="8703" width="9.109375" style="68" customWidth="1"/>
    <col min="8704" max="8704" width="8" style="68" customWidth="1"/>
    <col min="8705" max="8706" width="9.109375" style="68" customWidth="1"/>
    <col min="8707" max="8707" width="8" style="68" customWidth="1"/>
    <col min="8708" max="8708" width="9" style="68" customWidth="1"/>
    <col min="8709" max="8709" width="9.33203125" style="68" customWidth="1"/>
    <col min="8710" max="8710" width="6.88671875" style="68" customWidth="1"/>
    <col min="8711" max="8935" width="8.88671875" style="68"/>
    <col min="8936" max="8936" width="19.33203125" style="68" customWidth="1"/>
    <col min="8937" max="8937" width="9.6640625" style="68" customWidth="1"/>
    <col min="8938" max="8938" width="9.44140625" style="68" customWidth="1"/>
    <col min="8939" max="8939" width="8.6640625" style="68" customWidth="1"/>
    <col min="8940" max="8941" width="9.44140625" style="68" customWidth="1"/>
    <col min="8942" max="8942" width="7.6640625" style="68" customWidth="1"/>
    <col min="8943" max="8943" width="8.88671875" style="68" customWidth="1"/>
    <col min="8944" max="8944" width="8.6640625" style="68" customWidth="1"/>
    <col min="8945" max="8945" width="7.6640625" style="68" customWidth="1"/>
    <col min="8946" max="8947" width="8.109375" style="68" customWidth="1"/>
    <col min="8948" max="8948" width="6.44140625" style="68" customWidth="1"/>
    <col min="8949" max="8950" width="7.44140625" style="68" customWidth="1"/>
    <col min="8951" max="8951" width="6.33203125" style="68" customWidth="1"/>
    <col min="8952" max="8952" width="7.6640625" style="68" customWidth="1"/>
    <col min="8953" max="8953" width="7.33203125" style="68" customWidth="1"/>
    <col min="8954" max="8954" width="7.5546875" style="68" customWidth="1"/>
    <col min="8955" max="8955" width="8.33203125" style="68" customWidth="1"/>
    <col min="8956" max="8956" width="9.33203125" style="68" customWidth="1"/>
    <col min="8957" max="8957" width="7.33203125" style="68" customWidth="1"/>
    <col min="8958" max="8959" width="9.109375" style="68" customWidth="1"/>
    <col min="8960" max="8960" width="8" style="68" customWidth="1"/>
    <col min="8961" max="8962" width="9.109375" style="68" customWidth="1"/>
    <col min="8963" max="8963" width="8" style="68" customWidth="1"/>
    <col min="8964" max="8964" width="9" style="68" customWidth="1"/>
    <col min="8965" max="8965" width="9.33203125" style="68" customWidth="1"/>
    <col min="8966" max="8966" width="6.88671875" style="68" customWidth="1"/>
    <col min="8967" max="9191" width="8.88671875" style="68"/>
    <col min="9192" max="9192" width="19.33203125" style="68" customWidth="1"/>
    <col min="9193" max="9193" width="9.6640625" style="68" customWidth="1"/>
    <col min="9194" max="9194" width="9.44140625" style="68" customWidth="1"/>
    <col min="9195" max="9195" width="8.6640625" style="68" customWidth="1"/>
    <col min="9196" max="9197" width="9.44140625" style="68" customWidth="1"/>
    <col min="9198" max="9198" width="7.6640625" style="68" customWidth="1"/>
    <col min="9199" max="9199" width="8.88671875" style="68" customWidth="1"/>
    <col min="9200" max="9200" width="8.6640625" style="68" customWidth="1"/>
    <col min="9201" max="9201" width="7.6640625" style="68" customWidth="1"/>
    <col min="9202" max="9203" width="8.109375" style="68" customWidth="1"/>
    <col min="9204" max="9204" width="6.44140625" style="68" customWidth="1"/>
    <col min="9205" max="9206" width="7.44140625" style="68" customWidth="1"/>
    <col min="9207" max="9207" width="6.33203125" style="68" customWidth="1"/>
    <col min="9208" max="9208" width="7.6640625" style="68" customWidth="1"/>
    <col min="9209" max="9209" width="7.33203125" style="68" customWidth="1"/>
    <col min="9210" max="9210" width="7.5546875" style="68" customWidth="1"/>
    <col min="9211" max="9211" width="8.33203125" style="68" customWidth="1"/>
    <col min="9212" max="9212" width="9.33203125" style="68" customWidth="1"/>
    <col min="9213" max="9213" width="7.33203125" style="68" customWidth="1"/>
    <col min="9214" max="9215" width="9.109375" style="68" customWidth="1"/>
    <col min="9216" max="9216" width="8" style="68" customWidth="1"/>
    <col min="9217" max="9218" width="9.109375" style="68" customWidth="1"/>
    <col min="9219" max="9219" width="8" style="68" customWidth="1"/>
    <col min="9220" max="9220" width="9" style="68" customWidth="1"/>
    <col min="9221" max="9221" width="9.33203125" style="68" customWidth="1"/>
    <col min="9222" max="9222" width="6.88671875" style="68" customWidth="1"/>
    <col min="9223" max="9447" width="8.88671875" style="68"/>
    <col min="9448" max="9448" width="19.33203125" style="68" customWidth="1"/>
    <col min="9449" max="9449" width="9.6640625" style="68" customWidth="1"/>
    <col min="9450" max="9450" width="9.44140625" style="68" customWidth="1"/>
    <col min="9451" max="9451" width="8.6640625" style="68" customWidth="1"/>
    <col min="9452" max="9453" width="9.44140625" style="68" customWidth="1"/>
    <col min="9454" max="9454" width="7.6640625" style="68" customWidth="1"/>
    <col min="9455" max="9455" width="8.88671875" style="68" customWidth="1"/>
    <col min="9456" max="9456" width="8.6640625" style="68" customWidth="1"/>
    <col min="9457" max="9457" width="7.6640625" style="68" customWidth="1"/>
    <col min="9458" max="9459" width="8.109375" style="68" customWidth="1"/>
    <col min="9460" max="9460" width="6.44140625" style="68" customWidth="1"/>
    <col min="9461" max="9462" width="7.44140625" style="68" customWidth="1"/>
    <col min="9463" max="9463" width="6.33203125" style="68" customWidth="1"/>
    <col min="9464" max="9464" width="7.6640625" style="68" customWidth="1"/>
    <col min="9465" max="9465" width="7.33203125" style="68" customWidth="1"/>
    <col min="9466" max="9466" width="7.5546875" style="68" customWidth="1"/>
    <col min="9467" max="9467" width="8.33203125" style="68" customWidth="1"/>
    <col min="9468" max="9468" width="9.33203125" style="68" customWidth="1"/>
    <col min="9469" max="9469" width="7.33203125" style="68" customWidth="1"/>
    <col min="9470" max="9471" width="9.109375" style="68" customWidth="1"/>
    <col min="9472" max="9472" width="8" style="68" customWidth="1"/>
    <col min="9473" max="9474" width="9.109375" style="68" customWidth="1"/>
    <col min="9475" max="9475" width="8" style="68" customWidth="1"/>
    <col min="9476" max="9476" width="9" style="68" customWidth="1"/>
    <col min="9477" max="9477" width="9.33203125" style="68" customWidth="1"/>
    <col min="9478" max="9478" width="6.88671875" style="68" customWidth="1"/>
    <col min="9479" max="9703" width="8.88671875" style="68"/>
    <col min="9704" max="9704" width="19.33203125" style="68" customWidth="1"/>
    <col min="9705" max="9705" width="9.6640625" style="68" customWidth="1"/>
    <col min="9706" max="9706" width="9.44140625" style="68" customWidth="1"/>
    <col min="9707" max="9707" width="8.6640625" style="68" customWidth="1"/>
    <col min="9708" max="9709" width="9.44140625" style="68" customWidth="1"/>
    <col min="9710" max="9710" width="7.6640625" style="68" customWidth="1"/>
    <col min="9711" max="9711" width="8.88671875" style="68" customWidth="1"/>
    <col min="9712" max="9712" width="8.6640625" style="68" customWidth="1"/>
    <col min="9713" max="9713" width="7.6640625" style="68" customWidth="1"/>
    <col min="9714" max="9715" width="8.109375" style="68" customWidth="1"/>
    <col min="9716" max="9716" width="6.44140625" style="68" customWidth="1"/>
    <col min="9717" max="9718" width="7.44140625" style="68" customWidth="1"/>
    <col min="9719" max="9719" width="6.33203125" style="68" customWidth="1"/>
    <col min="9720" max="9720" width="7.6640625" style="68" customWidth="1"/>
    <col min="9721" max="9721" width="7.33203125" style="68" customWidth="1"/>
    <col min="9722" max="9722" width="7.5546875" style="68" customWidth="1"/>
    <col min="9723" max="9723" width="8.33203125" style="68" customWidth="1"/>
    <col min="9724" max="9724" width="9.33203125" style="68" customWidth="1"/>
    <col min="9725" max="9725" width="7.33203125" style="68" customWidth="1"/>
    <col min="9726" max="9727" width="9.109375" style="68" customWidth="1"/>
    <col min="9728" max="9728" width="8" style="68" customWidth="1"/>
    <col min="9729" max="9730" width="9.109375" style="68" customWidth="1"/>
    <col min="9731" max="9731" width="8" style="68" customWidth="1"/>
    <col min="9732" max="9732" width="9" style="68" customWidth="1"/>
    <col min="9733" max="9733" width="9.33203125" style="68" customWidth="1"/>
    <col min="9734" max="9734" width="6.88671875" style="68" customWidth="1"/>
    <col min="9735" max="9959" width="8.88671875" style="68"/>
    <col min="9960" max="9960" width="19.33203125" style="68" customWidth="1"/>
    <col min="9961" max="9961" width="9.6640625" style="68" customWidth="1"/>
    <col min="9962" max="9962" width="9.44140625" style="68" customWidth="1"/>
    <col min="9963" max="9963" width="8.6640625" style="68" customWidth="1"/>
    <col min="9964" max="9965" width="9.44140625" style="68" customWidth="1"/>
    <col min="9966" max="9966" width="7.6640625" style="68" customWidth="1"/>
    <col min="9967" max="9967" width="8.88671875" style="68" customWidth="1"/>
    <col min="9968" max="9968" width="8.6640625" style="68" customWidth="1"/>
    <col min="9969" max="9969" width="7.6640625" style="68" customWidth="1"/>
    <col min="9970" max="9971" width="8.109375" style="68" customWidth="1"/>
    <col min="9972" max="9972" width="6.44140625" style="68" customWidth="1"/>
    <col min="9973" max="9974" width="7.44140625" style="68" customWidth="1"/>
    <col min="9975" max="9975" width="6.33203125" style="68" customWidth="1"/>
    <col min="9976" max="9976" width="7.6640625" style="68" customWidth="1"/>
    <col min="9977" max="9977" width="7.33203125" style="68" customWidth="1"/>
    <col min="9978" max="9978" width="7.5546875" style="68" customWidth="1"/>
    <col min="9979" max="9979" width="8.33203125" style="68" customWidth="1"/>
    <col min="9980" max="9980" width="9.33203125" style="68" customWidth="1"/>
    <col min="9981" max="9981" width="7.33203125" style="68" customWidth="1"/>
    <col min="9982" max="9983" width="9.109375" style="68" customWidth="1"/>
    <col min="9984" max="9984" width="8" style="68" customWidth="1"/>
    <col min="9985" max="9986" width="9.109375" style="68" customWidth="1"/>
    <col min="9987" max="9987" width="8" style="68" customWidth="1"/>
    <col min="9988" max="9988" width="9" style="68" customWidth="1"/>
    <col min="9989" max="9989" width="9.33203125" style="68" customWidth="1"/>
    <col min="9990" max="9990" width="6.88671875" style="68" customWidth="1"/>
    <col min="9991" max="10215" width="8.88671875" style="68"/>
    <col min="10216" max="10216" width="19.33203125" style="68" customWidth="1"/>
    <col min="10217" max="10217" width="9.6640625" style="68" customWidth="1"/>
    <col min="10218" max="10218" width="9.44140625" style="68" customWidth="1"/>
    <col min="10219" max="10219" width="8.6640625" style="68" customWidth="1"/>
    <col min="10220" max="10221" width="9.44140625" style="68" customWidth="1"/>
    <col min="10222" max="10222" width="7.6640625" style="68" customWidth="1"/>
    <col min="10223" max="10223" width="8.88671875" style="68" customWidth="1"/>
    <col min="10224" max="10224" width="8.6640625" style="68" customWidth="1"/>
    <col min="10225" max="10225" width="7.6640625" style="68" customWidth="1"/>
    <col min="10226" max="10227" width="8.109375" style="68" customWidth="1"/>
    <col min="10228" max="10228" width="6.44140625" style="68" customWidth="1"/>
    <col min="10229" max="10230" width="7.44140625" style="68" customWidth="1"/>
    <col min="10231" max="10231" width="6.33203125" style="68" customWidth="1"/>
    <col min="10232" max="10232" width="7.6640625" style="68" customWidth="1"/>
    <col min="10233" max="10233" width="7.33203125" style="68" customWidth="1"/>
    <col min="10234" max="10234" width="7.5546875" style="68" customWidth="1"/>
    <col min="10235" max="10235" width="8.33203125" style="68" customWidth="1"/>
    <col min="10236" max="10236" width="9.33203125" style="68" customWidth="1"/>
    <col min="10237" max="10237" width="7.33203125" style="68" customWidth="1"/>
    <col min="10238" max="10239" width="9.109375" style="68" customWidth="1"/>
    <col min="10240" max="10240" width="8" style="68" customWidth="1"/>
    <col min="10241" max="10242" width="9.109375" style="68" customWidth="1"/>
    <col min="10243" max="10243" width="8" style="68" customWidth="1"/>
    <col min="10244" max="10244" width="9" style="68" customWidth="1"/>
    <col min="10245" max="10245" width="9.33203125" style="68" customWidth="1"/>
    <col min="10246" max="10246" width="6.88671875" style="68" customWidth="1"/>
    <col min="10247" max="10471" width="8.88671875" style="68"/>
    <col min="10472" max="10472" width="19.33203125" style="68" customWidth="1"/>
    <col min="10473" max="10473" width="9.6640625" style="68" customWidth="1"/>
    <col min="10474" max="10474" width="9.44140625" style="68" customWidth="1"/>
    <col min="10475" max="10475" width="8.6640625" style="68" customWidth="1"/>
    <col min="10476" max="10477" width="9.44140625" style="68" customWidth="1"/>
    <col min="10478" max="10478" width="7.6640625" style="68" customWidth="1"/>
    <col min="10479" max="10479" width="8.88671875" style="68" customWidth="1"/>
    <col min="10480" max="10480" width="8.6640625" style="68" customWidth="1"/>
    <col min="10481" max="10481" width="7.6640625" style="68" customWidth="1"/>
    <col min="10482" max="10483" width="8.109375" style="68" customWidth="1"/>
    <col min="10484" max="10484" width="6.44140625" style="68" customWidth="1"/>
    <col min="10485" max="10486" width="7.44140625" style="68" customWidth="1"/>
    <col min="10487" max="10487" width="6.33203125" style="68" customWidth="1"/>
    <col min="10488" max="10488" width="7.6640625" style="68" customWidth="1"/>
    <col min="10489" max="10489" width="7.33203125" style="68" customWidth="1"/>
    <col min="10490" max="10490" width="7.5546875" style="68" customWidth="1"/>
    <col min="10491" max="10491" width="8.33203125" style="68" customWidth="1"/>
    <col min="10492" max="10492" width="9.33203125" style="68" customWidth="1"/>
    <col min="10493" max="10493" width="7.33203125" style="68" customWidth="1"/>
    <col min="10494" max="10495" width="9.109375" style="68" customWidth="1"/>
    <col min="10496" max="10496" width="8" style="68" customWidth="1"/>
    <col min="10497" max="10498" width="9.109375" style="68" customWidth="1"/>
    <col min="10499" max="10499" width="8" style="68" customWidth="1"/>
    <col min="10500" max="10500" width="9" style="68" customWidth="1"/>
    <col min="10501" max="10501" width="9.33203125" style="68" customWidth="1"/>
    <col min="10502" max="10502" width="6.88671875" style="68" customWidth="1"/>
    <col min="10503" max="10727" width="8.88671875" style="68"/>
    <col min="10728" max="10728" width="19.33203125" style="68" customWidth="1"/>
    <col min="10729" max="10729" width="9.6640625" style="68" customWidth="1"/>
    <col min="10730" max="10730" width="9.44140625" style="68" customWidth="1"/>
    <col min="10731" max="10731" width="8.6640625" style="68" customWidth="1"/>
    <col min="10732" max="10733" width="9.44140625" style="68" customWidth="1"/>
    <col min="10734" max="10734" width="7.6640625" style="68" customWidth="1"/>
    <col min="10735" max="10735" width="8.88671875" style="68" customWidth="1"/>
    <col min="10736" max="10736" width="8.6640625" style="68" customWidth="1"/>
    <col min="10737" max="10737" width="7.6640625" style="68" customWidth="1"/>
    <col min="10738" max="10739" width="8.109375" style="68" customWidth="1"/>
    <col min="10740" max="10740" width="6.44140625" style="68" customWidth="1"/>
    <col min="10741" max="10742" width="7.44140625" style="68" customWidth="1"/>
    <col min="10743" max="10743" width="6.33203125" style="68" customWidth="1"/>
    <col min="10744" max="10744" width="7.6640625" style="68" customWidth="1"/>
    <col min="10745" max="10745" width="7.33203125" style="68" customWidth="1"/>
    <col min="10746" max="10746" width="7.5546875" style="68" customWidth="1"/>
    <col min="10747" max="10747" width="8.33203125" style="68" customWidth="1"/>
    <col min="10748" max="10748" width="9.33203125" style="68" customWidth="1"/>
    <col min="10749" max="10749" width="7.33203125" style="68" customWidth="1"/>
    <col min="10750" max="10751" width="9.109375" style="68" customWidth="1"/>
    <col min="10752" max="10752" width="8" style="68" customWidth="1"/>
    <col min="10753" max="10754" width="9.109375" style="68" customWidth="1"/>
    <col min="10755" max="10755" width="8" style="68" customWidth="1"/>
    <col min="10756" max="10756" width="9" style="68" customWidth="1"/>
    <col min="10757" max="10757" width="9.33203125" style="68" customWidth="1"/>
    <col min="10758" max="10758" width="6.88671875" style="68" customWidth="1"/>
    <col min="10759" max="10983" width="8.88671875" style="68"/>
    <col min="10984" max="10984" width="19.33203125" style="68" customWidth="1"/>
    <col min="10985" max="10985" width="9.6640625" style="68" customWidth="1"/>
    <col min="10986" max="10986" width="9.44140625" style="68" customWidth="1"/>
    <col min="10987" max="10987" width="8.6640625" style="68" customWidth="1"/>
    <col min="10988" max="10989" width="9.44140625" style="68" customWidth="1"/>
    <col min="10990" max="10990" width="7.6640625" style="68" customWidth="1"/>
    <col min="10991" max="10991" width="8.88671875" style="68" customWidth="1"/>
    <col min="10992" max="10992" width="8.6640625" style="68" customWidth="1"/>
    <col min="10993" max="10993" width="7.6640625" style="68" customWidth="1"/>
    <col min="10994" max="10995" width="8.109375" style="68" customWidth="1"/>
    <col min="10996" max="10996" width="6.44140625" style="68" customWidth="1"/>
    <col min="10997" max="10998" width="7.44140625" style="68" customWidth="1"/>
    <col min="10999" max="10999" width="6.33203125" style="68" customWidth="1"/>
    <col min="11000" max="11000" width="7.6640625" style="68" customWidth="1"/>
    <col min="11001" max="11001" width="7.33203125" style="68" customWidth="1"/>
    <col min="11002" max="11002" width="7.5546875" style="68" customWidth="1"/>
    <col min="11003" max="11003" width="8.33203125" style="68" customWidth="1"/>
    <col min="11004" max="11004" width="9.33203125" style="68" customWidth="1"/>
    <col min="11005" max="11005" width="7.33203125" style="68" customWidth="1"/>
    <col min="11006" max="11007" width="9.109375" style="68" customWidth="1"/>
    <col min="11008" max="11008" width="8" style="68" customWidth="1"/>
    <col min="11009" max="11010" width="9.109375" style="68" customWidth="1"/>
    <col min="11011" max="11011" width="8" style="68" customWidth="1"/>
    <col min="11012" max="11012" width="9" style="68" customWidth="1"/>
    <col min="11013" max="11013" width="9.33203125" style="68" customWidth="1"/>
    <col min="11014" max="11014" width="6.88671875" style="68" customWidth="1"/>
    <col min="11015" max="11239" width="8.88671875" style="68"/>
    <col min="11240" max="11240" width="19.33203125" style="68" customWidth="1"/>
    <col min="11241" max="11241" width="9.6640625" style="68" customWidth="1"/>
    <col min="11242" max="11242" width="9.44140625" style="68" customWidth="1"/>
    <col min="11243" max="11243" width="8.6640625" style="68" customWidth="1"/>
    <col min="11244" max="11245" width="9.44140625" style="68" customWidth="1"/>
    <col min="11246" max="11246" width="7.6640625" style="68" customWidth="1"/>
    <col min="11247" max="11247" width="8.88671875" style="68" customWidth="1"/>
    <col min="11248" max="11248" width="8.6640625" style="68" customWidth="1"/>
    <col min="11249" max="11249" width="7.6640625" style="68" customWidth="1"/>
    <col min="11250" max="11251" width="8.109375" style="68" customWidth="1"/>
    <col min="11252" max="11252" width="6.44140625" style="68" customWidth="1"/>
    <col min="11253" max="11254" width="7.44140625" style="68" customWidth="1"/>
    <col min="11255" max="11255" width="6.33203125" style="68" customWidth="1"/>
    <col min="11256" max="11256" width="7.6640625" style="68" customWidth="1"/>
    <col min="11257" max="11257" width="7.33203125" style="68" customWidth="1"/>
    <col min="11258" max="11258" width="7.5546875" style="68" customWidth="1"/>
    <col min="11259" max="11259" width="8.33203125" style="68" customWidth="1"/>
    <col min="11260" max="11260" width="9.33203125" style="68" customWidth="1"/>
    <col min="11261" max="11261" width="7.33203125" style="68" customWidth="1"/>
    <col min="11262" max="11263" width="9.109375" style="68" customWidth="1"/>
    <col min="11264" max="11264" width="8" style="68" customWidth="1"/>
    <col min="11265" max="11266" width="9.109375" style="68" customWidth="1"/>
    <col min="11267" max="11267" width="8" style="68" customWidth="1"/>
    <col min="11268" max="11268" width="9" style="68" customWidth="1"/>
    <col min="11269" max="11269" width="9.33203125" style="68" customWidth="1"/>
    <col min="11270" max="11270" width="6.88671875" style="68" customWidth="1"/>
    <col min="11271" max="11495" width="8.88671875" style="68"/>
    <col min="11496" max="11496" width="19.33203125" style="68" customWidth="1"/>
    <col min="11497" max="11497" width="9.6640625" style="68" customWidth="1"/>
    <col min="11498" max="11498" width="9.44140625" style="68" customWidth="1"/>
    <col min="11499" max="11499" width="8.6640625" style="68" customWidth="1"/>
    <col min="11500" max="11501" width="9.44140625" style="68" customWidth="1"/>
    <col min="11502" max="11502" width="7.6640625" style="68" customWidth="1"/>
    <col min="11503" max="11503" width="8.88671875" style="68" customWidth="1"/>
    <col min="11504" max="11504" width="8.6640625" style="68" customWidth="1"/>
    <col min="11505" max="11505" width="7.6640625" style="68" customWidth="1"/>
    <col min="11506" max="11507" width="8.109375" style="68" customWidth="1"/>
    <col min="11508" max="11508" width="6.44140625" style="68" customWidth="1"/>
    <col min="11509" max="11510" width="7.44140625" style="68" customWidth="1"/>
    <col min="11511" max="11511" width="6.33203125" style="68" customWidth="1"/>
    <col min="11512" max="11512" width="7.6640625" style="68" customWidth="1"/>
    <col min="11513" max="11513" width="7.33203125" style="68" customWidth="1"/>
    <col min="11514" max="11514" width="7.5546875" style="68" customWidth="1"/>
    <col min="11515" max="11515" width="8.33203125" style="68" customWidth="1"/>
    <col min="11516" max="11516" width="9.33203125" style="68" customWidth="1"/>
    <col min="11517" max="11517" width="7.33203125" style="68" customWidth="1"/>
    <col min="11518" max="11519" width="9.109375" style="68" customWidth="1"/>
    <col min="11520" max="11520" width="8" style="68" customWidth="1"/>
    <col min="11521" max="11522" width="9.109375" style="68" customWidth="1"/>
    <col min="11523" max="11523" width="8" style="68" customWidth="1"/>
    <col min="11524" max="11524" width="9" style="68" customWidth="1"/>
    <col min="11525" max="11525" width="9.33203125" style="68" customWidth="1"/>
    <col min="11526" max="11526" width="6.88671875" style="68" customWidth="1"/>
    <col min="11527" max="11751" width="8.88671875" style="68"/>
    <col min="11752" max="11752" width="19.33203125" style="68" customWidth="1"/>
    <col min="11753" max="11753" width="9.6640625" style="68" customWidth="1"/>
    <col min="11754" max="11754" width="9.44140625" style="68" customWidth="1"/>
    <col min="11755" max="11755" width="8.6640625" style="68" customWidth="1"/>
    <col min="11756" max="11757" width="9.44140625" style="68" customWidth="1"/>
    <col min="11758" max="11758" width="7.6640625" style="68" customWidth="1"/>
    <col min="11759" max="11759" width="8.88671875" style="68" customWidth="1"/>
    <col min="11760" max="11760" width="8.6640625" style="68" customWidth="1"/>
    <col min="11761" max="11761" width="7.6640625" style="68" customWidth="1"/>
    <col min="11762" max="11763" width="8.109375" style="68" customWidth="1"/>
    <col min="11764" max="11764" width="6.44140625" style="68" customWidth="1"/>
    <col min="11765" max="11766" width="7.44140625" style="68" customWidth="1"/>
    <col min="11767" max="11767" width="6.33203125" style="68" customWidth="1"/>
    <col min="11768" max="11768" width="7.6640625" style="68" customWidth="1"/>
    <col min="11769" max="11769" width="7.33203125" style="68" customWidth="1"/>
    <col min="11770" max="11770" width="7.5546875" style="68" customWidth="1"/>
    <col min="11771" max="11771" width="8.33203125" style="68" customWidth="1"/>
    <col min="11772" max="11772" width="9.33203125" style="68" customWidth="1"/>
    <col min="11773" max="11773" width="7.33203125" style="68" customWidth="1"/>
    <col min="11774" max="11775" width="9.109375" style="68" customWidth="1"/>
    <col min="11776" max="11776" width="8" style="68" customWidth="1"/>
    <col min="11777" max="11778" width="9.109375" style="68" customWidth="1"/>
    <col min="11779" max="11779" width="8" style="68" customWidth="1"/>
    <col min="11780" max="11780" width="9" style="68" customWidth="1"/>
    <col min="11781" max="11781" width="9.33203125" style="68" customWidth="1"/>
    <col min="11782" max="11782" width="6.88671875" style="68" customWidth="1"/>
    <col min="11783" max="12007" width="8.88671875" style="68"/>
    <col min="12008" max="12008" width="19.33203125" style="68" customWidth="1"/>
    <col min="12009" max="12009" width="9.6640625" style="68" customWidth="1"/>
    <col min="12010" max="12010" width="9.44140625" style="68" customWidth="1"/>
    <col min="12011" max="12011" width="8.6640625" style="68" customWidth="1"/>
    <col min="12012" max="12013" width="9.44140625" style="68" customWidth="1"/>
    <col min="12014" max="12014" width="7.6640625" style="68" customWidth="1"/>
    <col min="12015" max="12015" width="8.88671875" style="68" customWidth="1"/>
    <col min="12016" max="12016" width="8.6640625" style="68" customWidth="1"/>
    <col min="12017" max="12017" width="7.6640625" style="68" customWidth="1"/>
    <col min="12018" max="12019" width="8.109375" style="68" customWidth="1"/>
    <col min="12020" max="12020" width="6.44140625" style="68" customWidth="1"/>
    <col min="12021" max="12022" width="7.44140625" style="68" customWidth="1"/>
    <col min="12023" max="12023" width="6.33203125" style="68" customWidth="1"/>
    <col min="12024" max="12024" width="7.6640625" style="68" customWidth="1"/>
    <col min="12025" max="12025" width="7.33203125" style="68" customWidth="1"/>
    <col min="12026" max="12026" width="7.5546875" style="68" customWidth="1"/>
    <col min="12027" max="12027" width="8.33203125" style="68" customWidth="1"/>
    <col min="12028" max="12028" width="9.33203125" style="68" customWidth="1"/>
    <col min="12029" max="12029" width="7.33203125" style="68" customWidth="1"/>
    <col min="12030" max="12031" width="9.109375" style="68" customWidth="1"/>
    <col min="12032" max="12032" width="8" style="68" customWidth="1"/>
    <col min="12033" max="12034" width="9.109375" style="68" customWidth="1"/>
    <col min="12035" max="12035" width="8" style="68" customWidth="1"/>
    <col min="12036" max="12036" width="9" style="68" customWidth="1"/>
    <col min="12037" max="12037" width="9.33203125" style="68" customWidth="1"/>
    <col min="12038" max="12038" width="6.88671875" style="68" customWidth="1"/>
    <col min="12039" max="12263" width="8.88671875" style="68"/>
    <col min="12264" max="12264" width="19.33203125" style="68" customWidth="1"/>
    <col min="12265" max="12265" width="9.6640625" style="68" customWidth="1"/>
    <col min="12266" max="12266" width="9.44140625" style="68" customWidth="1"/>
    <col min="12267" max="12267" width="8.6640625" style="68" customWidth="1"/>
    <col min="12268" max="12269" width="9.44140625" style="68" customWidth="1"/>
    <col min="12270" max="12270" width="7.6640625" style="68" customWidth="1"/>
    <col min="12271" max="12271" width="8.88671875" style="68" customWidth="1"/>
    <col min="12272" max="12272" width="8.6640625" style="68" customWidth="1"/>
    <col min="12273" max="12273" width="7.6640625" style="68" customWidth="1"/>
    <col min="12274" max="12275" width="8.109375" style="68" customWidth="1"/>
    <col min="12276" max="12276" width="6.44140625" style="68" customWidth="1"/>
    <col min="12277" max="12278" width="7.44140625" style="68" customWidth="1"/>
    <col min="12279" max="12279" width="6.33203125" style="68" customWidth="1"/>
    <col min="12280" max="12280" width="7.6640625" style="68" customWidth="1"/>
    <col min="12281" max="12281" width="7.33203125" style="68" customWidth="1"/>
    <col min="12282" max="12282" width="7.5546875" style="68" customWidth="1"/>
    <col min="12283" max="12283" width="8.33203125" style="68" customWidth="1"/>
    <col min="12284" max="12284" width="9.33203125" style="68" customWidth="1"/>
    <col min="12285" max="12285" width="7.33203125" style="68" customWidth="1"/>
    <col min="12286" max="12287" width="9.109375" style="68" customWidth="1"/>
    <col min="12288" max="12288" width="8" style="68" customWidth="1"/>
    <col min="12289" max="12290" width="9.109375" style="68" customWidth="1"/>
    <col min="12291" max="12291" width="8" style="68" customWidth="1"/>
    <col min="12292" max="12292" width="9" style="68" customWidth="1"/>
    <col min="12293" max="12293" width="9.33203125" style="68" customWidth="1"/>
    <col min="12294" max="12294" width="6.88671875" style="68" customWidth="1"/>
    <col min="12295" max="12519" width="8.88671875" style="68"/>
    <col min="12520" max="12520" width="19.33203125" style="68" customWidth="1"/>
    <col min="12521" max="12521" width="9.6640625" style="68" customWidth="1"/>
    <col min="12522" max="12522" width="9.44140625" style="68" customWidth="1"/>
    <col min="12523" max="12523" width="8.6640625" style="68" customWidth="1"/>
    <col min="12524" max="12525" width="9.44140625" style="68" customWidth="1"/>
    <col min="12526" max="12526" width="7.6640625" style="68" customWidth="1"/>
    <col min="12527" max="12527" width="8.88671875" style="68" customWidth="1"/>
    <col min="12528" max="12528" width="8.6640625" style="68" customWidth="1"/>
    <col min="12529" max="12529" width="7.6640625" style="68" customWidth="1"/>
    <col min="12530" max="12531" width="8.109375" style="68" customWidth="1"/>
    <col min="12532" max="12532" width="6.44140625" style="68" customWidth="1"/>
    <col min="12533" max="12534" width="7.44140625" style="68" customWidth="1"/>
    <col min="12535" max="12535" width="6.33203125" style="68" customWidth="1"/>
    <col min="12536" max="12536" width="7.6640625" style="68" customWidth="1"/>
    <col min="12537" max="12537" width="7.33203125" style="68" customWidth="1"/>
    <col min="12538" max="12538" width="7.5546875" style="68" customWidth="1"/>
    <col min="12539" max="12539" width="8.33203125" style="68" customWidth="1"/>
    <col min="12540" max="12540" width="9.33203125" style="68" customWidth="1"/>
    <col min="12541" max="12541" width="7.33203125" style="68" customWidth="1"/>
    <col min="12542" max="12543" width="9.109375" style="68" customWidth="1"/>
    <col min="12544" max="12544" width="8" style="68" customWidth="1"/>
    <col min="12545" max="12546" width="9.109375" style="68" customWidth="1"/>
    <col min="12547" max="12547" width="8" style="68" customWidth="1"/>
    <col min="12548" max="12548" width="9" style="68" customWidth="1"/>
    <col min="12549" max="12549" width="9.33203125" style="68" customWidth="1"/>
    <col min="12550" max="12550" width="6.88671875" style="68" customWidth="1"/>
    <col min="12551" max="12775" width="8.88671875" style="68"/>
    <col min="12776" max="12776" width="19.33203125" style="68" customWidth="1"/>
    <col min="12777" max="12777" width="9.6640625" style="68" customWidth="1"/>
    <col min="12778" max="12778" width="9.44140625" style="68" customWidth="1"/>
    <col min="12779" max="12779" width="8.6640625" style="68" customWidth="1"/>
    <col min="12780" max="12781" width="9.44140625" style="68" customWidth="1"/>
    <col min="12782" max="12782" width="7.6640625" style="68" customWidth="1"/>
    <col min="12783" max="12783" width="8.88671875" style="68" customWidth="1"/>
    <col min="12784" max="12784" width="8.6640625" style="68" customWidth="1"/>
    <col min="12785" max="12785" width="7.6640625" style="68" customWidth="1"/>
    <col min="12786" max="12787" width="8.109375" style="68" customWidth="1"/>
    <col min="12788" max="12788" width="6.44140625" style="68" customWidth="1"/>
    <col min="12789" max="12790" width="7.44140625" style="68" customWidth="1"/>
    <col min="12791" max="12791" width="6.33203125" style="68" customWidth="1"/>
    <col min="12792" max="12792" width="7.6640625" style="68" customWidth="1"/>
    <col min="12793" max="12793" width="7.33203125" style="68" customWidth="1"/>
    <col min="12794" max="12794" width="7.5546875" style="68" customWidth="1"/>
    <col min="12795" max="12795" width="8.33203125" style="68" customWidth="1"/>
    <col min="12796" max="12796" width="9.33203125" style="68" customWidth="1"/>
    <col min="12797" max="12797" width="7.33203125" style="68" customWidth="1"/>
    <col min="12798" max="12799" width="9.109375" style="68" customWidth="1"/>
    <col min="12800" max="12800" width="8" style="68" customWidth="1"/>
    <col min="12801" max="12802" width="9.109375" style="68" customWidth="1"/>
    <col min="12803" max="12803" width="8" style="68" customWidth="1"/>
    <col min="12804" max="12804" width="9" style="68" customWidth="1"/>
    <col min="12805" max="12805" width="9.33203125" style="68" customWidth="1"/>
    <col min="12806" max="12806" width="6.88671875" style="68" customWidth="1"/>
    <col min="12807" max="13031" width="8.88671875" style="68"/>
    <col min="13032" max="13032" width="19.33203125" style="68" customWidth="1"/>
    <col min="13033" max="13033" width="9.6640625" style="68" customWidth="1"/>
    <col min="13034" max="13034" width="9.44140625" style="68" customWidth="1"/>
    <col min="13035" max="13035" width="8.6640625" style="68" customWidth="1"/>
    <col min="13036" max="13037" width="9.44140625" style="68" customWidth="1"/>
    <col min="13038" max="13038" width="7.6640625" style="68" customWidth="1"/>
    <col min="13039" max="13039" width="8.88671875" style="68" customWidth="1"/>
    <col min="13040" max="13040" width="8.6640625" style="68" customWidth="1"/>
    <col min="13041" max="13041" width="7.6640625" style="68" customWidth="1"/>
    <col min="13042" max="13043" width="8.109375" style="68" customWidth="1"/>
    <col min="13044" max="13044" width="6.44140625" style="68" customWidth="1"/>
    <col min="13045" max="13046" width="7.44140625" style="68" customWidth="1"/>
    <col min="13047" max="13047" width="6.33203125" style="68" customWidth="1"/>
    <col min="13048" max="13048" width="7.6640625" style="68" customWidth="1"/>
    <col min="13049" max="13049" width="7.33203125" style="68" customWidth="1"/>
    <col min="13050" max="13050" width="7.5546875" style="68" customWidth="1"/>
    <col min="13051" max="13051" width="8.33203125" style="68" customWidth="1"/>
    <col min="13052" max="13052" width="9.33203125" style="68" customWidth="1"/>
    <col min="13053" max="13053" width="7.33203125" style="68" customWidth="1"/>
    <col min="13054" max="13055" width="9.109375" style="68" customWidth="1"/>
    <col min="13056" max="13056" width="8" style="68" customWidth="1"/>
    <col min="13057" max="13058" width="9.109375" style="68" customWidth="1"/>
    <col min="13059" max="13059" width="8" style="68" customWidth="1"/>
    <col min="13060" max="13060" width="9" style="68" customWidth="1"/>
    <col min="13061" max="13061" width="9.33203125" style="68" customWidth="1"/>
    <col min="13062" max="13062" width="6.88671875" style="68" customWidth="1"/>
    <col min="13063" max="13287" width="8.88671875" style="68"/>
    <col min="13288" max="13288" width="19.33203125" style="68" customWidth="1"/>
    <col min="13289" max="13289" width="9.6640625" style="68" customWidth="1"/>
    <col min="13290" max="13290" width="9.44140625" style="68" customWidth="1"/>
    <col min="13291" max="13291" width="8.6640625" style="68" customWidth="1"/>
    <col min="13292" max="13293" width="9.44140625" style="68" customWidth="1"/>
    <col min="13294" max="13294" width="7.6640625" style="68" customWidth="1"/>
    <col min="13295" max="13295" width="8.88671875" style="68" customWidth="1"/>
    <col min="13296" max="13296" width="8.6640625" style="68" customWidth="1"/>
    <col min="13297" max="13297" width="7.6640625" style="68" customWidth="1"/>
    <col min="13298" max="13299" width="8.109375" style="68" customWidth="1"/>
    <col min="13300" max="13300" width="6.44140625" style="68" customWidth="1"/>
    <col min="13301" max="13302" width="7.44140625" style="68" customWidth="1"/>
    <col min="13303" max="13303" width="6.33203125" style="68" customWidth="1"/>
    <col min="13304" max="13304" width="7.6640625" style="68" customWidth="1"/>
    <col min="13305" max="13305" width="7.33203125" style="68" customWidth="1"/>
    <col min="13306" max="13306" width="7.5546875" style="68" customWidth="1"/>
    <col min="13307" max="13307" width="8.33203125" style="68" customWidth="1"/>
    <col min="13308" max="13308" width="9.33203125" style="68" customWidth="1"/>
    <col min="13309" max="13309" width="7.33203125" style="68" customWidth="1"/>
    <col min="13310" max="13311" width="9.109375" style="68" customWidth="1"/>
    <col min="13312" max="13312" width="8" style="68" customWidth="1"/>
    <col min="13313" max="13314" width="9.109375" style="68" customWidth="1"/>
    <col min="13315" max="13315" width="8" style="68" customWidth="1"/>
    <col min="13316" max="13316" width="9" style="68" customWidth="1"/>
    <col min="13317" max="13317" width="9.33203125" style="68" customWidth="1"/>
    <col min="13318" max="13318" width="6.88671875" style="68" customWidth="1"/>
    <col min="13319" max="13543" width="8.88671875" style="68"/>
    <col min="13544" max="13544" width="19.33203125" style="68" customWidth="1"/>
    <col min="13545" max="13545" width="9.6640625" style="68" customWidth="1"/>
    <col min="13546" max="13546" width="9.44140625" style="68" customWidth="1"/>
    <col min="13547" max="13547" width="8.6640625" style="68" customWidth="1"/>
    <col min="13548" max="13549" width="9.44140625" style="68" customWidth="1"/>
    <col min="13550" max="13550" width="7.6640625" style="68" customWidth="1"/>
    <col min="13551" max="13551" width="8.88671875" style="68" customWidth="1"/>
    <col min="13552" max="13552" width="8.6640625" style="68" customWidth="1"/>
    <col min="13553" max="13553" width="7.6640625" style="68" customWidth="1"/>
    <col min="13554" max="13555" width="8.109375" style="68" customWidth="1"/>
    <col min="13556" max="13556" width="6.44140625" style="68" customWidth="1"/>
    <col min="13557" max="13558" width="7.44140625" style="68" customWidth="1"/>
    <col min="13559" max="13559" width="6.33203125" style="68" customWidth="1"/>
    <col min="13560" max="13560" width="7.6640625" style="68" customWidth="1"/>
    <col min="13561" max="13561" width="7.33203125" style="68" customWidth="1"/>
    <col min="13562" max="13562" width="7.5546875" style="68" customWidth="1"/>
    <col min="13563" max="13563" width="8.33203125" style="68" customWidth="1"/>
    <col min="13564" max="13564" width="9.33203125" style="68" customWidth="1"/>
    <col min="13565" max="13565" width="7.33203125" style="68" customWidth="1"/>
    <col min="13566" max="13567" width="9.109375" style="68" customWidth="1"/>
    <col min="13568" max="13568" width="8" style="68" customWidth="1"/>
    <col min="13569" max="13570" width="9.109375" style="68" customWidth="1"/>
    <col min="13571" max="13571" width="8" style="68" customWidth="1"/>
    <col min="13572" max="13572" width="9" style="68" customWidth="1"/>
    <col min="13573" max="13573" width="9.33203125" style="68" customWidth="1"/>
    <col min="13574" max="13574" width="6.88671875" style="68" customWidth="1"/>
    <col min="13575" max="13799" width="8.88671875" style="68"/>
    <col min="13800" max="13800" width="19.33203125" style="68" customWidth="1"/>
    <col min="13801" max="13801" width="9.6640625" style="68" customWidth="1"/>
    <col min="13802" max="13802" width="9.44140625" style="68" customWidth="1"/>
    <col min="13803" max="13803" width="8.6640625" style="68" customWidth="1"/>
    <col min="13804" max="13805" width="9.44140625" style="68" customWidth="1"/>
    <col min="13806" max="13806" width="7.6640625" style="68" customWidth="1"/>
    <col min="13807" max="13807" width="8.88671875" style="68" customWidth="1"/>
    <col min="13808" max="13808" width="8.6640625" style="68" customWidth="1"/>
    <col min="13809" max="13809" width="7.6640625" style="68" customWidth="1"/>
    <col min="13810" max="13811" width="8.109375" style="68" customWidth="1"/>
    <col min="13812" max="13812" width="6.44140625" style="68" customWidth="1"/>
    <col min="13813" max="13814" width="7.44140625" style="68" customWidth="1"/>
    <col min="13815" max="13815" width="6.33203125" style="68" customWidth="1"/>
    <col min="13816" max="13816" width="7.6640625" style="68" customWidth="1"/>
    <col min="13817" max="13817" width="7.33203125" style="68" customWidth="1"/>
    <col min="13818" max="13818" width="7.5546875" style="68" customWidth="1"/>
    <col min="13819" max="13819" width="8.33203125" style="68" customWidth="1"/>
    <col min="13820" max="13820" width="9.33203125" style="68" customWidth="1"/>
    <col min="13821" max="13821" width="7.33203125" style="68" customWidth="1"/>
    <col min="13822" max="13823" width="9.109375" style="68" customWidth="1"/>
    <col min="13824" max="13824" width="8" style="68" customWidth="1"/>
    <col min="13825" max="13826" width="9.109375" style="68" customWidth="1"/>
    <col min="13827" max="13827" width="8" style="68" customWidth="1"/>
    <col min="13828" max="13828" width="9" style="68" customWidth="1"/>
    <col min="13829" max="13829" width="9.33203125" style="68" customWidth="1"/>
    <col min="13830" max="13830" width="6.88671875" style="68" customWidth="1"/>
    <col min="13831" max="14055" width="8.88671875" style="68"/>
    <col min="14056" max="14056" width="19.33203125" style="68" customWidth="1"/>
    <col min="14057" max="14057" width="9.6640625" style="68" customWidth="1"/>
    <col min="14058" max="14058" width="9.44140625" style="68" customWidth="1"/>
    <col min="14059" max="14059" width="8.6640625" style="68" customWidth="1"/>
    <col min="14060" max="14061" width="9.44140625" style="68" customWidth="1"/>
    <col min="14062" max="14062" width="7.6640625" style="68" customWidth="1"/>
    <col min="14063" max="14063" width="8.88671875" style="68" customWidth="1"/>
    <col min="14064" max="14064" width="8.6640625" style="68" customWidth="1"/>
    <col min="14065" max="14065" width="7.6640625" style="68" customWidth="1"/>
    <col min="14066" max="14067" width="8.109375" style="68" customWidth="1"/>
    <col min="14068" max="14068" width="6.44140625" style="68" customWidth="1"/>
    <col min="14069" max="14070" width="7.44140625" style="68" customWidth="1"/>
    <col min="14071" max="14071" width="6.33203125" style="68" customWidth="1"/>
    <col min="14072" max="14072" width="7.6640625" style="68" customWidth="1"/>
    <col min="14073" max="14073" width="7.33203125" style="68" customWidth="1"/>
    <col min="14074" max="14074" width="7.5546875" style="68" customWidth="1"/>
    <col min="14075" max="14075" width="8.33203125" style="68" customWidth="1"/>
    <col min="14076" max="14076" width="9.33203125" style="68" customWidth="1"/>
    <col min="14077" max="14077" width="7.33203125" style="68" customWidth="1"/>
    <col min="14078" max="14079" width="9.109375" style="68" customWidth="1"/>
    <col min="14080" max="14080" width="8" style="68" customWidth="1"/>
    <col min="14081" max="14082" width="9.109375" style="68" customWidth="1"/>
    <col min="14083" max="14083" width="8" style="68" customWidth="1"/>
    <col min="14084" max="14084" width="9" style="68" customWidth="1"/>
    <col min="14085" max="14085" width="9.33203125" style="68" customWidth="1"/>
    <col min="14086" max="14086" width="6.88671875" style="68" customWidth="1"/>
    <col min="14087" max="14311" width="8.88671875" style="68"/>
    <col min="14312" max="14312" width="19.33203125" style="68" customWidth="1"/>
    <col min="14313" max="14313" width="9.6640625" style="68" customWidth="1"/>
    <col min="14314" max="14314" width="9.44140625" style="68" customWidth="1"/>
    <col min="14315" max="14315" width="8.6640625" style="68" customWidth="1"/>
    <col min="14316" max="14317" width="9.44140625" style="68" customWidth="1"/>
    <col min="14318" max="14318" width="7.6640625" style="68" customWidth="1"/>
    <col min="14319" max="14319" width="8.88671875" style="68" customWidth="1"/>
    <col min="14320" max="14320" width="8.6640625" style="68" customWidth="1"/>
    <col min="14321" max="14321" width="7.6640625" style="68" customWidth="1"/>
    <col min="14322" max="14323" width="8.109375" style="68" customWidth="1"/>
    <col min="14324" max="14324" width="6.44140625" style="68" customWidth="1"/>
    <col min="14325" max="14326" width="7.44140625" style="68" customWidth="1"/>
    <col min="14327" max="14327" width="6.33203125" style="68" customWidth="1"/>
    <col min="14328" max="14328" width="7.6640625" style="68" customWidth="1"/>
    <col min="14329" max="14329" width="7.33203125" style="68" customWidth="1"/>
    <col min="14330" max="14330" width="7.5546875" style="68" customWidth="1"/>
    <col min="14331" max="14331" width="8.33203125" style="68" customWidth="1"/>
    <col min="14332" max="14332" width="9.33203125" style="68" customWidth="1"/>
    <col min="14333" max="14333" width="7.33203125" style="68" customWidth="1"/>
    <col min="14334" max="14335" width="9.109375" style="68" customWidth="1"/>
    <col min="14336" max="14336" width="8" style="68" customWidth="1"/>
    <col min="14337" max="14338" width="9.109375" style="68" customWidth="1"/>
    <col min="14339" max="14339" width="8" style="68" customWidth="1"/>
    <col min="14340" max="14340" width="9" style="68" customWidth="1"/>
    <col min="14341" max="14341" width="9.33203125" style="68" customWidth="1"/>
    <col min="14342" max="14342" width="6.88671875" style="68" customWidth="1"/>
    <col min="14343" max="14567" width="8.88671875" style="68"/>
    <col min="14568" max="14568" width="19.33203125" style="68" customWidth="1"/>
    <col min="14569" max="14569" width="9.6640625" style="68" customWidth="1"/>
    <col min="14570" max="14570" width="9.44140625" style="68" customWidth="1"/>
    <col min="14571" max="14571" width="8.6640625" style="68" customWidth="1"/>
    <col min="14572" max="14573" width="9.44140625" style="68" customWidth="1"/>
    <col min="14574" max="14574" width="7.6640625" style="68" customWidth="1"/>
    <col min="14575" max="14575" width="8.88671875" style="68" customWidth="1"/>
    <col min="14576" max="14576" width="8.6640625" style="68" customWidth="1"/>
    <col min="14577" max="14577" width="7.6640625" style="68" customWidth="1"/>
    <col min="14578" max="14579" width="8.109375" style="68" customWidth="1"/>
    <col min="14580" max="14580" width="6.44140625" style="68" customWidth="1"/>
    <col min="14581" max="14582" width="7.44140625" style="68" customWidth="1"/>
    <col min="14583" max="14583" width="6.33203125" style="68" customWidth="1"/>
    <col min="14584" max="14584" width="7.6640625" style="68" customWidth="1"/>
    <col min="14585" max="14585" width="7.33203125" style="68" customWidth="1"/>
    <col min="14586" max="14586" width="7.5546875" style="68" customWidth="1"/>
    <col min="14587" max="14587" width="8.33203125" style="68" customWidth="1"/>
    <col min="14588" max="14588" width="9.33203125" style="68" customWidth="1"/>
    <col min="14589" max="14589" width="7.33203125" style="68" customWidth="1"/>
    <col min="14590" max="14591" width="9.109375" style="68" customWidth="1"/>
    <col min="14592" max="14592" width="8" style="68" customWidth="1"/>
    <col min="14593" max="14594" width="9.109375" style="68" customWidth="1"/>
    <col min="14595" max="14595" width="8" style="68" customWidth="1"/>
    <col min="14596" max="14596" width="9" style="68" customWidth="1"/>
    <col min="14597" max="14597" width="9.33203125" style="68" customWidth="1"/>
    <col min="14598" max="14598" width="6.88671875" style="68" customWidth="1"/>
    <col min="14599" max="14823" width="8.88671875" style="68"/>
    <col min="14824" max="14824" width="19.33203125" style="68" customWidth="1"/>
    <col min="14825" max="14825" width="9.6640625" style="68" customWidth="1"/>
    <col min="14826" max="14826" width="9.44140625" style="68" customWidth="1"/>
    <col min="14827" max="14827" width="8.6640625" style="68" customWidth="1"/>
    <col min="14828" max="14829" width="9.44140625" style="68" customWidth="1"/>
    <col min="14830" max="14830" width="7.6640625" style="68" customWidth="1"/>
    <col min="14831" max="14831" width="8.88671875" style="68" customWidth="1"/>
    <col min="14832" max="14832" width="8.6640625" style="68" customWidth="1"/>
    <col min="14833" max="14833" width="7.6640625" style="68" customWidth="1"/>
    <col min="14834" max="14835" width="8.109375" style="68" customWidth="1"/>
    <col min="14836" max="14836" width="6.44140625" style="68" customWidth="1"/>
    <col min="14837" max="14838" width="7.44140625" style="68" customWidth="1"/>
    <col min="14839" max="14839" width="6.33203125" style="68" customWidth="1"/>
    <col min="14840" max="14840" width="7.6640625" style="68" customWidth="1"/>
    <col min="14841" max="14841" width="7.33203125" style="68" customWidth="1"/>
    <col min="14842" max="14842" width="7.5546875" style="68" customWidth="1"/>
    <col min="14843" max="14843" width="8.33203125" style="68" customWidth="1"/>
    <col min="14844" max="14844" width="9.33203125" style="68" customWidth="1"/>
    <col min="14845" max="14845" width="7.33203125" style="68" customWidth="1"/>
    <col min="14846" max="14847" width="9.109375" style="68" customWidth="1"/>
    <col min="14848" max="14848" width="8" style="68" customWidth="1"/>
    <col min="14849" max="14850" width="9.109375" style="68" customWidth="1"/>
    <col min="14851" max="14851" width="8" style="68" customWidth="1"/>
    <col min="14852" max="14852" width="9" style="68" customWidth="1"/>
    <col min="14853" max="14853" width="9.33203125" style="68" customWidth="1"/>
    <col min="14854" max="14854" width="6.88671875" style="68" customWidth="1"/>
    <col min="14855" max="15079" width="8.88671875" style="68"/>
    <col min="15080" max="15080" width="19.33203125" style="68" customWidth="1"/>
    <col min="15081" max="15081" width="9.6640625" style="68" customWidth="1"/>
    <col min="15082" max="15082" width="9.44140625" style="68" customWidth="1"/>
    <col min="15083" max="15083" width="8.6640625" style="68" customWidth="1"/>
    <col min="15084" max="15085" width="9.44140625" style="68" customWidth="1"/>
    <col min="15086" max="15086" width="7.6640625" style="68" customWidth="1"/>
    <col min="15087" max="15087" width="8.88671875" style="68" customWidth="1"/>
    <col min="15088" max="15088" width="8.6640625" style="68" customWidth="1"/>
    <col min="15089" max="15089" width="7.6640625" style="68" customWidth="1"/>
    <col min="15090" max="15091" width="8.109375" style="68" customWidth="1"/>
    <col min="15092" max="15092" width="6.44140625" style="68" customWidth="1"/>
    <col min="15093" max="15094" width="7.44140625" style="68" customWidth="1"/>
    <col min="15095" max="15095" width="6.33203125" style="68" customWidth="1"/>
    <col min="15096" max="15096" width="7.6640625" style="68" customWidth="1"/>
    <col min="15097" max="15097" width="7.33203125" style="68" customWidth="1"/>
    <col min="15098" max="15098" width="7.5546875" style="68" customWidth="1"/>
    <col min="15099" max="15099" width="8.33203125" style="68" customWidth="1"/>
    <col min="15100" max="15100" width="9.33203125" style="68" customWidth="1"/>
    <col min="15101" max="15101" width="7.33203125" style="68" customWidth="1"/>
    <col min="15102" max="15103" width="9.109375" style="68" customWidth="1"/>
    <col min="15104" max="15104" width="8" style="68" customWidth="1"/>
    <col min="15105" max="15106" width="9.109375" style="68" customWidth="1"/>
    <col min="15107" max="15107" width="8" style="68" customWidth="1"/>
    <col min="15108" max="15108" width="9" style="68" customWidth="1"/>
    <col min="15109" max="15109" width="9.33203125" style="68" customWidth="1"/>
    <col min="15110" max="15110" width="6.88671875" style="68" customWidth="1"/>
    <col min="15111" max="15335" width="8.88671875" style="68"/>
    <col min="15336" max="15336" width="19.33203125" style="68" customWidth="1"/>
    <col min="15337" max="15337" width="9.6640625" style="68" customWidth="1"/>
    <col min="15338" max="15338" width="9.44140625" style="68" customWidth="1"/>
    <col min="15339" max="15339" width="8.6640625" style="68" customWidth="1"/>
    <col min="15340" max="15341" width="9.44140625" style="68" customWidth="1"/>
    <col min="15342" max="15342" width="7.6640625" style="68" customWidth="1"/>
    <col min="15343" max="15343" width="8.88671875" style="68" customWidth="1"/>
    <col min="15344" max="15344" width="8.6640625" style="68" customWidth="1"/>
    <col min="15345" max="15345" width="7.6640625" style="68" customWidth="1"/>
    <col min="15346" max="15347" width="8.109375" style="68" customWidth="1"/>
    <col min="15348" max="15348" width="6.44140625" style="68" customWidth="1"/>
    <col min="15349" max="15350" width="7.44140625" style="68" customWidth="1"/>
    <col min="15351" max="15351" width="6.33203125" style="68" customWidth="1"/>
    <col min="15352" max="15352" width="7.6640625" style="68" customWidth="1"/>
    <col min="15353" max="15353" width="7.33203125" style="68" customWidth="1"/>
    <col min="15354" max="15354" width="7.5546875" style="68" customWidth="1"/>
    <col min="15355" max="15355" width="8.33203125" style="68" customWidth="1"/>
    <col min="15356" max="15356" width="9.33203125" style="68" customWidth="1"/>
    <col min="15357" max="15357" width="7.33203125" style="68" customWidth="1"/>
    <col min="15358" max="15359" width="9.109375" style="68" customWidth="1"/>
    <col min="15360" max="15360" width="8" style="68" customWidth="1"/>
    <col min="15361" max="15362" width="9.109375" style="68" customWidth="1"/>
    <col min="15363" max="15363" width="8" style="68" customWidth="1"/>
    <col min="15364" max="15364" width="9" style="68" customWidth="1"/>
    <col min="15365" max="15365" width="9.33203125" style="68" customWidth="1"/>
    <col min="15366" max="15366" width="6.88671875" style="68" customWidth="1"/>
    <col min="15367" max="15591" width="8.88671875" style="68"/>
    <col min="15592" max="15592" width="19.33203125" style="68" customWidth="1"/>
    <col min="15593" max="15593" width="9.6640625" style="68" customWidth="1"/>
    <col min="15594" max="15594" width="9.44140625" style="68" customWidth="1"/>
    <col min="15595" max="15595" width="8.6640625" style="68" customWidth="1"/>
    <col min="15596" max="15597" width="9.44140625" style="68" customWidth="1"/>
    <col min="15598" max="15598" width="7.6640625" style="68" customWidth="1"/>
    <col min="15599" max="15599" width="8.88671875" style="68" customWidth="1"/>
    <col min="15600" max="15600" width="8.6640625" style="68" customWidth="1"/>
    <col min="15601" max="15601" width="7.6640625" style="68" customWidth="1"/>
    <col min="15602" max="15603" width="8.109375" style="68" customWidth="1"/>
    <col min="15604" max="15604" width="6.44140625" style="68" customWidth="1"/>
    <col min="15605" max="15606" width="7.44140625" style="68" customWidth="1"/>
    <col min="15607" max="15607" width="6.33203125" style="68" customWidth="1"/>
    <col min="15608" max="15608" width="7.6640625" style="68" customWidth="1"/>
    <col min="15609" max="15609" width="7.33203125" style="68" customWidth="1"/>
    <col min="15610" max="15610" width="7.5546875" style="68" customWidth="1"/>
    <col min="15611" max="15611" width="8.33203125" style="68" customWidth="1"/>
    <col min="15612" max="15612" width="9.33203125" style="68" customWidth="1"/>
    <col min="15613" max="15613" width="7.33203125" style="68" customWidth="1"/>
    <col min="15614" max="15615" width="9.109375" style="68" customWidth="1"/>
    <col min="15616" max="15616" width="8" style="68" customWidth="1"/>
    <col min="15617" max="15618" width="9.109375" style="68" customWidth="1"/>
    <col min="15619" max="15619" width="8" style="68" customWidth="1"/>
    <col min="15620" max="15620" width="9" style="68" customWidth="1"/>
    <col min="15621" max="15621" width="9.33203125" style="68" customWidth="1"/>
    <col min="15622" max="15622" width="6.88671875" style="68" customWidth="1"/>
    <col min="15623" max="15847" width="8.88671875" style="68"/>
    <col min="15848" max="15848" width="19.33203125" style="68" customWidth="1"/>
    <col min="15849" max="15849" width="9.6640625" style="68" customWidth="1"/>
    <col min="15850" max="15850" width="9.44140625" style="68" customWidth="1"/>
    <col min="15851" max="15851" width="8.6640625" style="68" customWidth="1"/>
    <col min="15852" max="15853" width="9.44140625" style="68" customWidth="1"/>
    <col min="15854" max="15854" width="7.6640625" style="68" customWidth="1"/>
    <col min="15855" max="15855" width="8.88671875" style="68" customWidth="1"/>
    <col min="15856" max="15856" width="8.6640625" style="68" customWidth="1"/>
    <col min="15857" max="15857" width="7.6640625" style="68" customWidth="1"/>
    <col min="15858" max="15859" width="8.109375" style="68" customWidth="1"/>
    <col min="15860" max="15860" width="6.44140625" style="68" customWidth="1"/>
    <col min="15861" max="15862" width="7.44140625" style="68" customWidth="1"/>
    <col min="15863" max="15863" width="6.33203125" style="68" customWidth="1"/>
    <col min="15864" max="15864" width="7.6640625" style="68" customWidth="1"/>
    <col min="15865" max="15865" width="7.33203125" style="68" customWidth="1"/>
    <col min="15866" max="15866" width="7.5546875" style="68" customWidth="1"/>
    <col min="15867" max="15867" width="8.33203125" style="68" customWidth="1"/>
    <col min="15868" max="15868" width="9.33203125" style="68" customWidth="1"/>
    <col min="15869" max="15869" width="7.33203125" style="68" customWidth="1"/>
    <col min="15870" max="15871" width="9.109375" style="68" customWidth="1"/>
    <col min="15872" max="15872" width="8" style="68" customWidth="1"/>
    <col min="15873" max="15874" width="9.109375" style="68" customWidth="1"/>
    <col min="15875" max="15875" width="8" style="68" customWidth="1"/>
    <col min="15876" max="15876" width="9" style="68" customWidth="1"/>
    <col min="15877" max="15877" width="9.33203125" style="68" customWidth="1"/>
    <col min="15878" max="15878" width="6.88671875" style="68" customWidth="1"/>
    <col min="15879" max="16103" width="8.88671875" style="68"/>
    <col min="16104" max="16104" width="19.33203125" style="68" customWidth="1"/>
    <col min="16105" max="16105" width="9.6640625" style="68" customWidth="1"/>
    <col min="16106" max="16106" width="9.44140625" style="68" customWidth="1"/>
    <col min="16107" max="16107" width="8.6640625" style="68" customWidth="1"/>
    <col min="16108" max="16109" width="9.44140625" style="68" customWidth="1"/>
    <col min="16110" max="16110" width="7.6640625" style="68" customWidth="1"/>
    <col min="16111" max="16111" width="8.88671875" style="68" customWidth="1"/>
    <col min="16112" max="16112" width="8.6640625" style="68" customWidth="1"/>
    <col min="16113" max="16113" width="7.6640625" style="68" customWidth="1"/>
    <col min="16114" max="16115" width="8.109375" style="68" customWidth="1"/>
    <col min="16116" max="16116" width="6.44140625" style="68" customWidth="1"/>
    <col min="16117" max="16118" width="7.44140625" style="68" customWidth="1"/>
    <col min="16119" max="16119" width="6.33203125" style="68" customWidth="1"/>
    <col min="16120" max="16120" width="7.6640625" style="68" customWidth="1"/>
    <col min="16121" max="16121" width="7.33203125" style="68" customWidth="1"/>
    <col min="16122" max="16122" width="7.5546875" style="68" customWidth="1"/>
    <col min="16123" max="16123" width="8.33203125" style="68" customWidth="1"/>
    <col min="16124" max="16124" width="9.33203125" style="68" customWidth="1"/>
    <col min="16125" max="16125" width="7.33203125" style="68" customWidth="1"/>
    <col min="16126" max="16127" width="9.109375" style="68" customWidth="1"/>
    <col min="16128" max="16128" width="8" style="68" customWidth="1"/>
    <col min="16129" max="16130" width="9.109375" style="68" customWidth="1"/>
    <col min="16131" max="16131" width="8" style="68" customWidth="1"/>
    <col min="16132" max="16132" width="9" style="68" customWidth="1"/>
    <col min="16133" max="16133" width="9.33203125" style="68" customWidth="1"/>
    <col min="16134" max="16134" width="6.88671875" style="68" customWidth="1"/>
    <col min="16135" max="16362" width="8.88671875" style="68"/>
    <col min="16363" max="16384" width="9.109375" style="68" customWidth="1"/>
  </cols>
  <sheetData>
    <row r="1" spans="1:13" ht="6" customHeight="1"/>
    <row r="2" spans="1:13" s="52" customFormat="1" ht="66.599999999999994" customHeight="1">
      <c r="A2" s="339" t="s">
        <v>88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3" s="52" customFormat="1" ht="11.4" customHeight="1">
      <c r="C3" s="78"/>
      <c r="D3" s="78"/>
      <c r="E3" s="143"/>
      <c r="G3" s="78"/>
      <c r="H3" s="78"/>
      <c r="I3" s="78"/>
      <c r="J3" s="118"/>
      <c r="K3" s="144" t="s">
        <v>64</v>
      </c>
    </row>
    <row r="4" spans="1:13" s="80" customFormat="1" ht="21.75" customHeight="1">
      <c r="A4" s="268"/>
      <c r="B4" s="338" t="s">
        <v>7</v>
      </c>
      <c r="C4" s="338" t="s">
        <v>20</v>
      </c>
      <c r="D4" s="338" t="s">
        <v>69</v>
      </c>
      <c r="E4" s="338" t="s">
        <v>63</v>
      </c>
      <c r="F4" s="338" t="s">
        <v>72</v>
      </c>
      <c r="G4" s="338" t="s">
        <v>21</v>
      </c>
      <c r="H4" s="338" t="s">
        <v>10</v>
      </c>
      <c r="I4" s="338" t="s">
        <v>15</v>
      </c>
      <c r="J4" s="335" t="s">
        <v>73</v>
      </c>
      <c r="K4" s="336" t="s">
        <v>16</v>
      </c>
    </row>
    <row r="5" spans="1:13" s="81" customFormat="1" ht="25.5" customHeight="1">
      <c r="A5" s="269"/>
      <c r="B5" s="338"/>
      <c r="C5" s="338"/>
      <c r="D5" s="338"/>
      <c r="E5" s="338"/>
      <c r="F5" s="338"/>
      <c r="G5" s="338"/>
      <c r="H5" s="338"/>
      <c r="I5" s="338"/>
      <c r="J5" s="335"/>
      <c r="K5" s="336"/>
    </row>
    <row r="6" spans="1:13" s="81" customFormat="1" ht="30.6" customHeight="1">
      <c r="A6" s="269"/>
      <c r="B6" s="338"/>
      <c r="C6" s="338"/>
      <c r="D6" s="338"/>
      <c r="E6" s="338"/>
      <c r="F6" s="338"/>
      <c r="G6" s="338"/>
      <c r="H6" s="338"/>
      <c r="I6" s="338"/>
      <c r="J6" s="335"/>
      <c r="K6" s="336"/>
    </row>
    <row r="7" spans="1:13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3" s="60" customFormat="1" ht="24" customHeight="1">
      <c r="A8" s="30" t="s">
        <v>44</v>
      </c>
      <c r="B8" s="31">
        <f t="shared" ref="B8:K8" si="0">SUM(B9:B18)</f>
        <v>9173</v>
      </c>
      <c r="C8" s="31">
        <f t="shared" si="0"/>
        <v>7669</v>
      </c>
      <c r="D8" s="31">
        <f t="shared" si="0"/>
        <v>1040</v>
      </c>
      <c r="E8" s="31">
        <f t="shared" si="0"/>
        <v>812</v>
      </c>
      <c r="F8" s="31">
        <f t="shared" si="0"/>
        <v>32</v>
      </c>
      <c r="G8" s="31">
        <f t="shared" si="0"/>
        <v>32</v>
      </c>
      <c r="H8" s="31">
        <f t="shared" si="0"/>
        <v>3459</v>
      </c>
      <c r="I8" s="31">
        <f t="shared" si="0"/>
        <v>4544</v>
      </c>
      <c r="J8" s="31">
        <f t="shared" si="0"/>
        <v>4069</v>
      </c>
      <c r="K8" s="31">
        <f t="shared" si="0"/>
        <v>307</v>
      </c>
      <c r="M8" s="60">
        <v>397</v>
      </c>
    </row>
    <row r="9" spans="1:13" ht="18" customHeight="1">
      <c r="A9" s="164" t="s">
        <v>49</v>
      </c>
      <c r="B9" s="61">
        <f>'Послуги всього'!C10-'12'!B9</f>
        <v>6381</v>
      </c>
      <c r="C9" s="61">
        <f>'Послуги всього'!F10-'12'!C9</f>
        <v>5129</v>
      </c>
      <c r="D9" s="61">
        <f>'Послуги всього'!I10-'12'!D9</f>
        <v>835</v>
      </c>
      <c r="E9" s="61">
        <v>645</v>
      </c>
      <c r="F9" s="61">
        <f>'Послуги всього'!L10-'12'!F9</f>
        <v>27</v>
      </c>
      <c r="G9" s="61">
        <f>'Послуги всього'!O10-'12'!G9</f>
        <v>21</v>
      </c>
      <c r="H9" s="61">
        <f>'Послуги всього'!R10-'12'!H9</f>
        <v>2382</v>
      </c>
      <c r="I9" s="61">
        <f>'Послуги всього'!U10-'12'!I9</f>
        <v>2648</v>
      </c>
      <c r="J9" s="61">
        <f>'Послуги всього'!X10-'12'!J9</f>
        <v>2266</v>
      </c>
      <c r="K9" s="61">
        <f>'Послуги всього'!AA10-'12'!K9</f>
        <v>287</v>
      </c>
      <c r="M9" s="68">
        <v>312</v>
      </c>
    </row>
    <row r="10" spans="1:13" ht="18" customHeight="1">
      <c r="A10" s="165" t="s">
        <v>45</v>
      </c>
      <c r="B10" s="61">
        <f>'Послуги всього'!C11-'12'!B10</f>
        <v>248</v>
      </c>
      <c r="C10" s="61">
        <f>'Послуги всього'!F11-'12'!C10</f>
        <v>220</v>
      </c>
      <c r="D10" s="61">
        <f>'Послуги всього'!I11-'12'!D10</f>
        <v>4</v>
      </c>
      <c r="E10" s="61">
        <v>4</v>
      </c>
      <c r="F10" s="61">
        <f>'Послуги всього'!L11-'12'!F10</f>
        <v>0</v>
      </c>
      <c r="G10" s="61">
        <f>'Послуги всього'!O11-'12'!G10</f>
        <v>0</v>
      </c>
      <c r="H10" s="61">
        <f>'Послуги всього'!R11-'12'!H10</f>
        <v>132</v>
      </c>
      <c r="I10" s="61">
        <f>'Послуги всього'!U11-'12'!I10</f>
        <v>174</v>
      </c>
      <c r="J10" s="61">
        <f>'Послуги всього'!X11-'12'!J10</f>
        <v>174</v>
      </c>
      <c r="K10" s="61">
        <f>'Послуги всього'!AA11-'12'!K10</f>
        <v>0</v>
      </c>
      <c r="M10" s="68">
        <v>3</v>
      </c>
    </row>
    <row r="11" spans="1:13" ht="18" customHeight="1">
      <c r="A11" s="165" t="s">
        <v>46</v>
      </c>
      <c r="B11" s="61">
        <f>'Послуги всього'!C12-'12'!B11</f>
        <v>83</v>
      </c>
      <c r="C11" s="61">
        <f>'Послуги всього'!F12-'12'!C11</f>
        <v>82</v>
      </c>
      <c r="D11" s="61">
        <f>'Послуги всього'!I12-'12'!D11</f>
        <v>3</v>
      </c>
      <c r="E11" s="61">
        <v>3</v>
      </c>
      <c r="F11" s="61">
        <f>'Послуги всього'!L12-'12'!F11</f>
        <v>0</v>
      </c>
      <c r="G11" s="61">
        <f>'Послуги всього'!O12-'12'!G11</f>
        <v>0</v>
      </c>
      <c r="H11" s="61">
        <f>'Послуги всього'!R12-'12'!H11</f>
        <v>0</v>
      </c>
      <c r="I11" s="61">
        <f>'Послуги всього'!U12-'12'!I11</f>
        <v>58</v>
      </c>
      <c r="J11" s="61">
        <f>'Послуги всього'!X12-'12'!J11</f>
        <v>58</v>
      </c>
      <c r="K11" s="61">
        <f>'Послуги всього'!AA12-'12'!K11</f>
        <v>0</v>
      </c>
      <c r="M11" s="68">
        <v>0</v>
      </c>
    </row>
    <row r="12" spans="1:13" ht="18" customHeight="1">
      <c r="A12" s="165" t="s">
        <v>47</v>
      </c>
      <c r="B12" s="61">
        <f>'Послуги всього'!C13-'12'!B12</f>
        <v>540</v>
      </c>
      <c r="C12" s="61">
        <f>'Послуги всього'!F13-'12'!C12</f>
        <v>511</v>
      </c>
      <c r="D12" s="61">
        <f>'Послуги всього'!I13-'12'!D12</f>
        <v>16</v>
      </c>
      <c r="E12" s="61">
        <v>13</v>
      </c>
      <c r="F12" s="61">
        <f>'Послуги всього'!L13-'12'!F12</f>
        <v>0</v>
      </c>
      <c r="G12" s="61">
        <f>'Послуги всього'!O13-'12'!G12</f>
        <v>0</v>
      </c>
      <c r="H12" s="61">
        <f>'Послуги всього'!R13-'12'!H12</f>
        <v>98</v>
      </c>
      <c r="I12" s="61">
        <f>'Послуги всього'!U13-'12'!I12</f>
        <v>402</v>
      </c>
      <c r="J12" s="61">
        <f>'Послуги всього'!X13-'12'!J12</f>
        <v>396</v>
      </c>
      <c r="K12" s="61">
        <f>'Послуги всього'!AA13-'12'!K12</f>
        <v>5</v>
      </c>
      <c r="M12" s="68">
        <v>7</v>
      </c>
    </row>
    <row r="13" spans="1:13" ht="18" customHeight="1">
      <c r="A13" s="165" t="s">
        <v>48</v>
      </c>
      <c r="B13" s="61">
        <f>'Послуги всього'!C14-'12'!B13</f>
        <v>83</v>
      </c>
      <c r="C13" s="61">
        <f>'Послуги всього'!F14-'12'!C13</f>
        <v>83</v>
      </c>
      <c r="D13" s="61">
        <f>'Послуги всього'!I14-'12'!D13</f>
        <v>0</v>
      </c>
      <c r="E13" s="61">
        <v>0</v>
      </c>
      <c r="F13" s="61">
        <f>'Послуги всього'!L14-'12'!F13</f>
        <v>0</v>
      </c>
      <c r="G13" s="61">
        <f>'Послуги всього'!O14-'12'!G13</f>
        <v>0</v>
      </c>
      <c r="H13" s="61">
        <f>'Послуги всього'!R14-'12'!H13</f>
        <v>73</v>
      </c>
      <c r="I13" s="61">
        <f>'Послуги всього'!U14-'12'!I13</f>
        <v>35</v>
      </c>
      <c r="J13" s="61">
        <f>'Послуги всього'!X14-'12'!J13</f>
        <v>35</v>
      </c>
      <c r="K13" s="61">
        <f>'Послуги всього'!AA14-'12'!K13</f>
        <v>0</v>
      </c>
      <c r="M13" s="68">
        <v>0</v>
      </c>
    </row>
    <row r="14" spans="1:13" ht="18" customHeight="1">
      <c r="A14" s="165" t="s">
        <v>50</v>
      </c>
      <c r="B14" s="61">
        <f>'Послуги всього'!C15-'12'!B14</f>
        <v>1300</v>
      </c>
      <c r="C14" s="61">
        <f>'Послуги всього'!F15-'12'!C14</f>
        <v>1114</v>
      </c>
      <c r="D14" s="61">
        <f>'Послуги всього'!I15-'12'!D14</f>
        <v>167</v>
      </c>
      <c r="E14" s="61">
        <v>135</v>
      </c>
      <c r="F14" s="61">
        <f>'Послуги всього'!L15-'12'!F14</f>
        <v>5</v>
      </c>
      <c r="G14" s="61">
        <f>'Послуги всього'!O15-'12'!G14</f>
        <v>11</v>
      </c>
      <c r="H14" s="61">
        <f>'Послуги всього'!R15-'12'!H14</f>
        <v>689</v>
      </c>
      <c r="I14" s="61">
        <f>'Послуги всього'!U15-'12'!I14</f>
        <v>790</v>
      </c>
      <c r="J14" s="61">
        <f>'Послуги всього'!X15-'12'!J14</f>
        <v>703</v>
      </c>
      <c r="K14" s="61">
        <f>'Послуги всього'!AA15-'12'!K14</f>
        <v>14</v>
      </c>
      <c r="M14" s="68">
        <v>67</v>
      </c>
    </row>
    <row r="15" spans="1:13" ht="18" customHeight="1">
      <c r="A15" s="165" t="s">
        <v>51</v>
      </c>
      <c r="B15" s="61">
        <f>'Послуги всього'!C16-'12'!B15</f>
        <v>184</v>
      </c>
      <c r="C15" s="61">
        <f>'Послуги всього'!F16-'12'!C15</f>
        <v>178</v>
      </c>
      <c r="D15" s="61">
        <f>'Послуги всього'!I16-'12'!D15</f>
        <v>10</v>
      </c>
      <c r="E15" s="61">
        <v>7</v>
      </c>
      <c r="F15" s="61">
        <f>'Послуги всього'!L16-'12'!F15</f>
        <v>0</v>
      </c>
      <c r="G15" s="61">
        <f>'Послуги всього'!O16-'12'!G15</f>
        <v>0</v>
      </c>
      <c r="H15" s="61">
        <f>'Послуги всього'!R16-'12'!H15</f>
        <v>7</v>
      </c>
      <c r="I15" s="61">
        <f>'Послуги всього'!U16-'12'!I15</f>
        <v>142</v>
      </c>
      <c r="J15" s="61">
        <f>'Послуги всього'!X16-'12'!J15</f>
        <v>142</v>
      </c>
      <c r="K15" s="61">
        <f>'Послуги всього'!AA16-'12'!K15</f>
        <v>0</v>
      </c>
      <c r="M15" s="68">
        <v>6</v>
      </c>
    </row>
    <row r="16" spans="1:13" ht="18" customHeight="1">
      <c r="A16" s="165" t="s">
        <v>52</v>
      </c>
      <c r="B16" s="61">
        <f>'Послуги всього'!C17-'12'!B16</f>
        <v>104</v>
      </c>
      <c r="C16" s="61">
        <f>'Послуги всього'!F17-'12'!C16</f>
        <v>104</v>
      </c>
      <c r="D16" s="61">
        <f>'Послуги всього'!I17-'12'!D16</f>
        <v>0</v>
      </c>
      <c r="E16" s="61">
        <v>0</v>
      </c>
      <c r="F16" s="61">
        <f>'Послуги всього'!L17-'12'!F16</f>
        <v>0</v>
      </c>
      <c r="G16" s="61">
        <f>'Послуги всього'!O17-'12'!G16</f>
        <v>0</v>
      </c>
      <c r="H16" s="61">
        <f>'Послуги всього'!R17-'12'!H16</f>
        <v>34</v>
      </c>
      <c r="I16" s="61">
        <f>'Послуги всього'!U17-'12'!I16</f>
        <v>85</v>
      </c>
      <c r="J16" s="61">
        <f>'Послуги всього'!X17-'12'!J16</f>
        <v>85</v>
      </c>
      <c r="K16" s="61">
        <f>'Послуги всього'!AA17-'12'!K16</f>
        <v>0</v>
      </c>
      <c r="M16" s="68">
        <v>0</v>
      </c>
    </row>
    <row r="17" spans="1:13" ht="18" customHeight="1">
      <c r="A17" s="165" t="s">
        <v>53</v>
      </c>
      <c r="B17" s="61">
        <f>'Послуги всього'!C18-'12'!B17</f>
        <v>139</v>
      </c>
      <c r="C17" s="61">
        <f>'Послуги всього'!F18-'12'!C17</f>
        <v>138</v>
      </c>
      <c r="D17" s="61">
        <f>'Послуги всього'!I18-'12'!D17</f>
        <v>2</v>
      </c>
      <c r="E17" s="61">
        <v>2</v>
      </c>
      <c r="F17" s="61">
        <f>'Послуги всього'!L18-'12'!F17</f>
        <v>0</v>
      </c>
      <c r="G17" s="61">
        <f>'Послуги всього'!O18-'12'!G17</f>
        <v>0</v>
      </c>
      <c r="H17" s="61">
        <f>'Послуги всього'!R18-'12'!H17</f>
        <v>44</v>
      </c>
      <c r="I17" s="61">
        <f>'Послуги всього'!U18-'12'!I17</f>
        <v>106</v>
      </c>
      <c r="J17" s="61">
        <f>'Послуги всього'!X18-'12'!J17</f>
        <v>106</v>
      </c>
      <c r="K17" s="61">
        <f>'Послуги всього'!AA18-'12'!K17</f>
        <v>0</v>
      </c>
      <c r="M17" s="68">
        <v>2</v>
      </c>
    </row>
    <row r="18" spans="1:13" ht="18" customHeight="1">
      <c r="A18" s="165" t="s">
        <v>54</v>
      </c>
      <c r="B18" s="61">
        <f>'Послуги всього'!C19-'12'!B18</f>
        <v>111</v>
      </c>
      <c r="C18" s="61">
        <f>'Послуги всього'!F19-'12'!C18</f>
        <v>110</v>
      </c>
      <c r="D18" s="61">
        <f>'Послуги всього'!I19-'12'!D18</f>
        <v>3</v>
      </c>
      <c r="E18" s="61">
        <v>3</v>
      </c>
      <c r="F18" s="61">
        <f>'Послуги всього'!L19-'12'!F18</f>
        <v>0</v>
      </c>
      <c r="G18" s="61">
        <f>'Послуги всього'!O19-'12'!G18</f>
        <v>0</v>
      </c>
      <c r="H18" s="61">
        <f>'Послуги всього'!R19-'12'!H18</f>
        <v>0</v>
      </c>
      <c r="I18" s="61">
        <f>'Послуги всього'!U19-'12'!I18</f>
        <v>104</v>
      </c>
      <c r="J18" s="61">
        <f>'Послуги всього'!X19-'12'!J18</f>
        <v>104</v>
      </c>
      <c r="K18" s="61">
        <f>'Послуги всього'!AA19-'12'!K18</f>
        <v>1</v>
      </c>
      <c r="M18" s="68">
        <v>0</v>
      </c>
    </row>
    <row r="19" spans="1:13">
      <c r="H19" s="82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5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3.2"/>
  <cols>
    <col min="1" max="1" width="56.77734375" style="105" customWidth="1"/>
    <col min="2" max="2" width="14.109375" style="15" customWidth="1"/>
    <col min="3" max="3" width="14.77734375" style="243" customWidth="1"/>
    <col min="4" max="4" width="8.6640625" style="105" customWidth="1"/>
    <col min="5" max="5" width="11.109375" style="105" customWidth="1"/>
    <col min="6" max="6" width="14.33203125" style="105" customWidth="1"/>
    <col min="7" max="7" width="15.109375" style="244" customWidth="1"/>
    <col min="8" max="8" width="8.886718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281" t="s">
        <v>61</v>
      </c>
      <c r="B1" s="281"/>
      <c r="C1" s="281"/>
      <c r="D1" s="281"/>
      <c r="E1" s="281"/>
      <c r="F1" s="281"/>
      <c r="G1" s="281"/>
      <c r="H1" s="281"/>
      <c r="I1" s="281"/>
    </row>
    <row r="2" spans="1:16" ht="23.25" customHeight="1">
      <c r="A2" s="341" t="s">
        <v>28</v>
      </c>
      <c r="B2" s="281"/>
      <c r="C2" s="281"/>
      <c r="D2" s="281"/>
      <c r="E2" s="281"/>
      <c r="F2" s="281"/>
      <c r="G2" s="281"/>
      <c r="H2" s="281"/>
      <c r="I2" s="281"/>
    </row>
    <row r="3" spans="1:16" ht="13.5" customHeight="1">
      <c r="A3" s="342"/>
      <c r="B3" s="342"/>
      <c r="C3" s="342"/>
      <c r="D3" s="342"/>
      <c r="E3" s="342"/>
    </row>
    <row r="4" spans="1:16" s="95" customFormat="1" ht="30.75" customHeight="1">
      <c r="A4" s="276" t="s">
        <v>0</v>
      </c>
      <c r="B4" s="344" t="s">
        <v>29</v>
      </c>
      <c r="C4" s="345"/>
      <c r="D4" s="345"/>
      <c r="E4" s="346"/>
      <c r="F4" s="344" t="s">
        <v>30</v>
      </c>
      <c r="G4" s="345"/>
      <c r="H4" s="345"/>
      <c r="I4" s="346"/>
    </row>
    <row r="5" spans="1:16" s="95" customFormat="1" ht="23.25" customHeight="1">
      <c r="A5" s="343"/>
      <c r="B5" s="282" t="s">
        <v>90</v>
      </c>
      <c r="C5" s="347" t="s">
        <v>91</v>
      </c>
      <c r="D5" s="279" t="s">
        <v>1</v>
      </c>
      <c r="E5" s="280"/>
      <c r="F5" s="282" t="s">
        <v>90</v>
      </c>
      <c r="G5" s="347" t="s">
        <v>91</v>
      </c>
      <c r="H5" s="279" t="s">
        <v>1</v>
      </c>
      <c r="I5" s="280"/>
    </row>
    <row r="6" spans="1:16" s="95" customFormat="1" ht="36.75" customHeight="1">
      <c r="A6" s="277"/>
      <c r="B6" s="283"/>
      <c r="C6" s="348"/>
      <c r="D6" s="5" t="s">
        <v>2</v>
      </c>
      <c r="E6" s="6" t="s">
        <v>42</v>
      </c>
      <c r="F6" s="283"/>
      <c r="G6" s="348"/>
      <c r="H6" s="5" t="s">
        <v>2</v>
      </c>
      <c r="I6" s="6" t="s">
        <v>42</v>
      </c>
      <c r="M6" s="137"/>
    </row>
    <row r="7" spans="1:16" s="106" customFormat="1" ht="15.75" customHeight="1">
      <c r="A7" s="8" t="s">
        <v>4</v>
      </c>
      <c r="B7" s="8">
        <v>1</v>
      </c>
      <c r="C7" s="241">
        <v>2</v>
      </c>
      <c r="D7" s="8">
        <v>3</v>
      </c>
      <c r="E7" s="8">
        <v>4</v>
      </c>
      <c r="F7" s="8">
        <v>5</v>
      </c>
      <c r="G7" s="241">
        <v>6</v>
      </c>
      <c r="H7" s="8">
        <v>7</v>
      </c>
      <c r="I7" s="8">
        <v>8</v>
      </c>
      <c r="J7" s="133"/>
    </row>
    <row r="8" spans="1:16" s="106" customFormat="1" ht="37.950000000000003" customHeight="1">
      <c r="A8" s="107" t="s">
        <v>37</v>
      </c>
      <c r="B8" s="120">
        <f>'15'!B9</f>
        <v>26763</v>
      </c>
      <c r="C8" s="199">
        <f>'15'!C9</f>
        <v>15176</v>
      </c>
      <c r="D8" s="169">
        <f>C8/B8*100</f>
        <v>56.705152636102085</v>
      </c>
      <c r="E8" s="121">
        <f>C8-B8</f>
        <v>-11587</v>
      </c>
      <c r="F8" s="120">
        <f>'16'!B9</f>
        <v>14343</v>
      </c>
      <c r="G8" s="199">
        <f>'16'!C9</f>
        <v>7502</v>
      </c>
      <c r="H8" s="169">
        <f>G8/F8*100</f>
        <v>52.304259917729901</v>
      </c>
      <c r="I8" s="121">
        <f>G8-F8</f>
        <v>-6841</v>
      </c>
      <c r="J8" s="108"/>
      <c r="M8" s="133"/>
      <c r="O8" s="115"/>
      <c r="P8" s="115"/>
    </row>
    <row r="9" spans="1:16" s="95" customFormat="1" ht="37.950000000000003" customHeight="1">
      <c r="A9" s="107" t="s">
        <v>38</v>
      </c>
      <c r="B9" s="120">
        <f>'15'!E9</f>
        <v>23636</v>
      </c>
      <c r="C9" s="199">
        <f>'15'!F9</f>
        <v>12410</v>
      </c>
      <c r="D9" s="169">
        <f t="shared" ref="D9:D13" si="0">C9/B9*100</f>
        <v>52.504653917752584</v>
      </c>
      <c r="E9" s="121">
        <f t="shared" ref="E9:E13" si="1">C9-B9</f>
        <v>-11226</v>
      </c>
      <c r="F9" s="120">
        <f>'16'!E9</f>
        <v>13097</v>
      </c>
      <c r="G9" s="199">
        <f>'16'!F9</f>
        <v>6522</v>
      </c>
      <c r="H9" s="169">
        <f t="shared" ref="H9:H13" si="2">G9/F9*100</f>
        <v>49.797663587081011</v>
      </c>
      <c r="I9" s="121">
        <f t="shared" ref="I9:I13" si="3">G9-F9</f>
        <v>-6575</v>
      </c>
      <c r="J9" s="109"/>
      <c r="O9" s="115"/>
      <c r="P9" s="115"/>
    </row>
    <row r="10" spans="1:16" s="95" customFormat="1" ht="45" customHeight="1">
      <c r="A10" s="110" t="s">
        <v>39</v>
      </c>
      <c r="B10" s="120">
        <f>'15'!H9</f>
        <v>4229</v>
      </c>
      <c r="C10" s="199">
        <f>'15'!I9</f>
        <v>2020</v>
      </c>
      <c r="D10" s="169">
        <f t="shared" si="0"/>
        <v>47.765429179475056</v>
      </c>
      <c r="E10" s="121">
        <f t="shared" si="1"/>
        <v>-2209</v>
      </c>
      <c r="F10" s="120">
        <f>'16'!H9</f>
        <v>2657</v>
      </c>
      <c r="G10" s="199">
        <f>'16'!I9</f>
        <v>657</v>
      </c>
      <c r="H10" s="169">
        <f t="shared" si="2"/>
        <v>24.72713586751976</v>
      </c>
      <c r="I10" s="121">
        <f t="shared" si="3"/>
        <v>-2000</v>
      </c>
      <c r="J10" s="109"/>
      <c r="O10" s="115"/>
      <c r="P10" s="115"/>
    </row>
    <row r="11" spans="1:16" s="95" customFormat="1" ht="37.950000000000003" customHeight="1">
      <c r="A11" s="107" t="s">
        <v>40</v>
      </c>
      <c r="B11" s="120">
        <f>'15'!K9</f>
        <v>187</v>
      </c>
      <c r="C11" s="199">
        <f>'15'!L9</f>
        <v>67</v>
      </c>
      <c r="D11" s="169">
        <f t="shared" si="0"/>
        <v>35.828877005347593</v>
      </c>
      <c r="E11" s="121">
        <f t="shared" si="1"/>
        <v>-120</v>
      </c>
      <c r="F11" s="120">
        <f>'16'!K9</f>
        <v>89</v>
      </c>
      <c r="G11" s="199">
        <f>'16'!L9</f>
        <v>45</v>
      </c>
      <c r="H11" s="169">
        <f t="shared" si="2"/>
        <v>50.561797752808992</v>
      </c>
      <c r="I11" s="121">
        <f t="shared" si="3"/>
        <v>-44</v>
      </c>
      <c r="J11" s="109"/>
      <c r="O11" s="115"/>
      <c r="P11" s="115"/>
    </row>
    <row r="12" spans="1:16" s="95" customFormat="1" ht="45.75" customHeight="1">
      <c r="A12" s="107" t="s">
        <v>31</v>
      </c>
      <c r="B12" s="120">
        <f>'15'!N9</f>
        <v>124</v>
      </c>
      <c r="C12" s="199">
        <f>'15'!O9</f>
        <v>4</v>
      </c>
      <c r="D12" s="169">
        <f t="shared" si="0"/>
        <v>3.225806451612903</v>
      </c>
      <c r="E12" s="121">
        <f t="shared" si="1"/>
        <v>-120</v>
      </c>
      <c r="F12" s="120">
        <f>'16'!N9</f>
        <v>642</v>
      </c>
      <c r="G12" s="199">
        <f>'16'!O9</f>
        <v>83</v>
      </c>
      <c r="H12" s="169">
        <f t="shared" si="2"/>
        <v>12.92834890965732</v>
      </c>
      <c r="I12" s="121">
        <f t="shared" si="3"/>
        <v>-559</v>
      </c>
      <c r="J12" s="109"/>
      <c r="O12" s="115"/>
      <c r="P12" s="115"/>
    </row>
    <row r="13" spans="1:16" s="95" customFormat="1" ht="49.5" customHeight="1">
      <c r="A13" s="107" t="s">
        <v>41</v>
      </c>
      <c r="B13" s="120">
        <f>'15'!Q9</f>
        <v>18005</v>
      </c>
      <c r="C13" s="199">
        <f>'15'!R9</f>
        <v>6437</v>
      </c>
      <c r="D13" s="169">
        <f t="shared" si="0"/>
        <v>35.751180227714521</v>
      </c>
      <c r="E13" s="121">
        <f t="shared" si="1"/>
        <v>-11568</v>
      </c>
      <c r="F13" s="120">
        <f>'16'!Q9</f>
        <v>11469</v>
      </c>
      <c r="G13" s="199">
        <f>'16'!R9</f>
        <v>3171</v>
      </c>
      <c r="H13" s="169">
        <f t="shared" si="2"/>
        <v>27.648443630656555</v>
      </c>
      <c r="I13" s="121">
        <f t="shared" si="3"/>
        <v>-8298</v>
      </c>
      <c r="J13" s="109"/>
      <c r="O13" s="115"/>
      <c r="P13" s="115"/>
    </row>
    <row r="14" spans="1:16" s="95" customFormat="1" ht="12.75" customHeight="1">
      <c r="A14" s="272" t="s">
        <v>5</v>
      </c>
      <c r="B14" s="273"/>
      <c r="C14" s="273"/>
      <c r="D14" s="273"/>
      <c r="E14" s="273"/>
      <c r="F14" s="273"/>
      <c r="G14" s="273"/>
      <c r="H14" s="273"/>
      <c r="I14" s="273"/>
      <c r="J14" s="109"/>
    </row>
    <row r="15" spans="1:16" s="95" customFormat="1" ht="18" customHeight="1">
      <c r="A15" s="274"/>
      <c r="B15" s="275"/>
      <c r="C15" s="275"/>
      <c r="D15" s="275"/>
      <c r="E15" s="275"/>
      <c r="F15" s="275"/>
      <c r="G15" s="275"/>
      <c r="H15" s="275"/>
      <c r="I15" s="275"/>
      <c r="J15" s="109"/>
    </row>
    <row r="16" spans="1:16" s="95" customFormat="1" ht="20.25" customHeight="1">
      <c r="A16" s="276" t="s">
        <v>0</v>
      </c>
      <c r="B16" s="278" t="s">
        <v>97</v>
      </c>
      <c r="C16" s="340" t="s">
        <v>93</v>
      </c>
      <c r="D16" s="279" t="s">
        <v>1</v>
      </c>
      <c r="E16" s="280"/>
      <c r="F16" s="278" t="s">
        <v>92</v>
      </c>
      <c r="G16" s="340" t="s">
        <v>93</v>
      </c>
      <c r="H16" s="279" t="s">
        <v>1</v>
      </c>
      <c r="I16" s="280"/>
      <c r="J16" s="109"/>
    </row>
    <row r="17" spans="1:25" ht="36" customHeight="1">
      <c r="A17" s="277"/>
      <c r="B17" s="278"/>
      <c r="C17" s="340"/>
      <c r="D17" s="5" t="s">
        <v>2</v>
      </c>
      <c r="E17" s="6" t="s">
        <v>58</v>
      </c>
      <c r="F17" s="278"/>
      <c r="G17" s="340"/>
      <c r="H17" s="17" t="s">
        <v>2</v>
      </c>
      <c r="I17" s="6" t="s">
        <v>58</v>
      </c>
      <c r="J17" s="111"/>
      <c r="P17" s="131"/>
      <c r="S17" s="131"/>
      <c r="V17" s="131"/>
    </row>
    <row r="18" spans="1:25" ht="28.95" customHeight="1">
      <c r="A18" s="107" t="s">
        <v>37</v>
      </c>
      <c r="B18" s="123">
        <f>'15'!T9</f>
        <v>12685</v>
      </c>
      <c r="C18" s="200">
        <f>'15'!U9</f>
        <v>6391</v>
      </c>
      <c r="D18" s="169">
        <f t="shared" ref="D18:D20" si="4">C18/B18*100</f>
        <v>50.382341348048875</v>
      </c>
      <c r="E18" s="121">
        <f t="shared" ref="E18:E20" si="5">C18-B18</f>
        <v>-6294</v>
      </c>
      <c r="F18" s="125">
        <f>'16'!T9</f>
        <v>6588</v>
      </c>
      <c r="G18" s="245">
        <f>'16'!U9</f>
        <v>4030</v>
      </c>
      <c r="H18" s="169">
        <f t="shared" ref="H18:H20" si="6">G18/F18*100</f>
        <v>61.171827565270185</v>
      </c>
      <c r="I18" s="121">
        <f t="shared" ref="I18:I20" si="7">G18-F18</f>
        <v>-2558</v>
      </c>
      <c r="J18" s="111"/>
    </row>
    <row r="19" spans="1:25" ht="31.5" customHeight="1">
      <c r="A19" s="2" t="s">
        <v>38</v>
      </c>
      <c r="B19" s="123">
        <f>'15'!W9</f>
        <v>11509</v>
      </c>
      <c r="C19" s="200">
        <f>'15'!X9</f>
        <v>5448</v>
      </c>
      <c r="D19" s="169">
        <f t="shared" si="4"/>
        <v>47.336866799895731</v>
      </c>
      <c r="E19" s="121">
        <f t="shared" si="5"/>
        <v>-6061</v>
      </c>
      <c r="F19" s="125">
        <f>'16'!W9</f>
        <v>6113</v>
      </c>
      <c r="G19" s="245">
        <f>'16'!X9</f>
        <v>3718</v>
      </c>
      <c r="H19" s="169">
        <f t="shared" si="6"/>
        <v>60.821200719777522</v>
      </c>
      <c r="I19" s="121">
        <f t="shared" si="7"/>
        <v>-2395</v>
      </c>
      <c r="J19" s="111"/>
    </row>
    <row r="20" spans="1:25" ht="38.25" customHeight="1">
      <c r="A20" s="2" t="s">
        <v>43</v>
      </c>
      <c r="B20" s="123">
        <f>'15'!Z9</f>
        <v>9422</v>
      </c>
      <c r="C20" s="200">
        <f>'15'!AA9</f>
        <v>681</v>
      </c>
      <c r="D20" s="169">
        <f t="shared" si="4"/>
        <v>7.227764805773722</v>
      </c>
      <c r="E20" s="121">
        <f t="shared" si="5"/>
        <v>-8741</v>
      </c>
      <c r="F20" s="125">
        <f>'16'!Z9</f>
        <v>3991</v>
      </c>
      <c r="G20" s="245">
        <f>'16'!AA9</f>
        <v>233</v>
      </c>
      <c r="H20" s="169">
        <f t="shared" si="6"/>
        <v>5.8381358055625157</v>
      </c>
      <c r="I20" s="121">
        <f t="shared" si="7"/>
        <v>-3758</v>
      </c>
      <c r="J20" s="111"/>
      <c r="M20" s="131"/>
    </row>
    <row r="21" spans="1:25" ht="21">
      <c r="C21" s="242"/>
      <c r="D21" s="131"/>
      <c r="G21" s="246"/>
      <c r="J21" s="111"/>
      <c r="P21" s="131"/>
      <c r="S21" s="131"/>
      <c r="V21" s="131"/>
      <c r="Y21" s="131"/>
    </row>
    <row r="25" spans="1:25">
      <c r="D25" s="131"/>
      <c r="G25" s="246"/>
      <c r="P25" s="131"/>
      <c r="S25" s="131"/>
      <c r="V25" s="131"/>
      <c r="Y25" s="131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20"/>
  <sheetViews>
    <sheetView view="pageBreakPreview" topLeftCell="N7" zoomScale="90" zoomScaleNormal="80" zoomScaleSheetLayoutView="90" workbookViewId="0">
      <selection activeCell="Y21" sqref="Y21"/>
    </sheetView>
  </sheetViews>
  <sheetFormatPr defaultColWidth="9.109375" defaultRowHeight="15.6"/>
  <cols>
    <col min="1" max="1" width="18.33203125" style="209" customWidth="1"/>
    <col min="2" max="3" width="10.88671875" style="210" customWidth="1"/>
    <col min="4" max="4" width="8" style="210" customWidth="1"/>
    <col min="5" max="6" width="9.33203125" style="210" customWidth="1"/>
    <col min="7" max="7" width="7.44140625" style="210" customWidth="1"/>
    <col min="8" max="9" width="9.33203125" style="210" customWidth="1"/>
    <col min="10" max="10" width="7" style="210" customWidth="1"/>
    <col min="11" max="12" width="9.33203125" style="210" customWidth="1"/>
    <col min="13" max="13" width="9.44140625" style="210" customWidth="1"/>
    <col min="14" max="15" width="9.33203125" style="210" customWidth="1"/>
    <col min="16" max="16" width="8.88671875" style="210" customWidth="1"/>
    <col min="17" max="18" width="9.33203125" style="210" customWidth="1"/>
    <col min="19" max="19" width="7.88671875" style="210" customWidth="1"/>
    <col min="20" max="20" width="9.33203125" style="210" customWidth="1"/>
    <col min="21" max="21" width="7.109375" style="210" customWidth="1"/>
    <col min="22" max="22" width="9.44140625" style="210" customWidth="1"/>
    <col min="23" max="24" width="9.33203125" style="210" customWidth="1"/>
    <col min="25" max="25" width="7.88671875" style="210" customWidth="1"/>
    <col min="26" max="27" width="9.33203125" style="210" customWidth="1"/>
    <col min="28" max="28" width="10.21875" style="210" customWidth="1"/>
    <col min="29" max="16384" width="9.109375" style="210"/>
  </cols>
  <sheetData>
    <row r="1" spans="1:31" ht="44.4" customHeight="1"/>
    <row r="2" spans="1:31" s="213" customFormat="1" ht="20.399999999999999" customHeight="1">
      <c r="A2" s="211"/>
      <c r="B2" s="349" t="s">
        <v>60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AB2" s="214" t="s">
        <v>22</v>
      </c>
    </row>
    <row r="3" spans="1:31" s="213" customFormat="1" ht="20.399999999999999" customHeight="1">
      <c r="B3" s="349" t="s">
        <v>101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31" s="213" customFormat="1" ht="15" customHeight="1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7" t="s">
        <v>6</v>
      </c>
      <c r="N4" s="216"/>
      <c r="O4" s="216"/>
      <c r="P4" s="216"/>
      <c r="Q4" s="216"/>
      <c r="R4" s="216"/>
      <c r="S4" s="218"/>
      <c r="T4" s="216"/>
      <c r="U4" s="216"/>
      <c r="V4" s="216"/>
      <c r="W4" s="216"/>
      <c r="X4" s="219"/>
      <c r="Y4" s="218"/>
      <c r="AB4" s="217" t="s">
        <v>6</v>
      </c>
    </row>
    <row r="5" spans="1:31" s="222" customFormat="1" ht="21.6" customHeight="1">
      <c r="A5" s="220"/>
      <c r="B5" s="350" t="s">
        <v>7</v>
      </c>
      <c r="C5" s="351"/>
      <c r="D5" s="352"/>
      <c r="E5" s="350" t="s">
        <v>23</v>
      </c>
      <c r="F5" s="351"/>
      <c r="G5" s="352"/>
      <c r="H5" s="357" t="s">
        <v>24</v>
      </c>
      <c r="I5" s="357"/>
      <c r="J5" s="357"/>
      <c r="K5" s="350" t="s">
        <v>14</v>
      </c>
      <c r="L5" s="351"/>
      <c r="M5" s="352"/>
      <c r="N5" s="350" t="s">
        <v>21</v>
      </c>
      <c r="O5" s="351"/>
      <c r="P5" s="351"/>
      <c r="Q5" s="350" t="s">
        <v>10</v>
      </c>
      <c r="R5" s="351"/>
      <c r="S5" s="352"/>
      <c r="T5" s="350" t="s">
        <v>15</v>
      </c>
      <c r="U5" s="351"/>
      <c r="V5" s="352"/>
      <c r="W5" s="350" t="s">
        <v>17</v>
      </c>
      <c r="X5" s="351"/>
      <c r="Y5" s="351"/>
      <c r="Z5" s="350" t="s">
        <v>16</v>
      </c>
      <c r="AA5" s="351"/>
      <c r="AB5" s="352"/>
      <c r="AC5" s="221"/>
      <c r="AD5" s="221"/>
      <c r="AE5" s="221"/>
    </row>
    <row r="6" spans="1:31" s="224" customFormat="1" ht="36.75" customHeight="1">
      <c r="A6" s="223"/>
      <c r="B6" s="353"/>
      <c r="C6" s="354"/>
      <c r="D6" s="355"/>
      <c r="E6" s="353"/>
      <c r="F6" s="354"/>
      <c r="G6" s="355"/>
      <c r="H6" s="357"/>
      <c r="I6" s="357"/>
      <c r="J6" s="357"/>
      <c r="K6" s="353"/>
      <c r="L6" s="354"/>
      <c r="M6" s="355"/>
      <c r="N6" s="353"/>
      <c r="O6" s="354"/>
      <c r="P6" s="354"/>
      <c r="Q6" s="353"/>
      <c r="R6" s="354"/>
      <c r="S6" s="355"/>
      <c r="T6" s="353"/>
      <c r="U6" s="354"/>
      <c r="V6" s="355"/>
      <c r="W6" s="353"/>
      <c r="X6" s="354"/>
      <c r="Y6" s="354"/>
      <c r="Z6" s="353"/>
      <c r="AA6" s="354"/>
      <c r="AB6" s="355"/>
      <c r="AC6" s="221"/>
      <c r="AD6" s="221"/>
      <c r="AE6" s="221"/>
    </row>
    <row r="7" spans="1:31" s="229" customFormat="1" ht="25.2" customHeight="1">
      <c r="A7" s="225"/>
      <c r="B7" s="226">
        <v>2022</v>
      </c>
      <c r="C7" s="226">
        <v>2023</v>
      </c>
      <c r="D7" s="227" t="s">
        <v>2</v>
      </c>
      <c r="E7" s="226">
        <v>2022</v>
      </c>
      <c r="F7" s="226">
        <v>2023</v>
      </c>
      <c r="G7" s="227" t="s">
        <v>2</v>
      </c>
      <c r="H7" s="226">
        <v>2022</v>
      </c>
      <c r="I7" s="226">
        <v>2023</v>
      </c>
      <c r="J7" s="227" t="s">
        <v>2</v>
      </c>
      <c r="K7" s="226">
        <v>2022</v>
      </c>
      <c r="L7" s="226">
        <v>2023</v>
      </c>
      <c r="M7" s="227" t="s">
        <v>2</v>
      </c>
      <c r="N7" s="226">
        <v>2022</v>
      </c>
      <c r="O7" s="226">
        <v>2023</v>
      </c>
      <c r="P7" s="227" t="s">
        <v>2</v>
      </c>
      <c r="Q7" s="226">
        <v>2022</v>
      </c>
      <c r="R7" s="226">
        <v>2023</v>
      </c>
      <c r="S7" s="227" t="s">
        <v>2</v>
      </c>
      <c r="T7" s="226">
        <v>2022</v>
      </c>
      <c r="U7" s="226">
        <v>2023</v>
      </c>
      <c r="V7" s="227" t="s">
        <v>2</v>
      </c>
      <c r="W7" s="226">
        <v>2022</v>
      </c>
      <c r="X7" s="226">
        <v>2023</v>
      </c>
      <c r="Y7" s="227" t="s">
        <v>2</v>
      </c>
      <c r="Z7" s="226">
        <v>2022</v>
      </c>
      <c r="AA7" s="226">
        <v>2023</v>
      </c>
      <c r="AB7" s="227" t="s">
        <v>2</v>
      </c>
      <c r="AC7" s="228"/>
      <c r="AD7" s="228"/>
      <c r="AE7" s="228"/>
    </row>
    <row r="8" spans="1:31" s="222" customFormat="1" ht="12.75" customHeight="1">
      <c r="A8" s="230" t="s">
        <v>4</v>
      </c>
      <c r="B8" s="230">
        <v>1</v>
      </c>
      <c r="C8" s="230">
        <v>2</v>
      </c>
      <c r="D8" s="230">
        <v>3</v>
      </c>
      <c r="E8" s="230">
        <v>4</v>
      </c>
      <c r="F8" s="230">
        <v>5</v>
      </c>
      <c r="G8" s="230">
        <v>6</v>
      </c>
      <c r="H8" s="230">
        <v>7</v>
      </c>
      <c r="I8" s="230">
        <v>8</v>
      </c>
      <c r="J8" s="230">
        <v>9</v>
      </c>
      <c r="K8" s="230">
        <v>13</v>
      </c>
      <c r="L8" s="230">
        <v>14</v>
      </c>
      <c r="M8" s="230">
        <v>15</v>
      </c>
      <c r="N8" s="230">
        <v>16</v>
      </c>
      <c r="O8" s="230">
        <v>17</v>
      </c>
      <c r="P8" s="230">
        <v>18</v>
      </c>
      <c r="Q8" s="230">
        <v>19</v>
      </c>
      <c r="R8" s="230">
        <v>20</v>
      </c>
      <c r="S8" s="230">
        <v>21</v>
      </c>
      <c r="T8" s="230">
        <v>22</v>
      </c>
      <c r="U8" s="230">
        <v>23</v>
      </c>
      <c r="V8" s="230">
        <v>24</v>
      </c>
      <c r="W8" s="230">
        <v>25</v>
      </c>
      <c r="X8" s="230">
        <v>26</v>
      </c>
      <c r="Y8" s="230">
        <v>27</v>
      </c>
      <c r="Z8" s="230">
        <v>28</v>
      </c>
      <c r="AA8" s="230">
        <v>29</v>
      </c>
      <c r="AB8" s="230">
        <v>30</v>
      </c>
      <c r="AC8" s="231"/>
      <c r="AD8" s="231"/>
      <c r="AE8" s="231"/>
    </row>
    <row r="9" spans="1:31" s="235" customFormat="1" ht="22.5" customHeight="1">
      <c r="A9" s="232" t="s">
        <v>44</v>
      </c>
      <c r="B9" s="201">
        <f>SUM(B10:B19)</f>
        <v>26763</v>
      </c>
      <c r="C9" s="201">
        <f>SUM(C10:C19)</f>
        <v>15176</v>
      </c>
      <c r="D9" s="202">
        <f>C9/B9*100</f>
        <v>56.705152636102085</v>
      </c>
      <c r="E9" s="201">
        <f>SUM(E10:E19)</f>
        <v>23636</v>
      </c>
      <c r="F9" s="201">
        <f>SUM(F10:F19)</f>
        <v>12410</v>
      </c>
      <c r="G9" s="202">
        <f>F9/E9*100</f>
        <v>52.504653917752584</v>
      </c>
      <c r="H9" s="201">
        <f>SUM(H10:H19)</f>
        <v>4229</v>
      </c>
      <c r="I9" s="201">
        <f>SUM(I10:I19)</f>
        <v>2020</v>
      </c>
      <c r="J9" s="202">
        <f>I9/H9*100</f>
        <v>47.765429179475056</v>
      </c>
      <c r="K9" s="201">
        <f>SUM(K10:K19)</f>
        <v>187</v>
      </c>
      <c r="L9" s="201">
        <f>SUM(L10:L19)</f>
        <v>67</v>
      </c>
      <c r="M9" s="202">
        <f>L9/K9*100</f>
        <v>35.828877005347593</v>
      </c>
      <c r="N9" s="201">
        <f>SUM(N10:N19)</f>
        <v>124</v>
      </c>
      <c r="O9" s="201">
        <f>SUM(O10:O19)</f>
        <v>4</v>
      </c>
      <c r="P9" s="233">
        <f>O9/N9*100</f>
        <v>3.225806451612903</v>
      </c>
      <c r="Q9" s="201">
        <f>SUM(Q10:Q19)</f>
        <v>18005</v>
      </c>
      <c r="R9" s="201">
        <f>SUM(R10:R19)</f>
        <v>6437</v>
      </c>
      <c r="S9" s="202">
        <f>R9/Q9*100</f>
        <v>35.751180227714521</v>
      </c>
      <c r="T9" s="201">
        <f>SUM(T10:T19)</f>
        <v>12685</v>
      </c>
      <c r="U9" s="201">
        <f>SUM(U10:U19)</f>
        <v>6391</v>
      </c>
      <c r="V9" s="202">
        <f>U9/T9*100</f>
        <v>50.382341348048875</v>
      </c>
      <c r="W9" s="201">
        <f>SUM(W10:W19)</f>
        <v>11509</v>
      </c>
      <c r="X9" s="201">
        <f>SUM(X10:X19)</f>
        <v>5448</v>
      </c>
      <c r="Y9" s="202">
        <f>X9/W9*100</f>
        <v>47.336866799895731</v>
      </c>
      <c r="Z9" s="201">
        <f>SUM(Z10:Z19)</f>
        <v>9422</v>
      </c>
      <c r="AA9" s="201">
        <f>SUM(AA10:AA19)</f>
        <v>681</v>
      </c>
      <c r="AB9" s="202">
        <f>AA9/Z9*100</f>
        <v>7.227764805773722</v>
      </c>
      <c r="AC9" s="234"/>
      <c r="AD9" s="234"/>
      <c r="AE9" s="234"/>
    </row>
    <row r="10" spans="1:31" ht="16.2" customHeight="1">
      <c r="A10" s="236" t="s">
        <v>49</v>
      </c>
      <c r="B10" s="207">
        <f>'Послуги всього'!B10-'16'!B10</f>
        <v>19008</v>
      </c>
      <c r="C10" s="207">
        <f>'Послуги всього'!C10-'16'!C10</f>
        <v>11933</v>
      </c>
      <c r="D10" s="190">
        <f t="shared" ref="D10:D19" si="0">C10/B10*100</f>
        <v>62.778829966329965</v>
      </c>
      <c r="E10" s="207">
        <f>'Послуги всього'!E10-'16'!E10</f>
        <v>16790</v>
      </c>
      <c r="F10" s="207">
        <f>'Послуги всього'!F10-'16'!F10</f>
        <v>9787</v>
      </c>
      <c r="G10" s="190">
        <f t="shared" ref="G10:G19" si="1">F10/E10*100</f>
        <v>58.290649195949975</v>
      </c>
      <c r="H10" s="207">
        <f>'Послуги всього'!H10-'16'!H10</f>
        <v>2662</v>
      </c>
      <c r="I10" s="207">
        <f>'Послуги всього'!I10-'16'!I10</f>
        <v>1700</v>
      </c>
      <c r="J10" s="190">
        <f t="shared" ref="J10:J19" si="2">I10/H10*100</f>
        <v>63.861758076634111</v>
      </c>
      <c r="K10" s="207">
        <f>'Послуги всього'!K10-'16'!K10</f>
        <v>103</v>
      </c>
      <c r="L10" s="207">
        <f>'Послуги всього'!L10-'16'!L10</f>
        <v>59</v>
      </c>
      <c r="M10" s="190">
        <f t="shared" ref="M10:M19" si="3">L10/K10*100</f>
        <v>57.28155339805825</v>
      </c>
      <c r="N10" s="207">
        <f>'Послуги всього'!N10-'16'!N10</f>
        <v>57</v>
      </c>
      <c r="O10" s="207">
        <f>'Послуги всього'!O10-'16'!O10</f>
        <v>1</v>
      </c>
      <c r="P10" s="190">
        <f t="shared" ref="P10:P19" si="4">O10/N10*100</f>
        <v>1.7543859649122806</v>
      </c>
      <c r="Q10" s="207">
        <f>'Послуги всього'!Q10-'16'!Q10</f>
        <v>11778</v>
      </c>
      <c r="R10" s="207">
        <f>'Послуги всього'!R10-'16'!R10</f>
        <v>5018</v>
      </c>
      <c r="S10" s="190">
        <f t="shared" ref="S10:S19" si="5">R10/Q10*100</f>
        <v>42.604856512141282</v>
      </c>
      <c r="T10" s="207">
        <f>'Послуги всього'!T10-'16'!T10</f>
        <v>9519</v>
      </c>
      <c r="U10" s="207">
        <f>'Послуги всього'!U10-'16'!U10</f>
        <v>4505</v>
      </c>
      <c r="V10" s="190">
        <f t="shared" ref="V10:V19" si="6">U10/T10*100</f>
        <v>47.326399831915118</v>
      </c>
      <c r="W10" s="207">
        <f>'Послуги всього'!W10-'16'!W10</f>
        <v>8667</v>
      </c>
      <c r="X10" s="207">
        <f>'Послуги всього'!X10-'16'!X10</f>
        <v>3788</v>
      </c>
      <c r="Y10" s="190">
        <f t="shared" ref="Y10:Y19" si="7">X10/W10*100</f>
        <v>43.706011307257413</v>
      </c>
      <c r="Z10" s="207">
        <f>'Послуги всього'!Z10-'16'!Z10</f>
        <v>7853</v>
      </c>
      <c r="AA10" s="207">
        <f>'Послуги всього'!AA10-'16'!AA10</f>
        <v>634</v>
      </c>
      <c r="AB10" s="190">
        <f t="shared" ref="AB10:AB19" si="8">AA10/Z10*100</f>
        <v>8.0733477651852787</v>
      </c>
      <c r="AC10" s="240"/>
      <c r="AD10" s="237"/>
      <c r="AE10" s="237"/>
    </row>
    <row r="11" spans="1:31" ht="16.2" customHeight="1">
      <c r="A11" s="236" t="s">
        <v>45</v>
      </c>
      <c r="B11" s="207">
        <f>'Послуги всього'!B11-'16'!B11</f>
        <v>1312</v>
      </c>
      <c r="C11" s="207">
        <f>'Послуги всього'!C11-'16'!C11</f>
        <v>595</v>
      </c>
      <c r="D11" s="190">
        <f t="shared" si="0"/>
        <v>45.350609756097562</v>
      </c>
      <c r="E11" s="207">
        <f>'Послуги всього'!E11-'16'!E11</f>
        <v>1169</v>
      </c>
      <c r="F11" s="207">
        <f>'Послуги всього'!F11-'16'!F11</f>
        <v>501</v>
      </c>
      <c r="G11" s="190">
        <f t="shared" si="1"/>
        <v>42.857142857142854</v>
      </c>
      <c r="H11" s="207">
        <f>'Послуги всього'!H11-'16'!H11</f>
        <v>162</v>
      </c>
      <c r="I11" s="207">
        <f>'Послуги всього'!I11-'16'!I11</f>
        <v>13</v>
      </c>
      <c r="J11" s="190">
        <f t="shared" si="2"/>
        <v>8.0246913580246915</v>
      </c>
      <c r="K11" s="207">
        <f>'Послуги всього'!K11-'16'!K11</f>
        <v>14</v>
      </c>
      <c r="L11" s="207">
        <f>'Послуги всього'!L11-'16'!L11</f>
        <v>0</v>
      </c>
      <c r="M11" s="190">
        <f t="shared" si="3"/>
        <v>0</v>
      </c>
      <c r="N11" s="207">
        <f>'Послуги всього'!N11-'16'!N11</f>
        <v>0</v>
      </c>
      <c r="O11" s="207">
        <f>'Послуги всього'!O11-'16'!O11</f>
        <v>0</v>
      </c>
      <c r="P11" s="198" t="e">
        <f t="shared" si="4"/>
        <v>#DIV/0!</v>
      </c>
      <c r="Q11" s="207">
        <f>'Послуги всього'!Q11-'16'!Q11</f>
        <v>1104</v>
      </c>
      <c r="R11" s="207">
        <f>'Послуги всього'!R11-'16'!R11</f>
        <v>381</v>
      </c>
      <c r="S11" s="190">
        <f t="shared" si="5"/>
        <v>34.510869565217391</v>
      </c>
      <c r="T11" s="207">
        <f>'Послуги всього'!T11-'16'!T11</f>
        <v>657</v>
      </c>
      <c r="U11" s="207">
        <f>'Послуги всього'!U11-'16'!U11</f>
        <v>365</v>
      </c>
      <c r="V11" s="190">
        <f t="shared" si="6"/>
        <v>55.555555555555557</v>
      </c>
      <c r="W11" s="207">
        <f>'Послуги всього'!W11-'16'!W11</f>
        <v>566</v>
      </c>
      <c r="X11" s="207">
        <f>'Послуги всього'!X11-'16'!X11</f>
        <v>361</v>
      </c>
      <c r="Y11" s="190">
        <f t="shared" si="7"/>
        <v>63.780918727915193</v>
      </c>
      <c r="Z11" s="207">
        <f>'Послуги всього'!Z11-'16'!Z11</f>
        <v>262</v>
      </c>
      <c r="AA11" s="207">
        <f>'Послуги всього'!AA11-'16'!AA11</f>
        <v>0</v>
      </c>
      <c r="AB11" s="190">
        <f t="shared" si="8"/>
        <v>0</v>
      </c>
      <c r="AC11" s="240"/>
      <c r="AD11" s="237"/>
      <c r="AE11" s="237"/>
    </row>
    <row r="12" spans="1:31" ht="16.2" customHeight="1">
      <c r="A12" s="236" t="s">
        <v>46</v>
      </c>
      <c r="B12" s="207">
        <f>'Послуги всього'!B12-'16'!B12</f>
        <v>1036</v>
      </c>
      <c r="C12" s="207">
        <f>'Послуги всього'!C12-'16'!C12</f>
        <v>130</v>
      </c>
      <c r="D12" s="190">
        <f t="shared" si="0"/>
        <v>12.548262548262548</v>
      </c>
      <c r="E12" s="207">
        <f>'Послуги всього'!E12-'16'!E12</f>
        <v>839</v>
      </c>
      <c r="F12" s="207">
        <f>'Послуги всього'!F12-'16'!F12</f>
        <v>124</v>
      </c>
      <c r="G12" s="190">
        <f t="shared" si="1"/>
        <v>14.779499404052443</v>
      </c>
      <c r="H12" s="207">
        <f>'Послуги всього'!H12-'16'!H12</f>
        <v>190</v>
      </c>
      <c r="I12" s="207">
        <f>'Послуги всього'!I12-'16'!I12</f>
        <v>5</v>
      </c>
      <c r="J12" s="190">
        <f t="shared" si="2"/>
        <v>2.6315789473684208</v>
      </c>
      <c r="K12" s="207">
        <f>'Послуги всього'!K12-'16'!K12</f>
        <v>15</v>
      </c>
      <c r="L12" s="207">
        <f>'Послуги всього'!L12-'16'!L12</f>
        <v>0</v>
      </c>
      <c r="M12" s="190">
        <f t="shared" si="3"/>
        <v>0</v>
      </c>
      <c r="N12" s="207">
        <f>'Послуги всього'!N12-'16'!N12</f>
        <v>15</v>
      </c>
      <c r="O12" s="207">
        <f>'Послуги всього'!O12-'16'!O12</f>
        <v>0</v>
      </c>
      <c r="P12" s="190">
        <f t="shared" si="4"/>
        <v>0</v>
      </c>
      <c r="Q12" s="207">
        <f>'Послуги всього'!Q12-'16'!Q12</f>
        <v>801</v>
      </c>
      <c r="R12" s="207">
        <f>'Послуги всього'!R12-'16'!R12</f>
        <v>0</v>
      </c>
      <c r="S12" s="190">
        <f t="shared" si="5"/>
        <v>0</v>
      </c>
      <c r="T12" s="207">
        <f>'Послуги всього'!T12-'16'!T12</f>
        <v>250</v>
      </c>
      <c r="U12" s="207">
        <f>'Послуги всього'!U12-'16'!U12</f>
        <v>79</v>
      </c>
      <c r="V12" s="190">
        <f t="shared" si="6"/>
        <v>31.6</v>
      </c>
      <c r="W12" s="207">
        <f>'Послуги всього'!W12-'16'!W12</f>
        <v>243</v>
      </c>
      <c r="X12" s="207">
        <f>'Послуги всього'!X12-'16'!X12</f>
        <v>79</v>
      </c>
      <c r="Y12" s="190">
        <f t="shared" si="7"/>
        <v>32.510288065843625</v>
      </c>
      <c r="Z12" s="207">
        <f>'Послуги всього'!Z12-'16'!Z12</f>
        <v>154</v>
      </c>
      <c r="AA12" s="207">
        <f>'Послуги всього'!AA12-'16'!AA12</f>
        <v>1</v>
      </c>
      <c r="AB12" s="190">
        <f t="shared" si="8"/>
        <v>0.64935064935064934</v>
      </c>
      <c r="AC12" s="240"/>
      <c r="AD12" s="237"/>
      <c r="AE12" s="237"/>
    </row>
    <row r="13" spans="1:31" ht="16.2" customHeight="1">
      <c r="A13" s="236" t="s">
        <v>47</v>
      </c>
      <c r="B13" s="207">
        <f>'Послуги всього'!B13-'16'!B13</f>
        <v>1642</v>
      </c>
      <c r="C13" s="207">
        <f>'Послуги всього'!C13-'16'!C13</f>
        <v>656</v>
      </c>
      <c r="D13" s="190">
        <f t="shared" si="0"/>
        <v>39.951278928136418</v>
      </c>
      <c r="E13" s="207">
        <f>'Послуги всього'!E13-'16'!E13</f>
        <v>1449</v>
      </c>
      <c r="F13" s="207">
        <f>'Послуги всього'!F13-'16'!F13</f>
        <v>599</v>
      </c>
      <c r="G13" s="190">
        <f t="shared" si="1"/>
        <v>41.338854382332649</v>
      </c>
      <c r="H13" s="207">
        <f>'Послуги всього'!H13-'16'!H13</f>
        <v>434</v>
      </c>
      <c r="I13" s="207">
        <f>'Послуги всього'!I13-'16'!I13</f>
        <v>29</v>
      </c>
      <c r="J13" s="190">
        <f t="shared" si="2"/>
        <v>6.6820276497695854</v>
      </c>
      <c r="K13" s="207">
        <f>'Послуги всього'!K13-'16'!K13</f>
        <v>22</v>
      </c>
      <c r="L13" s="207">
        <f>'Послуги всього'!L13-'16'!L13</f>
        <v>0</v>
      </c>
      <c r="M13" s="190">
        <f t="shared" si="3"/>
        <v>0</v>
      </c>
      <c r="N13" s="207">
        <f>'Послуги всього'!N13-'16'!N13</f>
        <v>1</v>
      </c>
      <c r="O13" s="207">
        <f>'Послуги всього'!O13-'16'!O13</f>
        <v>0</v>
      </c>
      <c r="P13" s="190">
        <f t="shared" si="4"/>
        <v>0</v>
      </c>
      <c r="Q13" s="207">
        <f>'Послуги всього'!Q13-'16'!Q13</f>
        <v>1215</v>
      </c>
      <c r="R13" s="207">
        <f>'Послуги всього'!R13-'16'!R13</f>
        <v>61</v>
      </c>
      <c r="S13" s="190">
        <f t="shared" si="5"/>
        <v>5.0205761316872426</v>
      </c>
      <c r="T13" s="207">
        <f>'Послуги всього'!T13-'16'!T13</f>
        <v>657</v>
      </c>
      <c r="U13" s="207">
        <f>'Послуги всього'!U13-'16'!U13</f>
        <v>449</v>
      </c>
      <c r="V13" s="190">
        <f t="shared" si="6"/>
        <v>68.340943683409435</v>
      </c>
      <c r="W13" s="207">
        <f>'Послуги всього'!W13-'16'!W13</f>
        <v>624</v>
      </c>
      <c r="X13" s="207">
        <f>'Послуги всього'!X13-'16'!X13</f>
        <v>427</v>
      </c>
      <c r="Y13" s="190">
        <f t="shared" si="7"/>
        <v>68.429487179487182</v>
      </c>
      <c r="Z13" s="207">
        <f>'Послуги всього'!Z13-'16'!Z13</f>
        <v>407</v>
      </c>
      <c r="AA13" s="207">
        <f>'Послуги всього'!AA13-'16'!AA13</f>
        <v>8</v>
      </c>
      <c r="AB13" s="190">
        <f t="shared" si="8"/>
        <v>1.9656019656019657</v>
      </c>
      <c r="AC13" s="240"/>
      <c r="AD13" s="237"/>
      <c r="AE13" s="237"/>
    </row>
    <row r="14" spans="1:31" ht="16.2" customHeight="1">
      <c r="A14" s="236" t="s">
        <v>48</v>
      </c>
      <c r="B14" s="207">
        <f>'Послуги всього'!B14-'16'!B14</f>
        <v>20</v>
      </c>
      <c r="C14" s="207">
        <f>'Послуги всього'!C14-'16'!C14</f>
        <v>7</v>
      </c>
      <c r="D14" s="190">
        <f t="shared" si="0"/>
        <v>35</v>
      </c>
      <c r="E14" s="207">
        <f>'Послуги всього'!E14-'16'!E14</f>
        <v>20</v>
      </c>
      <c r="F14" s="207">
        <f>'Послуги всього'!F14-'16'!F14</f>
        <v>7</v>
      </c>
      <c r="G14" s="190">
        <f t="shared" si="1"/>
        <v>35</v>
      </c>
      <c r="H14" s="207">
        <f>'Послуги всього'!H14-'16'!H14</f>
        <v>17</v>
      </c>
      <c r="I14" s="207">
        <f>'Послуги всього'!I14-'16'!I14</f>
        <v>0</v>
      </c>
      <c r="J14" s="190">
        <f t="shared" si="2"/>
        <v>0</v>
      </c>
      <c r="K14" s="207">
        <f>'Послуги всього'!K14-'16'!K14</f>
        <v>0</v>
      </c>
      <c r="L14" s="207">
        <f>'Послуги всього'!L14-'16'!L14</f>
        <v>0</v>
      </c>
      <c r="M14" s="198" t="e">
        <f t="shared" si="3"/>
        <v>#DIV/0!</v>
      </c>
      <c r="N14" s="207">
        <f>'Послуги всього'!N14-'16'!N14</f>
        <v>1</v>
      </c>
      <c r="O14" s="207">
        <f>'Послуги всього'!O14-'16'!O14</f>
        <v>0</v>
      </c>
      <c r="P14" s="190">
        <f t="shared" si="4"/>
        <v>0</v>
      </c>
      <c r="Q14" s="207">
        <f>'Послуги всього'!Q14-'16'!Q14</f>
        <v>20</v>
      </c>
      <c r="R14" s="207">
        <f>'Послуги всього'!R14-'16'!R14</f>
        <v>6</v>
      </c>
      <c r="S14" s="190">
        <f t="shared" si="5"/>
        <v>30</v>
      </c>
      <c r="T14" s="207">
        <f>'Послуги всього'!T14-'16'!T14</f>
        <v>10</v>
      </c>
      <c r="U14" s="207">
        <f>'Послуги всього'!U14-'16'!U14</f>
        <v>3</v>
      </c>
      <c r="V14" s="190">
        <f t="shared" si="6"/>
        <v>30</v>
      </c>
      <c r="W14" s="207">
        <f>'Послуги всього'!W14-'16'!W14</f>
        <v>10</v>
      </c>
      <c r="X14" s="207">
        <f>'Послуги всього'!X14-'16'!X14</f>
        <v>3</v>
      </c>
      <c r="Y14" s="190">
        <f t="shared" si="7"/>
        <v>30</v>
      </c>
      <c r="Z14" s="207">
        <f>'Послуги всього'!Z14-'16'!Z14</f>
        <v>7</v>
      </c>
      <c r="AA14" s="207">
        <f>'Послуги всього'!AA14-'16'!AA14</f>
        <v>0</v>
      </c>
      <c r="AB14" s="190">
        <f t="shared" si="8"/>
        <v>0</v>
      </c>
      <c r="AC14" s="240"/>
      <c r="AD14" s="237"/>
      <c r="AE14" s="237"/>
    </row>
    <row r="15" spans="1:31" ht="16.2" customHeight="1">
      <c r="A15" s="236" t="s">
        <v>50</v>
      </c>
      <c r="B15" s="207">
        <f>'Послуги всього'!B15-'16'!B15</f>
        <v>3110</v>
      </c>
      <c r="C15" s="207">
        <f>'Послуги всього'!C15-'16'!C15</f>
        <v>1707</v>
      </c>
      <c r="D15" s="190">
        <f t="shared" si="0"/>
        <v>54.887459807073959</v>
      </c>
      <c r="E15" s="207">
        <f>'Послуги всього'!E15-'16'!E15</f>
        <v>2753</v>
      </c>
      <c r="F15" s="207">
        <f>'Послуги всього'!F15-'16'!F15</f>
        <v>1246</v>
      </c>
      <c r="G15" s="190">
        <f t="shared" si="1"/>
        <v>45.259716672720671</v>
      </c>
      <c r="H15" s="207">
        <f>'Послуги всього'!H15-'16'!H15</f>
        <v>567</v>
      </c>
      <c r="I15" s="207">
        <f>'Послуги всього'!I15-'16'!I15</f>
        <v>259</v>
      </c>
      <c r="J15" s="190">
        <f t="shared" si="2"/>
        <v>45.679012345679013</v>
      </c>
      <c r="K15" s="207">
        <f>'Послуги всього'!K15-'16'!K15</f>
        <v>32</v>
      </c>
      <c r="L15" s="207">
        <f>'Послуги всього'!L15-'16'!L15</f>
        <v>8</v>
      </c>
      <c r="M15" s="190">
        <f t="shared" si="3"/>
        <v>25</v>
      </c>
      <c r="N15" s="207">
        <f>'Послуги всього'!N15-'16'!N15</f>
        <v>33</v>
      </c>
      <c r="O15" s="207">
        <f>'Послуги всього'!O15-'16'!O15</f>
        <v>3</v>
      </c>
      <c r="P15" s="190">
        <f t="shared" si="4"/>
        <v>9.0909090909090917</v>
      </c>
      <c r="Q15" s="207">
        <f>'Послуги всього'!Q15-'16'!Q15</f>
        <v>2487</v>
      </c>
      <c r="R15" s="207">
        <f>'Послуги всього'!R15-'16'!R15</f>
        <v>902</v>
      </c>
      <c r="S15" s="190">
        <f t="shared" si="5"/>
        <v>36.268596702854843</v>
      </c>
      <c r="T15" s="207">
        <f>'Послуги всього'!T15-'16'!T15</f>
        <v>1327</v>
      </c>
      <c r="U15" s="207">
        <f>'Послуги всього'!U15-'16'!U15</f>
        <v>882</v>
      </c>
      <c r="V15" s="190">
        <f t="shared" si="6"/>
        <v>66.465712132629989</v>
      </c>
      <c r="W15" s="207">
        <f>'Послуги всього'!W15-'16'!W15</f>
        <v>1136</v>
      </c>
      <c r="X15" s="207">
        <f>'Послуги всього'!X15-'16'!X15</f>
        <v>683</v>
      </c>
      <c r="Y15" s="190">
        <f t="shared" si="7"/>
        <v>60.123239436619713</v>
      </c>
      <c r="Z15" s="207">
        <f>'Послуги всього'!Z15-'16'!Z15</f>
        <v>577</v>
      </c>
      <c r="AA15" s="207">
        <f>'Послуги всього'!AA15-'16'!AA15</f>
        <v>36</v>
      </c>
      <c r="AB15" s="190">
        <f t="shared" si="8"/>
        <v>6.239168110918544</v>
      </c>
      <c r="AC15" s="240"/>
      <c r="AD15" s="237"/>
      <c r="AE15" s="237"/>
    </row>
    <row r="16" spans="1:31" ht="16.2" customHeight="1">
      <c r="A16" s="236" t="s">
        <v>51</v>
      </c>
      <c r="B16" s="207">
        <f>'Послуги всього'!B16-'16'!B16</f>
        <v>28</v>
      </c>
      <c r="C16" s="207">
        <f>'Послуги всього'!C16-'16'!C16</f>
        <v>15</v>
      </c>
      <c r="D16" s="190">
        <f t="shared" si="0"/>
        <v>53.571428571428569</v>
      </c>
      <c r="E16" s="207">
        <f>'Послуги всього'!E16-'16'!E16</f>
        <v>27</v>
      </c>
      <c r="F16" s="207">
        <f>'Послуги всього'!F16-'16'!F16</f>
        <v>14</v>
      </c>
      <c r="G16" s="190">
        <f t="shared" si="1"/>
        <v>51.851851851851848</v>
      </c>
      <c r="H16" s="207">
        <f>'Послуги всього'!H16-'16'!H16</f>
        <v>17</v>
      </c>
      <c r="I16" s="207">
        <f>'Послуги всього'!I16-'16'!I16</f>
        <v>7</v>
      </c>
      <c r="J16" s="190">
        <f t="shared" si="2"/>
        <v>41.17647058823529</v>
      </c>
      <c r="K16" s="207">
        <f>'Послуги всього'!K16-'16'!K16</f>
        <v>0</v>
      </c>
      <c r="L16" s="207">
        <f>'Послуги всього'!L16-'16'!L16</f>
        <v>0</v>
      </c>
      <c r="M16" s="198" t="e">
        <f t="shared" si="3"/>
        <v>#DIV/0!</v>
      </c>
      <c r="N16" s="207">
        <f>'Послуги всього'!N16-'16'!N16</f>
        <v>4</v>
      </c>
      <c r="O16" s="207">
        <f>'Послуги всього'!O16-'16'!O16</f>
        <v>0</v>
      </c>
      <c r="P16" s="190">
        <f t="shared" si="4"/>
        <v>0</v>
      </c>
      <c r="Q16" s="207">
        <f>'Послуги всього'!Q16-'16'!Q16</f>
        <v>26</v>
      </c>
      <c r="R16" s="207">
        <f>'Послуги всього'!R16-'16'!R16</f>
        <v>4</v>
      </c>
      <c r="S16" s="190">
        <f t="shared" si="5"/>
        <v>15.384615384615385</v>
      </c>
      <c r="T16" s="207">
        <f>'Послуги всього'!T16-'16'!T16</f>
        <v>10</v>
      </c>
      <c r="U16" s="207">
        <f>'Послуги всього'!U16-'16'!U16</f>
        <v>10</v>
      </c>
      <c r="V16" s="190">
        <f t="shared" si="6"/>
        <v>100</v>
      </c>
      <c r="W16" s="207">
        <f>'Послуги всього'!W16-'16'!W16</f>
        <v>10</v>
      </c>
      <c r="X16" s="207">
        <f>'Послуги всього'!X16-'16'!X16</f>
        <v>10</v>
      </c>
      <c r="Y16" s="190">
        <f t="shared" si="7"/>
        <v>100</v>
      </c>
      <c r="Z16" s="207">
        <f>'Послуги всього'!Z16-'16'!Z16</f>
        <v>6</v>
      </c>
      <c r="AA16" s="207">
        <f>'Послуги всього'!AA16-'16'!AA16</f>
        <v>2</v>
      </c>
      <c r="AB16" s="190">
        <f t="shared" si="8"/>
        <v>33.333333333333329</v>
      </c>
      <c r="AC16" s="240"/>
      <c r="AD16" s="237"/>
      <c r="AE16" s="237"/>
    </row>
    <row r="17" spans="1:31" ht="16.2" customHeight="1">
      <c r="A17" s="236" t="s">
        <v>52</v>
      </c>
      <c r="B17" s="207">
        <f>'Послуги всього'!B17-'16'!B17</f>
        <v>570</v>
      </c>
      <c r="C17" s="207">
        <f>'Послуги всього'!C17-'16'!C17</f>
        <v>123</v>
      </c>
      <c r="D17" s="190">
        <f t="shared" si="0"/>
        <v>21.578947368421055</v>
      </c>
      <c r="E17" s="207">
        <f>'Послуги всього'!E17-'16'!E17</f>
        <v>554</v>
      </c>
      <c r="F17" s="207">
        <f>'Послуги всього'!F17-'16'!F17</f>
        <v>122</v>
      </c>
      <c r="G17" s="190">
        <f t="shared" si="1"/>
        <v>22.021660649819495</v>
      </c>
      <c r="H17" s="207">
        <f>'Послуги всього'!H17-'16'!H17</f>
        <v>123</v>
      </c>
      <c r="I17" s="207">
        <f>'Послуги всього'!I17-'16'!I17</f>
        <v>1</v>
      </c>
      <c r="J17" s="190">
        <f t="shared" si="2"/>
        <v>0.81300813008130091</v>
      </c>
      <c r="K17" s="207">
        <f>'Послуги всього'!K17-'16'!K17</f>
        <v>1</v>
      </c>
      <c r="L17" s="207">
        <f>'Послуги всього'!L17-'16'!L17</f>
        <v>0</v>
      </c>
      <c r="M17" s="190">
        <f t="shared" si="3"/>
        <v>0</v>
      </c>
      <c r="N17" s="207">
        <f>'Послуги всього'!N17-'16'!N17</f>
        <v>12</v>
      </c>
      <c r="O17" s="207">
        <f>'Послуги всього'!O17-'16'!O17</f>
        <v>0</v>
      </c>
      <c r="P17" s="190">
        <f t="shared" si="4"/>
        <v>0</v>
      </c>
      <c r="Q17" s="207">
        <f>'Послуги всього'!Q17-'16'!Q17</f>
        <v>540</v>
      </c>
      <c r="R17" s="207">
        <f>'Послуги всього'!R17-'16'!R17</f>
        <v>65</v>
      </c>
      <c r="S17" s="190">
        <f t="shared" si="5"/>
        <v>12.037037037037036</v>
      </c>
      <c r="T17" s="207">
        <f>'Послуги всього'!T17-'16'!T17</f>
        <v>244</v>
      </c>
      <c r="U17" s="207">
        <f>'Послуги всього'!U17-'16'!U17</f>
        <v>89</v>
      </c>
      <c r="V17" s="190">
        <f t="shared" si="6"/>
        <v>36.475409836065573</v>
      </c>
      <c r="W17" s="207">
        <f>'Послуги всього'!W17-'16'!W17</f>
        <v>242</v>
      </c>
      <c r="X17" s="207">
        <f>'Послуги всього'!X17-'16'!X17</f>
        <v>88</v>
      </c>
      <c r="Y17" s="190">
        <f t="shared" si="7"/>
        <v>36.363636363636367</v>
      </c>
      <c r="Z17" s="207">
        <f>'Послуги всього'!Z17-'16'!Z17</f>
        <v>147</v>
      </c>
      <c r="AA17" s="207">
        <f>'Послуги всього'!AA17-'16'!AA17</f>
        <v>0</v>
      </c>
      <c r="AB17" s="190">
        <f t="shared" si="8"/>
        <v>0</v>
      </c>
      <c r="AC17" s="240"/>
      <c r="AD17" s="237"/>
      <c r="AE17" s="237"/>
    </row>
    <row r="18" spans="1:31" ht="16.2" customHeight="1">
      <c r="A18" s="236" t="s">
        <v>53</v>
      </c>
      <c r="B18" s="207">
        <f>'Послуги всього'!B18-'16'!B18</f>
        <v>6</v>
      </c>
      <c r="C18" s="207">
        <f>'Послуги всього'!C18-'16'!C18</f>
        <v>1</v>
      </c>
      <c r="D18" s="190">
        <f t="shared" si="0"/>
        <v>16.666666666666664</v>
      </c>
      <c r="E18" s="207">
        <f>'Послуги всього'!E18-'16'!E18</f>
        <v>4</v>
      </c>
      <c r="F18" s="207">
        <f>'Послуги всього'!F18-'16'!F18</f>
        <v>1</v>
      </c>
      <c r="G18" s="190">
        <f t="shared" si="1"/>
        <v>25</v>
      </c>
      <c r="H18" s="207">
        <f>'Послуги всього'!H18-'16'!H18</f>
        <v>43</v>
      </c>
      <c r="I18" s="207">
        <f>'Послуги всього'!I18-'16'!I18</f>
        <v>2</v>
      </c>
      <c r="J18" s="190">
        <f t="shared" si="2"/>
        <v>4.6511627906976747</v>
      </c>
      <c r="K18" s="207">
        <f>'Послуги всього'!K18-'16'!K18</f>
        <v>0</v>
      </c>
      <c r="L18" s="207">
        <f>'Послуги всього'!L18-'16'!L18</f>
        <v>0</v>
      </c>
      <c r="M18" s="198" t="e">
        <f t="shared" si="3"/>
        <v>#DIV/0!</v>
      </c>
      <c r="N18" s="207">
        <f>'Послуги всього'!N18-'16'!N18</f>
        <v>0</v>
      </c>
      <c r="O18" s="207">
        <f>'Послуги всього'!O18-'16'!O18</f>
        <v>0</v>
      </c>
      <c r="P18" s="198" t="e">
        <f t="shared" si="4"/>
        <v>#DIV/0!</v>
      </c>
      <c r="Q18" s="207">
        <f>'Послуги всього'!Q18-'16'!Q18</f>
        <v>4</v>
      </c>
      <c r="R18" s="207">
        <f>'Послуги всього'!R18-'16'!R18</f>
        <v>0</v>
      </c>
      <c r="S18" s="190">
        <f t="shared" si="5"/>
        <v>0</v>
      </c>
      <c r="T18" s="207">
        <f>'Послуги всього'!T18-'16'!T18</f>
        <v>1</v>
      </c>
      <c r="U18" s="207">
        <f>'Послуги всього'!U18-'16'!U18</f>
        <v>1</v>
      </c>
      <c r="V18" s="190">
        <f t="shared" si="6"/>
        <v>100</v>
      </c>
      <c r="W18" s="207">
        <f>'Послуги всього'!W18-'16'!W18</f>
        <v>1</v>
      </c>
      <c r="X18" s="207">
        <f>'Послуги всього'!X18-'16'!X18</f>
        <v>1</v>
      </c>
      <c r="Y18" s="190">
        <f t="shared" si="7"/>
        <v>100</v>
      </c>
      <c r="Z18" s="207">
        <f>'Послуги всього'!Z18-'16'!Z18</f>
        <v>0</v>
      </c>
      <c r="AA18" s="207">
        <f>'Послуги всього'!AA18-'16'!AA18</f>
        <v>0</v>
      </c>
      <c r="AB18" s="198" t="e">
        <f t="shared" si="8"/>
        <v>#DIV/0!</v>
      </c>
      <c r="AC18" s="240"/>
      <c r="AD18" s="237"/>
      <c r="AE18" s="237"/>
    </row>
    <row r="19" spans="1:31" ht="16.2" customHeight="1">
      <c r="A19" s="236" t="s">
        <v>54</v>
      </c>
      <c r="B19" s="207">
        <f>'Послуги всього'!B19-'16'!B19</f>
        <v>31</v>
      </c>
      <c r="C19" s="207">
        <f>'Послуги всього'!C19-'16'!C19</f>
        <v>9</v>
      </c>
      <c r="D19" s="190">
        <f t="shared" si="0"/>
        <v>29.032258064516132</v>
      </c>
      <c r="E19" s="207">
        <f>'Послуги всього'!E19-'16'!E19</f>
        <v>31</v>
      </c>
      <c r="F19" s="207">
        <f>'Послуги всього'!F19-'16'!F19</f>
        <v>9</v>
      </c>
      <c r="G19" s="190">
        <f t="shared" si="1"/>
        <v>29.032258064516132</v>
      </c>
      <c r="H19" s="207">
        <f>'Послуги всього'!H19-'16'!H19</f>
        <v>14</v>
      </c>
      <c r="I19" s="207">
        <f>'Послуги всього'!I19-'16'!I19</f>
        <v>4</v>
      </c>
      <c r="J19" s="190">
        <f t="shared" si="2"/>
        <v>28.571428571428569</v>
      </c>
      <c r="K19" s="207">
        <f>'Послуги всього'!K19-'16'!K19</f>
        <v>0</v>
      </c>
      <c r="L19" s="207">
        <f>'Послуги всього'!L19-'16'!L19</f>
        <v>0</v>
      </c>
      <c r="M19" s="198" t="e">
        <f t="shared" si="3"/>
        <v>#DIV/0!</v>
      </c>
      <c r="N19" s="207">
        <f>'Послуги всього'!N19-'16'!N19</f>
        <v>1</v>
      </c>
      <c r="O19" s="207">
        <f>'Послуги всього'!O19-'16'!O19</f>
        <v>0</v>
      </c>
      <c r="P19" s="238">
        <f t="shared" si="4"/>
        <v>0</v>
      </c>
      <c r="Q19" s="207">
        <f>'Послуги всього'!Q19-'16'!Q19</f>
        <v>30</v>
      </c>
      <c r="R19" s="207">
        <f>'Послуги всього'!R19-'16'!R19</f>
        <v>0</v>
      </c>
      <c r="S19" s="190">
        <f t="shared" si="5"/>
        <v>0</v>
      </c>
      <c r="T19" s="207">
        <f>'Послуги всього'!T19-'16'!T19</f>
        <v>10</v>
      </c>
      <c r="U19" s="207">
        <f>'Послуги всього'!U19-'16'!U19</f>
        <v>8</v>
      </c>
      <c r="V19" s="190">
        <f t="shared" si="6"/>
        <v>80</v>
      </c>
      <c r="W19" s="207">
        <f>'Послуги всього'!W19-'16'!W19</f>
        <v>10</v>
      </c>
      <c r="X19" s="207">
        <f>'Послуги всього'!X19-'16'!X19</f>
        <v>8</v>
      </c>
      <c r="Y19" s="190">
        <f t="shared" si="7"/>
        <v>80</v>
      </c>
      <c r="Z19" s="207">
        <f>'Послуги всього'!Z19-'16'!Z19</f>
        <v>9</v>
      </c>
      <c r="AA19" s="207">
        <f>'Послуги всього'!AA19-'16'!AA19</f>
        <v>0</v>
      </c>
      <c r="AB19" s="190">
        <f t="shared" si="8"/>
        <v>0</v>
      </c>
      <c r="AC19" s="240"/>
      <c r="AD19" s="237"/>
      <c r="AE19" s="237"/>
    </row>
    <row r="20" spans="1:31" ht="16.2" customHeight="1">
      <c r="B20" s="239"/>
      <c r="E20" s="239"/>
      <c r="X20" s="356"/>
      <c r="Y20" s="356"/>
    </row>
  </sheetData>
  <mergeCells count="12">
    <mergeCell ref="Z5:AB6"/>
    <mergeCell ref="X20:Y20"/>
    <mergeCell ref="H5:J6"/>
    <mergeCell ref="K5:M6"/>
    <mergeCell ref="N5:P6"/>
    <mergeCell ref="Q5:S6"/>
    <mergeCell ref="T5:V6"/>
    <mergeCell ref="B2:M2"/>
    <mergeCell ref="B3:M3"/>
    <mergeCell ref="B5:D6"/>
    <mergeCell ref="E5:G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0"/>
  <sheetViews>
    <sheetView view="pageBreakPreview" topLeftCell="A5" zoomScaleNormal="80" zoomScaleSheetLayoutView="100" workbookViewId="0">
      <selection activeCell="C13" sqref="C13"/>
    </sheetView>
  </sheetViews>
  <sheetFormatPr defaultColWidth="9.109375" defaultRowHeight="15.6"/>
  <cols>
    <col min="1" max="1" width="18.33203125" style="182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5" width="9.33203125" style="93" customWidth="1"/>
    <col min="16" max="16" width="7.88671875" style="93" customWidth="1"/>
    <col min="17" max="18" width="9.33203125" style="93" customWidth="1"/>
    <col min="19" max="19" width="7.88671875" style="93" customWidth="1"/>
    <col min="20" max="20" width="9.33203125" style="93" customWidth="1"/>
    <col min="21" max="21" width="7.109375" style="93" customWidth="1"/>
    <col min="22" max="22" width="9.44140625" style="93" customWidth="1"/>
    <col min="23" max="24" width="9.33203125" style="93" customWidth="1"/>
    <col min="25" max="25" width="7.88671875" style="93" customWidth="1"/>
    <col min="26" max="27" width="9.33203125" style="93" customWidth="1"/>
    <col min="28" max="28" width="7.88671875" style="93" customWidth="1"/>
    <col min="29" max="16384" width="9.109375" style="93"/>
  </cols>
  <sheetData>
    <row r="1" spans="1:29" ht="49.2" customHeight="1"/>
    <row r="2" spans="1:29" s="171" customFormat="1" ht="20.399999999999999" customHeight="1">
      <c r="A2" s="170"/>
      <c r="B2" s="359" t="s">
        <v>74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B2" s="172" t="s">
        <v>22</v>
      </c>
    </row>
    <row r="3" spans="1:29" s="171" customFormat="1" ht="20.399999999999999" customHeight="1">
      <c r="B3" s="359" t="s">
        <v>100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9" s="171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 t="s">
        <v>6</v>
      </c>
      <c r="N4" s="88"/>
      <c r="O4" s="88"/>
      <c r="P4" s="88"/>
      <c r="Q4" s="88"/>
      <c r="R4" s="88"/>
      <c r="S4" s="87"/>
      <c r="T4" s="88"/>
      <c r="U4" s="88"/>
      <c r="V4" s="88"/>
      <c r="W4" s="88"/>
      <c r="X4" s="89"/>
      <c r="Y4" s="87"/>
      <c r="AB4" s="54" t="s">
        <v>6</v>
      </c>
    </row>
    <row r="5" spans="1:29" s="174" customFormat="1" ht="21.6" customHeight="1">
      <c r="A5" s="173"/>
      <c r="B5" s="360" t="s">
        <v>7</v>
      </c>
      <c r="C5" s="361"/>
      <c r="D5" s="362"/>
      <c r="E5" s="360" t="s">
        <v>23</v>
      </c>
      <c r="F5" s="361"/>
      <c r="G5" s="362"/>
      <c r="H5" s="366" t="s">
        <v>24</v>
      </c>
      <c r="I5" s="366"/>
      <c r="J5" s="366"/>
      <c r="K5" s="360" t="s">
        <v>14</v>
      </c>
      <c r="L5" s="361"/>
      <c r="M5" s="362"/>
      <c r="N5" s="360" t="s">
        <v>21</v>
      </c>
      <c r="O5" s="361"/>
      <c r="P5" s="361"/>
      <c r="Q5" s="360" t="s">
        <v>10</v>
      </c>
      <c r="R5" s="361"/>
      <c r="S5" s="362"/>
      <c r="T5" s="360" t="s">
        <v>15</v>
      </c>
      <c r="U5" s="361"/>
      <c r="V5" s="362"/>
      <c r="W5" s="360" t="s">
        <v>17</v>
      </c>
      <c r="X5" s="361"/>
      <c r="Y5" s="361"/>
      <c r="Z5" s="360" t="s">
        <v>16</v>
      </c>
      <c r="AA5" s="361"/>
      <c r="AB5" s="362"/>
      <c r="AC5" s="90"/>
    </row>
    <row r="6" spans="1:29" s="176" customFormat="1" ht="36.75" customHeight="1">
      <c r="A6" s="175"/>
      <c r="B6" s="363"/>
      <c r="C6" s="364"/>
      <c r="D6" s="365"/>
      <c r="E6" s="363"/>
      <c r="F6" s="364"/>
      <c r="G6" s="365"/>
      <c r="H6" s="366"/>
      <c r="I6" s="366"/>
      <c r="J6" s="366"/>
      <c r="K6" s="363"/>
      <c r="L6" s="364"/>
      <c r="M6" s="365"/>
      <c r="N6" s="363"/>
      <c r="O6" s="364"/>
      <c r="P6" s="364"/>
      <c r="Q6" s="363"/>
      <c r="R6" s="364"/>
      <c r="S6" s="365"/>
      <c r="T6" s="363"/>
      <c r="U6" s="364"/>
      <c r="V6" s="365"/>
      <c r="W6" s="363"/>
      <c r="X6" s="364"/>
      <c r="Y6" s="364"/>
      <c r="Z6" s="363"/>
      <c r="AA6" s="364"/>
      <c r="AB6" s="365"/>
      <c r="AC6" s="90"/>
    </row>
    <row r="7" spans="1:29" s="179" customFormat="1" ht="25.2" customHeight="1">
      <c r="A7" s="177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  <c r="AC7" s="178"/>
    </row>
    <row r="8" spans="1:29" s="174" customFormat="1" ht="12.75" customHeight="1">
      <c r="A8" s="91" t="s">
        <v>4</v>
      </c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13</v>
      </c>
      <c r="L8" s="91">
        <v>14</v>
      </c>
      <c r="M8" s="91">
        <v>15</v>
      </c>
      <c r="N8" s="91">
        <v>16</v>
      </c>
      <c r="O8" s="91">
        <v>17</v>
      </c>
      <c r="P8" s="91">
        <v>18</v>
      </c>
      <c r="Q8" s="91">
        <v>19</v>
      </c>
      <c r="R8" s="91">
        <v>20</v>
      </c>
      <c r="S8" s="91">
        <v>21</v>
      </c>
      <c r="T8" s="91">
        <v>22</v>
      </c>
      <c r="U8" s="91">
        <v>23</v>
      </c>
      <c r="V8" s="91">
        <v>24</v>
      </c>
      <c r="W8" s="91">
        <v>25</v>
      </c>
      <c r="X8" s="91">
        <v>26</v>
      </c>
      <c r="Y8" s="91">
        <v>27</v>
      </c>
      <c r="Z8" s="91">
        <v>28</v>
      </c>
      <c r="AA8" s="91">
        <v>29</v>
      </c>
      <c r="AB8" s="91">
        <v>30</v>
      </c>
      <c r="AC8" s="92"/>
    </row>
    <row r="9" spans="1:29" s="98" customFormat="1" ht="17.25" customHeight="1">
      <c r="A9" s="30" t="s">
        <v>44</v>
      </c>
      <c r="B9" s="31">
        <f>SUM(B10:B19)</f>
        <v>14343</v>
      </c>
      <c r="C9" s="31">
        <f>SUM(C10:C19)</f>
        <v>7502</v>
      </c>
      <c r="D9" s="32">
        <f>C9/B9*100</f>
        <v>52.304259917729901</v>
      </c>
      <c r="E9" s="31">
        <f>SUM(E10:E19)</f>
        <v>13097</v>
      </c>
      <c r="F9" s="31">
        <f>SUM(F10:F19)</f>
        <v>6522</v>
      </c>
      <c r="G9" s="32">
        <f>F9/E9*100</f>
        <v>49.797663587081011</v>
      </c>
      <c r="H9" s="31">
        <f>SUM(H10:H19)</f>
        <v>2657</v>
      </c>
      <c r="I9" s="31">
        <f>SUM(I10:I19)</f>
        <v>657</v>
      </c>
      <c r="J9" s="32">
        <f>I9/H9*100</f>
        <v>24.72713586751976</v>
      </c>
      <c r="K9" s="31">
        <f>SUM(K10:K19)</f>
        <v>89</v>
      </c>
      <c r="L9" s="31">
        <f>SUM(L10:L19)</f>
        <v>45</v>
      </c>
      <c r="M9" s="32">
        <f>L9/K9*100</f>
        <v>50.561797752808992</v>
      </c>
      <c r="N9" s="31">
        <f>SUM(N10:N19)</f>
        <v>642</v>
      </c>
      <c r="O9" s="31">
        <f>SUM(O10:O19)</f>
        <v>83</v>
      </c>
      <c r="P9" s="32">
        <f>O9/N9*100</f>
        <v>12.92834890965732</v>
      </c>
      <c r="Q9" s="31">
        <f>SUM(Q10:Q19)</f>
        <v>11469</v>
      </c>
      <c r="R9" s="31">
        <f>SUM(R10:R19)</f>
        <v>3171</v>
      </c>
      <c r="S9" s="32">
        <f>R9/Q9*100</f>
        <v>27.648443630656555</v>
      </c>
      <c r="T9" s="31">
        <f>SUM(T10:T19)</f>
        <v>6588</v>
      </c>
      <c r="U9" s="31">
        <f>SUM(U10:U19)</f>
        <v>4030</v>
      </c>
      <c r="V9" s="32">
        <f>U9/T9*100</f>
        <v>61.171827565270185</v>
      </c>
      <c r="W9" s="31">
        <f>SUM(W10:W19)</f>
        <v>6113</v>
      </c>
      <c r="X9" s="31">
        <f>SUM(X10:X19)</f>
        <v>3718</v>
      </c>
      <c r="Y9" s="32">
        <f>X9/W9*100</f>
        <v>60.821200719777522</v>
      </c>
      <c r="Z9" s="31">
        <f>SUM(Z10:Z19)</f>
        <v>3991</v>
      </c>
      <c r="AA9" s="31">
        <f>SUM(AA10:AA19)</f>
        <v>233</v>
      </c>
      <c r="AB9" s="32">
        <f>AA9/Z9*100</f>
        <v>5.8381358055625157</v>
      </c>
      <c r="AC9" s="180"/>
    </row>
    <row r="10" spans="1:29" ht="18" customHeight="1">
      <c r="A10" s="114" t="s">
        <v>49</v>
      </c>
      <c r="B10" s="119">
        <v>5143</v>
      </c>
      <c r="C10" s="207">
        <v>3816</v>
      </c>
      <c r="D10" s="190">
        <f t="shared" ref="D10:D19" si="0">C10/B10*100</f>
        <v>74.197938946140383</v>
      </c>
      <c r="E10" s="207">
        <v>4542</v>
      </c>
      <c r="F10" s="207">
        <v>3194</v>
      </c>
      <c r="G10" s="190">
        <f t="shared" ref="G10:G19" si="1">F10/E10*100</f>
        <v>70.321444297666218</v>
      </c>
      <c r="H10" s="208">
        <v>788</v>
      </c>
      <c r="I10" s="208">
        <v>466</v>
      </c>
      <c r="J10" s="190">
        <f t="shared" ref="J10:J19" si="2">I10/H10*100</f>
        <v>59.137055837563459</v>
      </c>
      <c r="K10" s="207">
        <v>35</v>
      </c>
      <c r="L10" s="207">
        <v>34</v>
      </c>
      <c r="M10" s="190">
        <f t="shared" ref="M10:M19" si="3">L10/K10*100</f>
        <v>97.142857142857139</v>
      </c>
      <c r="N10" s="208">
        <v>204</v>
      </c>
      <c r="O10" s="208">
        <v>20</v>
      </c>
      <c r="P10" s="190">
        <f t="shared" ref="P10:P19" si="4">O10/N10*100</f>
        <v>9.8039215686274517</v>
      </c>
      <c r="Q10" s="189">
        <v>3481</v>
      </c>
      <c r="R10" s="208">
        <v>1736</v>
      </c>
      <c r="S10" s="190">
        <f t="shared" ref="S10:S19" si="5">R10/Q10*100</f>
        <v>49.87072680264292</v>
      </c>
      <c r="T10" s="208">
        <v>2781</v>
      </c>
      <c r="U10" s="208">
        <v>1564</v>
      </c>
      <c r="V10" s="190">
        <f t="shared" ref="V10:V19" si="6">U10/T10*100</f>
        <v>56.238763034879533</v>
      </c>
      <c r="W10" s="207">
        <v>2544</v>
      </c>
      <c r="X10" s="207">
        <v>1355</v>
      </c>
      <c r="Y10" s="190">
        <f t="shared" ref="Y10:Y19" si="7">X10/W10*100</f>
        <v>53.262578616352194</v>
      </c>
      <c r="Z10" s="208">
        <v>2301</v>
      </c>
      <c r="AA10" s="208">
        <v>198</v>
      </c>
      <c r="AB10" s="190">
        <f t="shared" ref="AB10:AB19" si="8">AA10/Z10*100</f>
        <v>8.604954367666231</v>
      </c>
      <c r="AC10" s="181"/>
    </row>
    <row r="11" spans="1:29" ht="18" customHeight="1">
      <c r="A11" s="114" t="s">
        <v>45</v>
      </c>
      <c r="B11" s="119">
        <v>494</v>
      </c>
      <c r="C11" s="207">
        <v>168</v>
      </c>
      <c r="D11" s="190">
        <f t="shared" si="0"/>
        <v>34.008097165991899</v>
      </c>
      <c r="E11" s="207">
        <v>439</v>
      </c>
      <c r="F11" s="207">
        <v>124</v>
      </c>
      <c r="G11" s="190">
        <f t="shared" si="1"/>
        <v>28.246013667425967</v>
      </c>
      <c r="H11" s="208">
        <v>114</v>
      </c>
      <c r="I11" s="208">
        <v>0</v>
      </c>
      <c r="J11" s="190">
        <f t="shared" si="2"/>
        <v>0</v>
      </c>
      <c r="K11" s="207">
        <v>4</v>
      </c>
      <c r="L11" s="207">
        <v>0</v>
      </c>
      <c r="M11" s="190">
        <f t="shared" si="3"/>
        <v>0</v>
      </c>
      <c r="N11" s="208">
        <v>10</v>
      </c>
      <c r="O11" s="208">
        <v>0</v>
      </c>
      <c r="P11" s="190">
        <f t="shared" si="4"/>
        <v>0</v>
      </c>
      <c r="Q11" s="189">
        <v>410</v>
      </c>
      <c r="R11" s="208">
        <v>68</v>
      </c>
      <c r="S11" s="190">
        <f t="shared" si="5"/>
        <v>16.585365853658537</v>
      </c>
      <c r="T11" s="208">
        <v>178</v>
      </c>
      <c r="U11" s="208">
        <v>96</v>
      </c>
      <c r="V11" s="190">
        <f t="shared" si="6"/>
        <v>53.932584269662918</v>
      </c>
      <c r="W11" s="207">
        <v>139</v>
      </c>
      <c r="X11" s="207">
        <v>93</v>
      </c>
      <c r="Y11" s="190">
        <f t="shared" si="7"/>
        <v>66.906474820143885</v>
      </c>
      <c r="Z11" s="208">
        <v>56</v>
      </c>
      <c r="AA11" s="208">
        <v>1</v>
      </c>
      <c r="AB11" s="190">
        <f t="shared" si="8"/>
        <v>1.7857142857142856</v>
      </c>
      <c r="AC11" s="181"/>
    </row>
    <row r="12" spans="1:29" ht="18" customHeight="1">
      <c r="A12" s="114" t="s">
        <v>46</v>
      </c>
      <c r="B12" s="119">
        <v>557</v>
      </c>
      <c r="C12" s="207">
        <v>72</v>
      </c>
      <c r="D12" s="190">
        <f t="shared" si="0"/>
        <v>12.926391382405743</v>
      </c>
      <c r="E12" s="207">
        <v>453</v>
      </c>
      <c r="F12" s="207">
        <v>69</v>
      </c>
      <c r="G12" s="190">
        <f t="shared" si="1"/>
        <v>15.231788079470199</v>
      </c>
      <c r="H12" s="208">
        <v>61</v>
      </c>
      <c r="I12" s="208">
        <v>0</v>
      </c>
      <c r="J12" s="190">
        <f t="shared" si="2"/>
        <v>0</v>
      </c>
      <c r="K12" s="207">
        <v>1</v>
      </c>
      <c r="L12" s="207">
        <v>0</v>
      </c>
      <c r="M12" s="190">
        <f t="shared" si="3"/>
        <v>0</v>
      </c>
      <c r="N12" s="208">
        <v>6</v>
      </c>
      <c r="O12" s="208">
        <v>0</v>
      </c>
      <c r="P12" s="190">
        <f t="shared" si="4"/>
        <v>0</v>
      </c>
      <c r="Q12" s="189">
        <v>437</v>
      </c>
      <c r="R12" s="208">
        <v>1</v>
      </c>
      <c r="S12" s="190">
        <f t="shared" si="5"/>
        <v>0.2288329519450801</v>
      </c>
      <c r="T12" s="208">
        <v>143</v>
      </c>
      <c r="U12" s="208">
        <v>48</v>
      </c>
      <c r="V12" s="190">
        <f t="shared" si="6"/>
        <v>33.566433566433567</v>
      </c>
      <c r="W12" s="207">
        <v>140</v>
      </c>
      <c r="X12" s="207">
        <v>48</v>
      </c>
      <c r="Y12" s="190">
        <f t="shared" si="7"/>
        <v>34.285714285714285</v>
      </c>
      <c r="Z12" s="208">
        <v>75</v>
      </c>
      <c r="AA12" s="208">
        <v>0</v>
      </c>
      <c r="AB12" s="190">
        <f t="shared" si="8"/>
        <v>0</v>
      </c>
      <c r="AC12" s="181"/>
    </row>
    <row r="13" spans="1:29" ht="18" customHeight="1">
      <c r="A13" s="114" t="s">
        <v>47</v>
      </c>
      <c r="B13" s="119">
        <v>1880</v>
      </c>
      <c r="C13" s="207">
        <v>784</v>
      </c>
      <c r="D13" s="190">
        <f t="shared" si="0"/>
        <v>41.702127659574465</v>
      </c>
      <c r="E13" s="207">
        <v>1701</v>
      </c>
      <c r="F13" s="207">
        <v>721</v>
      </c>
      <c r="G13" s="190">
        <f t="shared" si="1"/>
        <v>42.386831275720169</v>
      </c>
      <c r="H13" s="208">
        <v>351</v>
      </c>
      <c r="I13" s="208">
        <v>18</v>
      </c>
      <c r="J13" s="190">
        <f t="shared" si="2"/>
        <v>5.1282051282051277</v>
      </c>
      <c r="K13" s="207">
        <v>11</v>
      </c>
      <c r="L13" s="207">
        <v>0</v>
      </c>
      <c r="M13" s="190">
        <f t="shared" si="3"/>
        <v>0</v>
      </c>
      <c r="N13" s="208">
        <v>89</v>
      </c>
      <c r="O13" s="208">
        <v>0</v>
      </c>
      <c r="P13" s="190">
        <f t="shared" si="4"/>
        <v>0</v>
      </c>
      <c r="Q13" s="189">
        <v>1518</v>
      </c>
      <c r="R13" s="208">
        <v>218</v>
      </c>
      <c r="S13" s="190">
        <f t="shared" si="5"/>
        <v>14.361001317523057</v>
      </c>
      <c r="T13" s="208">
        <v>819</v>
      </c>
      <c r="U13" s="208">
        <v>591</v>
      </c>
      <c r="V13" s="190">
        <f t="shared" si="6"/>
        <v>72.161172161172161</v>
      </c>
      <c r="W13" s="207">
        <v>746</v>
      </c>
      <c r="X13" s="207">
        <v>560</v>
      </c>
      <c r="Y13" s="190">
        <f t="shared" si="7"/>
        <v>75.067024128686327</v>
      </c>
      <c r="Z13" s="208">
        <v>343</v>
      </c>
      <c r="AA13" s="208">
        <v>10</v>
      </c>
      <c r="AB13" s="190">
        <f t="shared" si="8"/>
        <v>2.9154518950437316</v>
      </c>
      <c r="AC13" s="181"/>
    </row>
    <row r="14" spans="1:29" ht="18" customHeight="1">
      <c r="A14" s="114" t="s">
        <v>48</v>
      </c>
      <c r="B14" s="119">
        <v>477</v>
      </c>
      <c r="C14" s="207">
        <v>192</v>
      </c>
      <c r="D14" s="190">
        <f t="shared" si="0"/>
        <v>40.25157232704403</v>
      </c>
      <c r="E14" s="207">
        <v>462</v>
      </c>
      <c r="F14" s="207">
        <v>192</v>
      </c>
      <c r="G14" s="190">
        <f t="shared" si="1"/>
        <v>41.558441558441558</v>
      </c>
      <c r="H14" s="208">
        <v>102</v>
      </c>
      <c r="I14" s="208">
        <v>0</v>
      </c>
      <c r="J14" s="190">
        <f t="shared" si="2"/>
        <v>0</v>
      </c>
      <c r="K14" s="207">
        <v>2</v>
      </c>
      <c r="L14" s="207">
        <v>0</v>
      </c>
      <c r="M14" s="190">
        <f t="shared" si="3"/>
        <v>0</v>
      </c>
      <c r="N14" s="208">
        <v>6</v>
      </c>
      <c r="O14" s="208">
        <v>0</v>
      </c>
      <c r="P14" s="190">
        <f t="shared" si="4"/>
        <v>0</v>
      </c>
      <c r="Q14" s="189">
        <v>435</v>
      </c>
      <c r="R14" s="208">
        <v>162</v>
      </c>
      <c r="S14" s="190">
        <f t="shared" si="5"/>
        <v>37.241379310344833</v>
      </c>
      <c r="T14" s="208">
        <v>238</v>
      </c>
      <c r="U14" s="208">
        <v>96</v>
      </c>
      <c r="V14" s="190">
        <f t="shared" si="6"/>
        <v>40.336134453781511</v>
      </c>
      <c r="W14" s="207">
        <v>238</v>
      </c>
      <c r="X14" s="207">
        <v>96</v>
      </c>
      <c r="Y14" s="190">
        <f t="shared" si="7"/>
        <v>40.336134453781511</v>
      </c>
      <c r="Z14" s="208">
        <v>146</v>
      </c>
      <c r="AA14" s="208">
        <v>1</v>
      </c>
      <c r="AB14" s="190">
        <f t="shared" si="8"/>
        <v>0.68493150684931503</v>
      </c>
      <c r="AC14" s="181"/>
    </row>
    <row r="15" spans="1:29" ht="18" customHeight="1">
      <c r="A15" s="114" t="s">
        <v>50</v>
      </c>
      <c r="B15" s="119">
        <v>2915</v>
      </c>
      <c r="C15" s="207">
        <v>1490</v>
      </c>
      <c r="D15" s="190">
        <f t="shared" si="0"/>
        <v>51.114922813036024</v>
      </c>
      <c r="E15" s="207">
        <v>2698</v>
      </c>
      <c r="F15" s="207">
        <v>1259</v>
      </c>
      <c r="G15" s="190">
        <f t="shared" si="1"/>
        <v>46.664195700518903</v>
      </c>
      <c r="H15" s="208">
        <v>495</v>
      </c>
      <c r="I15" s="208">
        <v>161</v>
      </c>
      <c r="J15" s="190">
        <f t="shared" si="2"/>
        <v>32.525252525252526</v>
      </c>
      <c r="K15" s="207">
        <v>20</v>
      </c>
      <c r="L15" s="207">
        <v>11</v>
      </c>
      <c r="M15" s="190">
        <f t="shared" si="3"/>
        <v>55.000000000000007</v>
      </c>
      <c r="N15" s="208">
        <v>115</v>
      </c>
      <c r="O15" s="208">
        <v>63</v>
      </c>
      <c r="P15" s="190">
        <f t="shared" si="4"/>
        <v>54.782608695652172</v>
      </c>
      <c r="Q15" s="189">
        <v>2482</v>
      </c>
      <c r="R15" s="208">
        <v>857</v>
      </c>
      <c r="S15" s="190">
        <f t="shared" si="5"/>
        <v>34.528605962933121</v>
      </c>
      <c r="T15" s="208">
        <v>1306</v>
      </c>
      <c r="U15" s="208">
        <v>841</v>
      </c>
      <c r="V15" s="190">
        <f t="shared" si="6"/>
        <v>64.395099540581938</v>
      </c>
      <c r="W15" s="207">
        <v>1196</v>
      </c>
      <c r="X15" s="207">
        <v>775</v>
      </c>
      <c r="Y15" s="190">
        <f t="shared" si="7"/>
        <v>64.799331103678924</v>
      </c>
      <c r="Z15" s="208">
        <v>487</v>
      </c>
      <c r="AA15" s="208">
        <v>18</v>
      </c>
      <c r="AB15" s="190">
        <f t="shared" si="8"/>
        <v>3.6960985626283369</v>
      </c>
      <c r="AC15" s="181"/>
    </row>
    <row r="16" spans="1:29" ht="18" customHeight="1">
      <c r="A16" s="114" t="s">
        <v>51</v>
      </c>
      <c r="B16" s="119">
        <v>890</v>
      </c>
      <c r="C16" s="207">
        <v>354</v>
      </c>
      <c r="D16" s="190">
        <f t="shared" si="0"/>
        <v>39.775280898876403</v>
      </c>
      <c r="E16" s="207">
        <v>875</v>
      </c>
      <c r="F16" s="207">
        <v>343</v>
      </c>
      <c r="G16" s="190">
        <f t="shared" si="1"/>
        <v>39.200000000000003</v>
      </c>
      <c r="H16" s="208">
        <v>385</v>
      </c>
      <c r="I16" s="208">
        <v>12</v>
      </c>
      <c r="J16" s="190">
        <f t="shared" si="2"/>
        <v>3.116883116883117</v>
      </c>
      <c r="K16" s="207">
        <v>3</v>
      </c>
      <c r="L16" s="207">
        <v>0</v>
      </c>
      <c r="M16" s="190">
        <f t="shared" si="3"/>
        <v>0</v>
      </c>
      <c r="N16" s="208">
        <v>72</v>
      </c>
      <c r="O16" s="208">
        <v>0</v>
      </c>
      <c r="P16" s="190">
        <f t="shared" si="4"/>
        <v>0</v>
      </c>
      <c r="Q16" s="189">
        <v>807</v>
      </c>
      <c r="R16" s="208">
        <v>19</v>
      </c>
      <c r="S16" s="190">
        <f t="shared" si="5"/>
        <v>2.3543990086741013</v>
      </c>
      <c r="T16" s="208">
        <v>375</v>
      </c>
      <c r="U16" s="208">
        <v>271</v>
      </c>
      <c r="V16" s="190">
        <f t="shared" si="6"/>
        <v>72.266666666666666</v>
      </c>
      <c r="W16" s="207">
        <v>373</v>
      </c>
      <c r="X16" s="207">
        <v>271</v>
      </c>
      <c r="Y16" s="190">
        <f t="shared" si="7"/>
        <v>72.654155495978557</v>
      </c>
      <c r="Z16" s="208">
        <v>225</v>
      </c>
      <c r="AA16" s="208">
        <v>2</v>
      </c>
      <c r="AB16" s="190">
        <f t="shared" si="8"/>
        <v>0.88888888888888884</v>
      </c>
      <c r="AC16" s="181"/>
    </row>
    <row r="17" spans="1:29" ht="18" customHeight="1">
      <c r="A17" s="114" t="s">
        <v>52</v>
      </c>
      <c r="B17" s="119">
        <v>588</v>
      </c>
      <c r="C17" s="207">
        <v>128</v>
      </c>
      <c r="D17" s="190">
        <f t="shared" si="0"/>
        <v>21.768707482993197</v>
      </c>
      <c r="E17" s="207">
        <v>567</v>
      </c>
      <c r="F17" s="207">
        <v>126</v>
      </c>
      <c r="G17" s="190">
        <f t="shared" si="1"/>
        <v>22.222222222222221</v>
      </c>
      <c r="H17" s="208">
        <v>66</v>
      </c>
      <c r="I17" s="208">
        <v>0</v>
      </c>
      <c r="J17" s="190">
        <f t="shared" si="2"/>
        <v>0</v>
      </c>
      <c r="K17" s="207">
        <v>3</v>
      </c>
      <c r="L17" s="207">
        <v>0</v>
      </c>
      <c r="M17" s="190">
        <f t="shared" si="3"/>
        <v>0</v>
      </c>
      <c r="N17" s="208">
        <v>92</v>
      </c>
      <c r="O17" s="208">
        <v>0</v>
      </c>
      <c r="P17" s="190">
        <f t="shared" si="4"/>
        <v>0</v>
      </c>
      <c r="Q17" s="189">
        <v>560</v>
      </c>
      <c r="R17" s="208">
        <v>30</v>
      </c>
      <c r="S17" s="190">
        <f t="shared" si="5"/>
        <v>5.3571428571428568</v>
      </c>
      <c r="T17" s="208">
        <v>225</v>
      </c>
      <c r="U17" s="208">
        <v>102</v>
      </c>
      <c r="V17" s="190">
        <f t="shared" si="6"/>
        <v>45.333333333333329</v>
      </c>
      <c r="W17" s="207">
        <v>217</v>
      </c>
      <c r="X17" s="207">
        <v>100</v>
      </c>
      <c r="Y17" s="190">
        <f t="shared" si="7"/>
        <v>46.082949308755758</v>
      </c>
      <c r="Z17" s="208">
        <v>114</v>
      </c>
      <c r="AA17" s="208">
        <v>0</v>
      </c>
      <c r="AB17" s="190">
        <f t="shared" si="8"/>
        <v>0</v>
      </c>
      <c r="AC17" s="181"/>
    </row>
    <row r="18" spans="1:29" ht="18" customHeight="1">
      <c r="A18" s="114" t="s">
        <v>53</v>
      </c>
      <c r="B18" s="119">
        <v>527</v>
      </c>
      <c r="C18" s="207">
        <v>234</v>
      </c>
      <c r="D18" s="190">
        <f t="shared" si="0"/>
        <v>44.402277039848201</v>
      </c>
      <c r="E18" s="207">
        <v>499</v>
      </c>
      <c r="F18" s="207">
        <v>232</v>
      </c>
      <c r="G18" s="190">
        <f t="shared" si="1"/>
        <v>46.492985971943888</v>
      </c>
      <c r="H18" s="208">
        <v>125</v>
      </c>
      <c r="I18" s="208">
        <v>0</v>
      </c>
      <c r="J18" s="190">
        <f t="shared" si="2"/>
        <v>0</v>
      </c>
      <c r="K18" s="207">
        <v>3</v>
      </c>
      <c r="L18" s="207">
        <v>0</v>
      </c>
      <c r="M18" s="190">
        <f t="shared" si="3"/>
        <v>0</v>
      </c>
      <c r="N18" s="208">
        <v>31</v>
      </c>
      <c r="O18" s="208">
        <v>0</v>
      </c>
      <c r="P18" s="190">
        <f t="shared" si="4"/>
        <v>0</v>
      </c>
      <c r="Q18" s="189">
        <v>499</v>
      </c>
      <c r="R18" s="208">
        <v>80</v>
      </c>
      <c r="S18" s="190">
        <f t="shared" si="5"/>
        <v>16.032064128256511</v>
      </c>
      <c r="T18" s="208">
        <v>249</v>
      </c>
      <c r="U18" s="208">
        <v>170</v>
      </c>
      <c r="V18" s="190">
        <f t="shared" si="6"/>
        <v>68.273092369477922</v>
      </c>
      <c r="W18" s="207">
        <v>248</v>
      </c>
      <c r="X18" s="207">
        <v>169</v>
      </c>
      <c r="Y18" s="190">
        <f t="shared" si="7"/>
        <v>68.145161290322577</v>
      </c>
      <c r="Z18" s="208">
        <v>92</v>
      </c>
      <c r="AA18" s="208">
        <v>2</v>
      </c>
      <c r="AB18" s="190">
        <f t="shared" si="8"/>
        <v>2.1739130434782608</v>
      </c>
      <c r="AC18" s="181"/>
    </row>
    <row r="19" spans="1:29" ht="18" customHeight="1">
      <c r="A19" s="114" t="s">
        <v>54</v>
      </c>
      <c r="B19" s="119">
        <v>872</v>
      </c>
      <c r="C19" s="207">
        <v>264</v>
      </c>
      <c r="D19" s="190">
        <f t="shared" si="0"/>
        <v>30.275229357798167</v>
      </c>
      <c r="E19" s="207">
        <v>861</v>
      </c>
      <c r="F19" s="207">
        <v>262</v>
      </c>
      <c r="G19" s="190">
        <f t="shared" si="1"/>
        <v>30.429732868757259</v>
      </c>
      <c r="H19" s="208">
        <v>170</v>
      </c>
      <c r="I19" s="208">
        <v>0</v>
      </c>
      <c r="J19" s="190">
        <f t="shared" si="2"/>
        <v>0</v>
      </c>
      <c r="K19" s="207">
        <v>7</v>
      </c>
      <c r="L19" s="207">
        <v>0</v>
      </c>
      <c r="M19" s="190">
        <f t="shared" si="3"/>
        <v>0</v>
      </c>
      <c r="N19" s="208">
        <v>17</v>
      </c>
      <c r="O19" s="208">
        <v>0</v>
      </c>
      <c r="P19" s="190">
        <f t="shared" si="4"/>
        <v>0</v>
      </c>
      <c r="Q19" s="189">
        <v>840</v>
      </c>
      <c r="R19" s="208">
        <v>0</v>
      </c>
      <c r="S19" s="190">
        <f t="shared" si="5"/>
        <v>0</v>
      </c>
      <c r="T19" s="208">
        <v>274</v>
      </c>
      <c r="U19" s="208">
        <v>251</v>
      </c>
      <c r="V19" s="190">
        <f t="shared" si="6"/>
        <v>91.605839416058402</v>
      </c>
      <c r="W19" s="207">
        <v>272</v>
      </c>
      <c r="X19" s="207">
        <v>251</v>
      </c>
      <c r="Y19" s="190">
        <f t="shared" si="7"/>
        <v>92.279411764705884</v>
      </c>
      <c r="Z19" s="208">
        <v>152</v>
      </c>
      <c r="AA19" s="208">
        <v>1</v>
      </c>
      <c r="AB19" s="190">
        <f t="shared" si="8"/>
        <v>0.6578947368421052</v>
      </c>
      <c r="AC19" s="181"/>
    </row>
    <row r="20" spans="1:29" ht="18" customHeight="1">
      <c r="B20" s="94"/>
      <c r="E20" s="94"/>
      <c r="X20" s="358"/>
      <c r="Y20" s="358"/>
    </row>
  </sheetData>
  <mergeCells count="12">
    <mergeCell ref="Z5:AB6"/>
    <mergeCell ref="N5:P6"/>
    <mergeCell ref="Q5:S6"/>
    <mergeCell ref="T5:V6"/>
    <mergeCell ref="W5:Y6"/>
    <mergeCell ref="X20:Y20"/>
    <mergeCell ref="B2:M2"/>
    <mergeCell ref="B3:M3"/>
    <mergeCell ref="B5:D6"/>
    <mergeCell ref="E5:G6"/>
    <mergeCell ref="H5:J6"/>
    <mergeCell ref="K5:M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tabSelected="1" view="pageBreakPreview" zoomScale="80" zoomScaleNormal="70" zoomScaleSheetLayoutView="80" workbookViewId="0">
      <selection activeCell="C18" sqref="C18"/>
    </sheetView>
  </sheetViews>
  <sheetFormatPr defaultColWidth="8" defaultRowHeight="13.2"/>
  <cols>
    <col min="1" max="1" width="61.33203125" style="105" customWidth="1"/>
    <col min="2" max="2" width="22.6640625" style="15" customWidth="1"/>
    <col min="3" max="3" width="22.777343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281" t="s">
        <v>56</v>
      </c>
      <c r="B1" s="281"/>
      <c r="C1" s="281"/>
      <c r="D1" s="281"/>
      <c r="E1" s="281"/>
    </row>
    <row r="2" spans="1:16" ht="17.25" customHeight="1">
      <c r="A2" s="281" t="s">
        <v>55</v>
      </c>
      <c r="B2" s="281"/>
      <c r="C2" s="281"/>
      <c r="D2" s="281"/>
      <c r="E2" s="281"/>
    </row>
    <row r="3" spans="1:16" s="95" customFormat="1" ht="23.25" customHeight="1">
      <c r="A3" s="276" t="s">
        <v>0</v>
      </c>
      <c r="B3" s="282" t="s">
        <v>90</v>
      </c>
      <c r="C3" s="282" t="s">
        <v>91</v>
      </c>
      <c r="D3" s="279" t="s">
        <v>1</v>
      </c>
      <c r="E3" s="280"/>
    </row>
    <row r="4" spans="1:16" s="95" customFormat="1" ht="27.75" customHeight="1">
      <c r="A4" s="277"/>
      <c r="B4" s="283"/>
      <c r="C4" s="283"/>
      <c r="D4" s="5" t="s">
        <v>2</v>
      </c>
      <c r="E4" s="6" t="s">
        <v>42</v>
      </c>
    </row>
    <row r="5" spans="1:16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31.5" customHeight="1">
      <c r="A6" s="107" t="s">
        <v>37</v>
      </c>
      <c r="B6" s="120">
        <f>'2'!B7</f>
        <v>6469</v>
      </c>
      <c r="C6" s="199">
        <f>'2'!C7</f>
        <v>4362</v>
      </c>
      <c r="D6" s="169">
        <f>C6/B6*100</f>
        <v>67.429278095532538</v>
      </c>
      <c r="E6" s="121">
        <f>C6-B6</f>
        <v>-2107</v>
      </c>
      <c r="K6" s="185"/>
      <c r="P6" s="133"/>
    </row>
    <row r="7" spans="1:16" s="95" customFormat="1" ht="31.5" customHeight="1">
      <c r="A7" s="107" t="s">
        <v>38</v>
      </c>
      <c r="B7" s="120">
        <f>'2'!E7</f>
        <v>6135</v>
      </c>
      <c r="C7" s="199">
        <f>'2'!F7</f>
        <v>4090</v>
      </c>
      <c r="D7" s="169">
        <f t="shared" ref="D7:D11" si="0">C7/B7*100</f>
        <v>66.666666666666657</v>
      </c>
      <c r="E7" s="121">
        <f t="shared" ref="E7:E11" si="1">C7-B7</f>
        <v>-2045</v>
      </c>
      <c r="K7" s="185"/>
      <c r="M7" s="137"/>
    </row>
    <row r="8" spans="1:16" s="95" customFormat="1" ht="45" customHeight="1">
      <c r="A8" s="110" t="s">
        <v>39</v>
      </c>
      <c r="B8" s="120">
        <f>'2'!H7</f>
        <v>604</v>
      </c>
      <c r="C8" s="199">
        <f>'2'!I7</f>
        <v>395</v>
      </c>
      <c r="D8" s="169">
        <f t="shared" si="0"/>
        <v>65.397350993377472</v>
      </c>
      <c r="E8" s="121">
        <f t="shared" si="1"/>
        <v>-209</v>
      </c>
      <c r="K8" s="185"/>
      <c r="P8" s="137"/>
    </row>
    <row r="9" spans="1:16" s="95" customFormat="1" ht="35.25" customHeight="1">
      <c r="A9" s="107" t="s">
        <v>40</v>
      </c>
      <c r="B9" s="120">
        <f>'2'!K7</f>
        <v>40</v>
      </c>
      <c r="C9" s="199">
        <f>'2'!L7</f>
        <v>14</v>
      </c>
      <c r="D9" s="169">
        <f t="shared" si="0"/>
        <v>35</v>
      </c>
      <c r="E9" s="121">
        <f t="shared" si="1"/>
        <v>-26</v>
      </c>
      <c r="K9" s="185"/>
    </row>
    <row r="10" spans="1:16" s="95" customFormat="1" ht="45.75" customHeight="1">
      <c r="A10" s="107" t="s">
        <v>31</v>
      </c>
      <c r="B10" s="120">
        <f>'2'!N7</f>
        <v>59</v>
      </c>
      <c r="C10" s="199">
        <f>'2'!O7</f>
        <v>29</v>
      </c>
      <c r="D10" s="169">
        <f t="shared" si="0"/>
        <v>49.152542372881356</v>
      </c>
      <c r="E10" s="121">
        <f t="shared" si="1"/>
        <v>-30</v>
      </c>
      <c r="K10" s="185"/>
    </row>
    <row r="11" spans="1:16" s="95" customFormat="1" ht="55.5" customHeight="1">
      <c r="A11" s="107" t="s">
        <v>41</v>
      </c>
      <c r="B11" s="120">
        <f>'2'!Q7</f>
        <v>5306</v>
      </c>
      <c r="C11" s="199">
        <f>'2'!R7</f>
        <v>2483</v>
      </c>
      <c r="D11" s="169">
        <f t="shared" si="0"/>
        <v>46.796079909536374</v>
      </c>
      <c r="E11" s="121">
        <f t="shared" si="1"/>
        <v>-2823</v>
      </c>
      <c r="K11" s="185"/>
    </row>
    <row r="12" spans="1:16" s="95" customFormat="1" ht="12.75" customHeight="1">
      <c r="A12" s="272" t="s">
        <v>5</v>
      </c>
      <c r="B12" s="273"/>
      <c r="C12" s="273"/>
      <c r="D12" s="273"/>
      <c r="E12" s="273"/>
      <c r="K12" s="185"/>
    </row>
    <row r="13" spans="1:16" s="95" customFormat="1" ht="15" customHeight="1">
      <c r="A13" s="274"/>
      <c r="B13" s="275"/>
      <c r="C13" s="275"/>
      <c r="D13" s="275"/>
      <c r="E13" s="275"/>
      <c r="K13" s="185"/>
    </row>
    <row r="14" spans="1:16" s="95" customFormat="1" ht="24" customHeight="1">
      <c r="A14" s="276" t="s">
        <v>0</v>
      </c>
      <c r="B14" s="278" t="s">
        <v>92</v>
      </c>
      <c r="C14" s="278" t="s">
        <v>93</v>
      </c>
      <c r="D14" s="279" t="s">
        <v>1</v>
      </c>
      <c r="E14" s="280"/>
      <c r="K14" s="185"/>
    </row>
    <row r="15" spans="1:16" ht="35.25" customHeight="1">
      <c r="A15" s="277"/>
      <c r="B15" s="278"/>
      <c r="C15" s="278"/>
      <c r="D15" s="5" t="s">
        <v>2</v>
      </c>
      <c r="E15" s="6" t="s">
        <v>3</v>
      </c>
      <c r="K15" s="185"/>
    </row>
    <row r="16" spans="1:16" ht="24" customHeight="1">
      <c r="A16" s="107" t="s">
        <v>37</v>
      </c>
      <c r="B16" s="123">
        <f>'2'!T7</f>
        <v>2748</v>
      </c>
      <c r="C16" s="200">
        <f>'2'!U7</f>
        <v>1924</v>
      </c>
      <c r="D16" s="169">
        <f t="shared" ref="D16:D18" si="2">C16/B16*100</f>
        <v>70.014556040756915</v>
      </c>
      <c r="E16" s="121">
        <f t="shared" ref="E16:E18" si="3">C16-B16</f>
        <v>-824</v>
      </c>
      <c r="K16" s="185"/>
    </row>
    <row r="17" spans="1:28" ht="25.5" customHeight="1">
      <c r="A17" s="2" t="s">
        <v>38</v>
      </c>
      <c r="B17" s="123">
        <f>'2'!W7</f>
        <v>2669</v>
      </c>
      <c r="C17" s="200">
        <f>'2'!X7</f>
        <v>1823</v>
      </c>
      <c r="D17" s="169">
        <f t="shared" si="2"/>
        <v>68.302735106781569</v>
      </c>
      <c r="E17" s="121">
        <f t="shared" si="3"/>
        <v>-846</v>
      </c>
      <c r="G17" s="131"/>
      <c r="K17" s="185"/>
      <c r="S17" s="131"/>
      <c r="V17" s="131"/>
      <c r="Y17" s="131"/>
    </row>
    <row r="18" spans="1:28" ht="33.75" customHeight="1">
      <c r="A18" s="2" t="s">
        <v>43</v>
      </c>
      <c r="B18" s="123">
        <f>'2'!Z7</f>
        <v>2035</v>
      </c>
      <c r="C18" s="200">
        <f>'2'!AA7</f>
        <v>346</v>
      </c>
      <c r="D18" s="169">
        <f t="shared" si="2"/>
        <v>17.002457002457003</v>
      </c>
      <c r="E18" s="121">
        <f t="shared" si="3"/>
        <v>-1689</v>
      </c>
      <c r="K18" s="185"/>
    </row>
    <row r="19" spans="1:28">
      <c r="C19" s="16"/>
    </row>
    <row r="20" spans="1:28">
      <c r="P20" s="131"/>
    </row>
    <row r="21" spans="1:28">
      <c r="D21" s="131"/>
      <c r="G21" s="131"/>
      <c r="S21" s="131"/>
      <c r="V21" s="131"/>
      <c r="Y21" s="131"/>
      <c r="AB21" s="131"/>
    </row>
    <row r="25" spans="1:28">
      <c r="D25" s="131"/>
      <c r="G25" s="131"/>
      <c r="S25" s="131"/>
      <c r="V25" s="131"/>
      <c r="Y25" s="131"/>
      <c r="AB25" s="13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3"/>
  <sheetViews>
    <sheetView view="pageBreakPreview" topLeftCell="A7" zoomScale="87" zoomScaleNormal="75" zoomScaleSheetLayoutView="87" workbookViewId="0">
      <selection activeCell="M8" sqref="M8"/>
    </sheetView>
  </sheetViews>
  <sheetFormatPr defaultColWidth="9.109375" defaultRowHeight="13.8"/>
  <cols>
    <col min="1" max="1" width="18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5546875" style="44" customWidth="1"/>
    <col min="19" max="19" width="8.109375" style="44" customWidth="1"/>
    <col min="20" max="20" width="10.5546875" style="44" customWidth="1"/>
    <col min="21" max="21" width="7.109375" style="44" customWidth="1"/>
    <col min="22" max="22" width="9.44140625" style="44" customWidth="1"/>
    <col min="23" max="23" width="8.33203125" style="44" customWidth="1"/>
    <col min="24" max="24" width="8.44140625" style="44" customWidth="1"/>
    <col min="25" max="25" width="8.33203125" style="44" customWidth="1"/>
    <col min="26" max="16384" width="9.109375" style="44"/>
  </cols>
  <sheetData>
    <row r="1" spans="1:32" s="20" customFormat="1" ht="64.2" customHeight="1">
      <c r="B1" s="292" t="s">
        <v>89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9"/>
      <c r="O1" s="19"/>
      <c r="P1" s="19"/>
      <c r="Q1" s="19"/>
      <c r="R1" s="19"/>
      <c r="S1" s="19"/>
      <c r="T1" s="19"/>
      <c r="U1" s="19"/>
      <c r="V1" s="19"/>
      <c r="W1" s="19"/>
      <c r="X1" s="288"/>
      <c r="Y1" s="288"/>
      <c r="Z1" s="99"/>
      <c r="AB1" s="183" t="s">
        <v>22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13" t="s">
        <v>6</v>
      </c>
      <c r="N2" s="113"/>
      <c r="O2" s="21"/>
      <c r="P2" s="21"/>
      <c r="Q2" s="22"/>
      <c r="R2" s="22"/>
      <c r="S2" s="22"/>
      <c r="T2" s="22"/>
      <c r="U2" s="22"/>
      <c r="V2" s="22"/>
      <c r="X2" s="293"/>
      <c r="Y2" s="293"/>
      <c r="Z2" s="287" t="s">
        <v>6</v>
      </c>
      <c r="AA2" s="287"/>
    </row>
    <row r="3" spans="1:32" s="25" customFormat="1" ht="67.5" customHeight="1">
      <c r="A3" s="294"/>
      <c r="B3" s="284" t="s">
        <v>32</v>
      </c>
      <c r="C3" s="284"/>
      <c r="D3" s="284"/>
      <c r="E3" s="284" t="s">
        <v>33</v>
      </c>
      <c r="F3" s="284"/>
      <c r="G3" s="284"/>
      <c r="H3" s="284" t="s">
        <v>19</v>
      </c>
      <c r="I3" s="284"/>
      <c r="J3" s="284"/>
      <c r="K3" s="284" t="s">
        <v>11</v>
      </c>
      <c r="L3" s="284"/>
      <c r="M3" s="284"/>
      <c r="N3" s="284" t="s">
        <v>12</v>
      </c>
      <c r="O3" s="284"/>
      <c r="P3" s="284"/>
      <c r="Q3" s="289" t="s">
        <v>10</v>
      </c>
      <c r="R3" s="290"/>
      <c r="S3" s="291"/>
      <c r="T3" s="284" t="s">
        <v>27</v>
      </c>
      <c r="U3" s="284"/>
      <c r="V3" s="284"/>
      <c r="W3" s="284" t="s">
        <v>13</v>
      </c>
      <c r="X3" s="284"/>
      <c r="Y3" s="284"/>
      <c r="Z3" s="284" t="s">
        <v>16</v>
      </c>
      <c r="AA3" s="284"/>
      <c r="AB3" s="284"/>
    </row>
    <row r="4" spans="1:32" s="26" customFormat="1" ht="19.5" customHeight="1">
      <c r="A4" s="294"/>
      <c r="B4" s="285">
        <v>2022</v>
      </c>
      <c r="C4" s="285">
        <v>2023</v>
      </c>
      <c r="D4" s="286" t="s">
        <v>2</v>
      </c>
      <c r="E4" s="285">
        <v>2022</v>
      </c>
      <c r="F4" s="285">
        <v>2023</v>
      </c>
      <c r="G4" s="286" t="s">
        <v>2</v>
      </c>
      <c r="H4" s="285">
        <v>2022</v>
      </c>
      <c r="I4" s="285">
        <v>2023</v>
      </c>
      <c r="J4" s="286" t="s">
        <v>2</v>
      </c>
      <c r="K4" s="285">
        <v>2022</v>
      </c>
      <c r="L4" s="285">
        <v>2023</v>
      </c>
      <c r="M4" s="286" t="s">
        <v>2</v>
      </c>
      <c r="N4" s="285">
        <v>2022</v>
      </c>
      <c r="O4" s="285">
        <v>2023</v>
      </c>
      <c r="P4" s="286" t="s">
        <v>2</v>
      </c>
      <c r="Q4" s="285">
        <v>2022</v>
      </c>
      <c r="R4" s="285">
        <v>2023</v>
      </c>
      <c r="S4" s="286" t="s">
        <v>2</v>
      </c>
      <c r="T4" s="285">
        <v>2022</v>
      </c>
      <c r="U4" s="285">
        <v>2023</v>
      </c>
      <c r="V4" s="286" t="s">
        <v>2</v>
      </c>
      <c r="W4" s="285">
        <v>2022</v>
      </c>
      <c r="X4" s="285">
        <v>2023</v>
      </c>
      <c r="Y4" s="286" t="s">
        <v>2</v>
      </c>
      <c r="Z4" s="285">
        <v>2022</v>
      </c>
      <c r="AA4" s="285">
        <v>2023</v>
      </c>
      <c r="AB4" s="286" t="s">
        <v>2</v>
      </c>
    </row>
    <row r="5" spans="1:32" s="26" customFormat="1" ht="15.75" customHeight="1">
      <c r="A5" s="294"/>
      <c r="B5" s="285"/>
      <c r="C5" s="285"/>
      <c r="D5" s="286"/>
      <c r="E5" s="285"/>
      <c r="F5" s="285"/>
      <c r="G5" s="286"/>
      <c r="H5" s="285"/>
      <c r="I5" s="285"/>
      <c r="J5" s="286"/>
      <c r="K5" s="285"/>
      <c r="L5" s="285"/>
      <c r="M5" s="286"/>
      <c r="N5" s="285"/>
      <c r="O5" s="285"/>
      <c r="P5" s="286"/>
      <c r="Q5" s="285"/>
      <c r="R5" s="285"/>
      <c r="S5" s="286"/>
      <c r="T5" s="285"/>
      <c r="U5" s="285"/>
      <c r="V5" s="286"/>
      <c r="W5" s="285"/>
      <c r="X5" s="285"/>
      <c r="Y5" s="286"/>
      <c r="Z5" s="285"/>
      <c r="AA5" s="285"/>
      <c r="AB5" s="286"/>
    </row>
    <row r="6" spans="1:32" s="102" customFormat="1" ht="11.25" customHeight="1">
      <c r="A6" s="100" t="s">
        <v>4</v>
      </c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15</v>
      </c>
      <c r="P6" s="101">
        <v>14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  <c r="Y6" s="101">
        <v>24</v>
      </c>
      <c r="Z6" s="101">
        <v>25</v>
      </c>
      <c r="AA6" s="101">
        <v>26</v>
      </c>
      <c r="AB6" s="101">
        <v>27</v>
      </c>
    </row>
    <row r="7" spans="1:32" s="34" customFormat="1" ht="18" customHeight="1">
      <c r="A7" s="30" t="s">
        <v>44</v>
      </c>
      <c r="B7" s="31">
        <f>SUM(B8:B17)</f>
        <v>6469</v>
      </c>
      <c r="C7" s="31">
        <f>SUM(C8:C17)</f>
        <v>4362</v>
      </c>
      <c r="D7" s="32">
        <f>C7/B7*100</f>
        <v>67.429278095532538</v>
      </c>
      <c r="E7" s="31">
        <f>SUM(E8:E17)</f>
        <v>6135</v>
      </c>
      <c r="F7" s="31">
        <f>SUM(F8:F17)</f>
        <v>4090</v>
      </c>
      <c r="G7" s="32">
        <f>F7/E7*100</f>
        <v>66.666666666666657</v>
      </c>
      <c r="H7" s="31">
        <f>SUM(H8:H17)</f>
        <v>604</v>
      </c>
      <c r="I7" s="31">
        <f>SUM(I8:I17)</f>
        <v>395</v>
      </c>
      <c r="J7" s="32">
        <f>I7/H7*100</f>
        <v>65.397350993377472</v>
      </c>
      <c r="K7" s="31">
        <f>SUM(K8:K17)</f>
        <v>40</v>
      </c>
      <c r="L7" s="201">
        <f>SUM(L8:L17)</f>
        <v>14</v>
      </c>
      <c r="M7" s="32">
        <f>L7/K7*100</f>
        <v>35</v>
      </c>
      <c r="N7" s="31">
        <f>SUM(N8:N17)</f>
        <v>59</v>
      </c>
      <c r="O7" s="31">
        <f>SUM(O8:O17)</f>
        <v>29</v>
      </c>
      <c r="P7" s="32">
        <f>O7/N7*100</f>
        <v>49.152542372881356</v>
      </c>
      <c r="Q7" s="31">
        <f>SUM(Q8:Q17)</f>
        <v>5306</v>
      </c>
      <c r="R7" s="201">
        <f>SUM(R8:R17)</f>
        <v>2483</v>
      </c>
      <c r="S7" s="32">
        <f>R7/Q7*100</f>
        <v>46.796079909536374</v>
      </c>
      <c r="T7" s="31">
        <f>SUM(T8:T17)</f>
        <v>2748</v>
      </c>
      <c r="U7" s="31">
        <f>SUM(U8:U17)</f>
        <v>1924</v>
      </c>
      <c r="V7" s="32">
        <f>U7/T7*100</f>
        <v>70.014556040756915</v>
      </c>
      <c r="W7" s="31">
        <f>SUM(W8:W17)</f>
        <v>2669</v>
      </c>
      <c r="X7" s="31">
        <f>SUM(X8:X17)</f>
        <v>1823</v>
      </c>
      <c r="Y7" s="32">
        <f>X7/W7*100</f>
        <v>68.302735106781569</v>
      </c>
      <c r="Z7" s="31">
        <f>SUM(Z8:Z17)</f>
        <v>2035</v>
      </c>
      <c r="AA7" s="31">
        <f>SUM(AA8:AA17)</f>
        <v>346</v>
      </c>
      <c r="AB7" s="32">
        <f>AA7/Z7*100</f>
        <v>17.002457002457003</v>
      </c>
      <c r="AC7" s="33"/>
      <c r="AF7" s="40"/>
    </row>
    <row r="8" spans="1:32" s="40" customFormat="1" ht="18" customHeight="1">
      <c r="A8" s="114" t="s">
        <v>49</v>
      </c>
      <c r="B8" s="35">
        <v>3660</v>
      </c>
      <c r="C8" s="189">
        <v>3218</v>
      </c>
      <c r="D8" s="190">
        <f>C8/B8*100</f>
        <v>87.923497267759558</v>
      </c>
      <c r="E8" s="191">
        <v>3423</v>
      </c>
      <c r="F8" s="189">
        <v>3012</v>
      </c>
      <c r="G8" s="190">
        <f>F8/E8*100</f>
        <v>87.99298860648554</v>
      </c>
      <c r="H8" s="191">
        <v>325</v>
      </c>
      <c r="I8" s="192">
        <v>341</v>
      </c>
      <c r="J8" s="190">
        <f>I8/H8*100</f>
        <v>104.92307692307692</v>
      </c>
      <c r="K8" s="191">
        <v>20</v>
      </c>
      <c r="L8" s="193">
        <v>12</v>
      </c>
      <c r="M8" s="190">
        <f>L8/K8*100</f>
        <v>60</v>
      </c>
      <c r="N8" s="191">
        <v>14</v>
      </c>
      <c r="O8" s="191">
        <v>6</v>
      </c>
      <c r="P8" s="190">
        <f>O8/N8*100</f>
        <v>42.857142857142854</v>
      </c>
      <c r="Q8" s="194">
        <v>2747</v>
      </c>
      <c r="R8" s="193">
        <v>1858</v>
      </c>
      <c r="S8" s="190">
        <f>R8/Q8*100</f>
        <v>67.637422642883152</v>
      </c>
      <c r="T8" s="194">
        <v>1660</v>
      </c>
      <c r="U8" s="193">
        <v>1257</v>
      </c>
      <c r="V8" s="190">
        <f>U8/T8*100</f>
        <v>75.722891566265062</v>
      </c>
      <c r="W8" s="194">
        <v>1619</v>
      </c>
      <c r="X8" s="193">
        <v>1176</v>
      </c>
      <c r="Y8" s="190">
        <f>X8/W8*100</f>
        <v>72.637430512662135</v>
      </c>
      <c r="Z8" s="194">
        <v>1474</v>
      </c>
      <c r="AA8" s="193">
        <v>311</v>
      </c>
      <c r="AB8" s="36">
        <f>AA8/Z8*100</f>
        <v>21.099050203527817</v>
      </c>
      <c r="AC8" s="33"/>
      <c r="AD8" s="39"/>
    </row>
    <row r="9" spans="1:32" s="41" customFormat="1" ht="18" customHeight="1">
      <c r="A9" s="114" t="s">
        <v>45</v>
      </c>
      <c r="B9" s="35">
        <v>721</v>
      </c>
      <c r="C9" s="189">
        <v>312</v>
      </c>
      <c r="D9" s="190">
        <f t="shared" ref="D9:D17" si="0">C9/B9*100</f>
        <v>43.273231622746181</v>
      </c>
      <c r="E9" s="191">
        <v>675</v>
      </c>
      <c r="F9" s="189">
        <v>284</v>
      </c>
      <c r="G9" s="190">
        <f t="shared" ref="G9:G17" si="1">F9/E9*100</f>
        <v>42.074074074074076</v>
      </c>
      <c r="H9" s="191">
        <v>51</v>
      </c>
      <c r="I9" s="192">
        <v>1</v>
      </c>
      <c r="J9" s="190">
        <f t="shared" ref="J9:J17" si="2">I9/H9*100</f>
        <v>1.9607843137254901</v>
      </c>
      <c r="K9" s="191">
        <v>6</v>
      </c>
      <c r="L9" s="193">
        <v>0</v>
      </c>
      <c r="M9" s="190">
        <f t="shared" ref="M9:M17" si="3">L9/K9*100</f>
        <v>0</v>
      </c>
      <c r="N9" s="191">
        <v>5</v>
      </c>
      <c r="O9" s="191">
        <v>0</v>
      </c>
      <c r="P9" s="190">
        <f t="shared" ref="P9:P17" si="4">O9/N9*100</f>
        <v>0</v>
      </c>
      <c r="Q9" s="194">
        <v>644</v>
      </c>
      <c r="R9" s="193">
        <v>198</v>
      </c>
      <c r="S9" s="190">
        <f t="shared" ref="S9:S17" si="5">R9/Q9*100</f>
        <v>30.745341614906835</v>
      </c>
      <c r="T9" s="194">
        <v>348</v>
      </c>
      <c r="U9" s="193">
        <v>207</v>
      </c>
      <c r="V9" s="190">
        <f t="shared" ref="V9:V17" si="6">U9/T9*100</f>
        <v>59.482758620689658</v>
      </c>
      <c r="W9" s="194">
        <v>322</v>
      </c>
      <c r="X9" s="193">
        <v>205</v>
      </c>
      <c r="Y9" s="190">
        <f t="shared" ref="Y9:Y17" si="7">X9/W9*100</f>
        <v>63.664596273291927</v>
      </c>
      <c r="Z9" s="194">
        <v>143</v>
      </c>
      <c r="AA9" s="193">
        <v>1</v>
      </c>
      <c r="AB9" s="36">
        <f t="shared" ref="AB9:AB17" si="8">AA9/Z9*100</f>
        <v>0.69930069930069927</v>
      </c>
      <c r="AC9" s="33"/>
      <c r="AD9" s="39"/>
    </row>
    <row r="10" spans="1:32" s="40" customFormat="1" ht="18" customHeight="1">
      <c r="A10" s="114" t="s">
        <v>46</v>
      </c>
      <c r="B10" s="35">
        <v>94</v>
      </c>
      <c r="C10" s="195">
        <v>15</v>
      </c>
      <c r="D10" s="190">
        <f t="shared" si="0"/>
        <v>15.957446808510639</v>
      </c>
      <c r="E10" s="191">
        <v>92</v>
      </c>
      <c r="F10" s="195">
        <v>15</v>
      </c>
      <c r="G10" s="190">
        <f t="shared" si="1"/>
        <v>16.304347826086957</v>
      </c>
      <c r="H10" s="191">
        <v>4</v>
      </c>
      <c r="I10" s="196">
        <v>0</v>
      </c>
      <c r="J10" s="190">
        <f t="shared" si="2"/>
        <v>0</v>
      </c>
      <c r="K10" s="191">
        <v>0</v>
      </c>
      <c r="L10" s="197">
        <v>0</v>
      </c>
      <c r="M10" s="198" t="e">
        <f t="shared" si="3"/>
        <v>#DIV/0!</v>
      </c>
      <c r="N10" s="191">
        <v>6</v>
      </c>
      <c r="O10" s="191">
        <v>0</v>
      </c>
      <c r="P10" s="190">
        <f t="shared" si="4"/>
        <v>0</v>
      </c>
      <c r="Q10" s="194">
        <v>92</v>
      </c>
      <c r="R10" s="197">
        <v>0</v>
      </c>
      <c r="S10" s="190">
        <f t="shared" si="5"/>
        <v>0</v>
      </c>
      <c r="T10" s="194">
        <v>27</v>
      </c>
      <c r="U10" s="197">
        <v>7</v>
      </c>
      <c r="V10" s="190">
        <f t="shared" si="6"/>
        <v>25.925925925925924</v>
      </c>
      <c r="W10" s="194">
        <v>27</v>
      </c>
      <c r="X10" s="197">
        <v>7</v>
      </c>
      <c r="Y10" s="190">
        <f t="shared" si="7"/>
        <v>25.925925925925924</v>
      </c>
      <c r="Z10" s="194">
        <v>20</v>
      </c>
      <c r="AA10" s="197">
        <v>1</v>
      </c>
      <c r="AB10" s="36">
        <f t="shared" si="8"/>
        <v>5</v>
      </c>
      <c r="AC10" s="33"/>
      <c r="AD10" s="39"/>
    </row>
    <row r="11" spans="1:32" s="40" customFormat="1" ht="18" customHeight="1">
      <c r="A11" s="114" t="s">
        <v>47</v>
      </c>
      <c r="B11" s="35">
        <v>547</v>
      </c>
      <c r="C11" s="195">
        <v>172</v>
      </c>
      <c r="D11" s="190">
        <f t="shared" si="0"/>
        <v>31.444241316270567</v>
      </c>
      <c r="E11" s="191">
        <v>534</v>
      </c>
      <c r="F11" s="195">
        <v>171</v>
      </c>
      <c r="G11" s="190">
        <f t="shared" si="1"/>
        <v>32.022471910112358</v>
      </c>
      <c r="H11" s="191">
        <v>64</v>
      </c>
      <c r="I11" s="196">
        <v>4</v>
      </c>
      <c r="J11" s="190">
        <f t="shared" si="2"/>
        <v>6.25</v>
      </c>
      <c r="K11" s="191">
        <v>6</v>
      </c>
      <c r="L11" s="197">
        <v>0</v>
      </c>
      <c r="M11" s="190">
        <f t="shared" si="3"/>
        <v>0</v>
      </c>
      <c r="N11" s="191">
        <v>7</v>
      </c>
      <c r="O11" s="191">
        <v>0</v>
      </c>
      <c r="P11" s="190">
        <f t="shared" si="4"/>
        <v>0</v>
      </c>
      <c r="Q11" s="194">
        <v>494</v>
      </c>
      <c r="R11" s="197">
        <v>44</v>
      </c>
      <c r="S11" s="190">
        <f t="shared" si="5"/>
        <v>8.9068825910931171</v>
      </c>
      <c r="T11" s="194">
        <v>189</v>
      </c>
      <c r="U11" s="197">
        <v>97</v>
      </c>
      <c r="V11" s="190">
        <f t="shared" si="6"/>
        <v>51.322751322751323</v>
      </c>
      <c r="W11" s="194">
        <v>188</v>
      </c>
      <c r="X11" s="197">
        <v>97</v>
      </c>
      <c r="Y11" s="190">
        <f t="shared" si="7"/>
        <v>51.595744680851062</v>
      </c>
      <c r="Z11" s="194">
        <v>99</v>
      </c>
      <c r="AA11" s="197">
        <v>4</v>
      </c>
      <c r="AB11" s="36">
        <f t="shared" si="8"/>
        <v>4.0404040404040407</v>
      </c>
      <c r="AC11" s="33"/>
      <c r="AD11" s="39"/>
    </row>
    <row r="12" spans="1:32" s="40" customFormat="1" ht="18" customHeight="1">
      <c r="A12" s="114" t="s">
        <v>48</v>
      </c>
      <c r="B12" s="35">
        <v>59</v>
      </c>
      <c r="C12" s="195">
        <v>17</v>
      </c>
      <c r="D12" s="190">
        <f t="shared" si="0"/>
        <v>28.8135593220339</v>
      </c>
      <c r="E12" s="191">
        <v>58</v>
      </c>
      <c r="F12" s="195">
        <v>17</v>
      </c>
      <c r="G12" s="190">
        <f t="shared" si="1"/>
        <v>29.310344827586203</v>
      </c>
      <c r="H12" s="191">
        <v>7</v>
      </c>
      <c r="I12" s="196">
        <v>0</v>
      </c>
      <c r="J12" s="190">
        <f t="shared" si="2"/>
        <v>0</v>
      </c>
      <c r="K12" s="191">
        <v>0</v>
      </c>
      <c r="L12" s="197">
        <v>0</v>
      </c>
      <c r="M12" s="198" t="e">
        <f t="shared" si="3"/>
        <v>#DIV/0!</v>
      </c>
      <c r="N12" s="191">
        <v>2</v>
      </c>
      <c r="O12" s="191">
        <v>0</v>
      </c>
      <c r="P12" s="190">
        <f t="shared" si="4"/>
        <v>0</v>
      </c>
      <c r="Q12" s="194">
        <v>52</v>
      </c>
      <c r="R12" s="197">
        <v>14</v>
      </c>
      <c r="S12" s="190">
        <f t="shared" si="5"/>
        <v>26.923076923076923</v>
      </c>
      <c r="T12" s="194">
        <v>18</v>
      </c>
      <c r="U12" s="197">
        <v>7</v>
      </c>
      <c r="V12" s="190">
        <f t="shared" si="6"/>
        <v>38.888888888888893</v>
      </c>
      <c r="W12" s="194">
        <v>18</v>
      </c>
      <c r="X12" s="197">
        <v>7</v>
      </c>
      <c r="Y12" s="190">
        <f t="shared" si="7"/>
        <v>38.888888888888893</v>
      </c>
      <c r="Z12" s="194">
        <v>12</v>
      </c>
      <c r="AA12" s="197">
        <v>1</v>
      </c>
      <c r="AB12" s="36">
        <f t="shared" si="8"/>
        <v>8.3333333333333321</v>
      </c>
      <c r="AC12" s="33"/>
      <c r="AD12" s="39"/>
    </row>
    <row r="13" spans="1:32" s="40" customFormat="1" ht="18" customHeight="1">
      <c r="A13" s="114" t="s">
        <v>50</v>
      </c>
      <c r="B13" s="35">
        <v>915</v>
      </c>
      <c r="C13" s="195">
        <v>474</v>
      </c>
      <c r="D13" s="190">
        <f t="shared" si="0"/>
        <v>51.803278688524593</v>
      </c>
      <c r="E13" s="191">
        <v>884</v>
      </c>
      <c r="F13" s="195">
        <v>438</v>
      </c>
      <c r="G13" s="190">
        <f t="shared" si="1"/>
        <v>49.547511312217196</v>
      </c>
      <c r="H13" s="191">
        <v>80</v>
      </c>
      <c r="I13" s="196">
        <v>49</v>
      </c>
      <c r="J13" s="190">
        <f t="shared" si="2"/>
        <v>61.250000000000007</v>
      </c>
      <c r="K13" s="191">
        <v>5</v>
      </c>
      <c r="L13" s="197">
        <v>2</v>
      </c>
      <c r="M13" s="190">
        <f t="shared" si="3"/>
        <v>40</v>
      </c>
      <c r="N13" s="191">
        <v>16</v>
      </c>
      <c r="O13" s="191">
        <v>23</v>
      </c>
      <c r="P13" s="190">
        <f t="shared" si="4"/>
        <v>143.75</v>
      </c>
      <c r="Q13" s="194">
        <v>820</v>
      </c>
      <c r="R13" s="197">
        <v>352</v>
      </c>
      <c r="S13" s="190">
        <f t="shared" si="5"/>
        <v>42.926829268292686</v>
      </c>
      <c r="T13" s="194">
        <v>338</v>
      </c>
      <c r="U13" s="197">
        <v>241</v>
      </c>
      <c r="V13" s="190">
        <f t="shared" si="6"/>
        <v>71.301775147928993</v>
      </c>
      <c r="W13" s="194">
        <v>327</v>
      </c>
      <c r="X13" s="197">
        <v>223</v>
      </c>
      <c r="Y13" s="190">
        <f t="shared" si="7"/>
        <v>68.195718654434245</v>
      </c>
      <c r="Z13" s="194">
        <v>173</v>
      </c>
      <c r="AA13" s="197">
        <v>25</v>
      </c>
      <c r="AB13" s="36">
        <f t="shared" si="8"/>
        <v>14.450867052023122</v>
      </c>
      <c r="AC13" s="33"/>
      <c r="AD13" s="39"/>
    </row>
    <row r="14" spans="1:32" s="40" customFormat="1" ht="18" customHeight="1">
      <c r="A14" s="114" t="s">
        <v>51</v>
      </c>
      <c r="B14" s="35">
        <v>49</v>
      </c>
      <c r="C14" s="195">
        <v>27</v>
      </c>
      <c r="D14" s="190">
        <f t="shared" si="0"/>
        <v>55.102040816326522</v>
      </c>
      <c r="E14" s="191">
        <v>49</v>
      </c>
      <c r="F14" s="195">
        <v>26</v>
      </c>
      <c r="G14" s="190">
        <f t="shared" si="1"/>
        <v>53.061224489795919</v>
      </c>
      <c r="H14" s="191">
        <v>14</v>
      </c>
      <c r="I14" s="196">
        <v>0</v>
      </c>
      <c r="J14" s="190">
        <f t="shared" si="2"/>
        <v>0</v>
      </c>
      <c r="K14" s="191">
        <v>0</v>
      </c>
      <c r="L14" s="197">
        <v>0</v>
      </c>
      <c r="M14" s="198" t="e">
        <f t="shared" si="3"/>
        <v>#DIV/0!</v>
      </c>
      <c r="N14" s="191">
        <v>0</v>
      </c>
      <c r="O14" s="191">
        <v>0</v>
      </c>
      <c r="P14" s="198" t="e">
        <f t="shared" si="4"/>
        <v>#DIV/0!</v>
      </c>
      <c r="Q14" s="194">
        <v>44</v>
      </c>
      <c r="R14" s="197">
        <v>1</v>
      </c>
      <c r="S14" s="190">
        <f t="shared" si="5"/>
        <v>2.2727272727272729</v>
      </c>
      <c r="T14" s="194">
        <v>22</v>
      </c>
      <c r="U14" s="197">
        <v>15</v>
      </c>
      <c r="V14" s="190">
        <f t="shared" si="6"/>
        <v>68.181818181818173</v>
      </c>
      <c r="W14" s="194">
        <v>22</v>
      </c>
      <c r="X14" s="197">
        <v>15</v>
      </c>
      <c r="Y14" s="190">
        <f t="shared" si="7"/>
        <v>68.181818181818173</v>
      </c>
      <c r="Z14" s="194">
        <v>16</v>
      </c>
      <c r="AA14" s="197">
        <v>1</v>
      </c>
      <c r="AB14" s="36">
        <f t="shared" si="8"/>
        <v>6.25</v>
      </c>
      <c r="AC14" s="33"/>
      <c r="AD14" s="39"/>
    </row>
    <row r="15" spans="1:32" s="40" customFormat="1" ht="18" customHeight="1">
      <c r="A15" s="114" t="s">
        <v>52</v>
      </c>
      <c r="B15" s="35">
        <v>61</v>
      </c>
      <c r="C15" s="195">
        <v>20</v>
      </c>
      <c r="D15" s="190">
        <f t="shared" si="0"/>
        <v>32.786885245901637</v>
      </c>
      <c r="E15" s="191">
        <v>61</v>
      </c>
      <c r="F15" s="195">
        <v>20</v>
      </c>
      <c r="G15" s="190">
        <f t="shared" si="1"/>
        <v>32.786885245901637</v>
      </c>
      <c r="H15" s="191">
        <v>4</v>
      </c>
      <c r="I15" s="196">
        <v>0</v>
      </c>
      <c r="J15" s="190">
        <f t="shared" si="2"/>
        <v>0</v>
      </c>
      <c r="K15" s="191">
        <v>0</v>
      </c>
      <c r="L15" s="197">
        <v>0</v>
      </c>
      <c r="M15" s="198" t="e">
        <f t="shared" si="3"/>
        <v>#DIV/0!</v>
      </c>
      <c r="N15" s="191">
        <v>3</v>
      </c>
      <c r="O15" s="191">
        <v>0</v>
      </c>
      <c r="P15" s="190">
        <f t="shared" si="4"/>
        <v>0</v>
      </c>
      <c r="Q15" s="194">
        <v>59</v>
      </c>
      <c r="R15" s="197">
        <v>12</v>
      </c>
      <c r="S15" s="190">
        <f t="shared" si="5"/>
        <v>20.33898305084746</v>
      </c>
      <c r="T15" s="194">
        <v>32</v>
      </c>
      <c r="U15" s="197">
        <v>6</v>
      </c>
      <c r="V15" s="190">
        <f t="shared" si="6"/>
        <v>18.75</v>
      </c>
      <c r="W15" s="194">
        <v>32</v>
      </c>
      <c r="X15" s="197">
        <v>6</v>
      </c>
      <c r="Y15" s="190">
        <f t="shared" si="7"/>
        <v>18.75</v>
      </c>
      <c r="Z15" s="194">
        <v>21</v>
      </c>
      <c r="AA15" s="197">
        <v>0</v>
      </c>
      <c r="AB15" s="36">
        <f t="shared" si="8"/>
        <v>0</v>
      </c>
      <c r="AC15" s="33"/>
      <c r="AD15" s="39"/>
    </row>
    <row r="16" spans="1:32" s="40" customFormat="1" ht="18" customHeight="1">
      <c r="A16" s="114" t="s">
        <v>53</v>
      </c>
      <c r="B16" s="35">
        <v>37</v>
      </c>
      <c r="C16" s="195">
        <v>12</v>
      </c>
      <c r="D16" s="190">
        <f t="shared" si="0"/>
        <v>32.432432432432435</v>
      </c>
      <c r="E16" s="191">
        <v>36</v>
      </c>
      <c r="F16" s="195">
        <v>12</v>
      </c>
      <c r="G16" s="190">
        <f t="shared" si="1"/>
        <v>33.333333333333329</v>
      </c>
      <c r="H16" s="191">
        <v>2</v>
      </c>
      <c r="I16" s="196">
        <v>0</v>
      </c>
      <c r="J16" s="190">
        <f t="shared" si="2"/>
        <v>0</v>
      </c>
      <c r="K16" s="191">
        <v>0</v>
      </c>
      <c r="L16" s="197">
        <v>0</v>
      </c>
      <c r="M16" s="198" t="e">
        <f t="shared" si="3"/>
        <v>#DIV/0!</v>
      </c>
      <c r="N16" s="191">
        <v>1</v>
      </c>
      <c r="O16" s="191">
        <v>0</v>
      </c>
      <c r="P16" s="190">
        <f t="shared" si="4"/>
        <v>0</v>
      </c>
      <c r="Q16" s="194">
        <v>36</v>
      </c>
      <c r="R16" s="197">
        <v>4</v>
      </c>
      <c r="S16" s="190">
        <f t="shared" si="5"/>
        <v>11.111111111111111</v>
      </c>
      <c r="T16" s="194">
        <v>13</v>
      </c>
      <c r="U16" s="197">
        <v>10</v>
      </c>
      <c r="V16" s="190">
        <f t="shared" si="6"/>
        <v>76.923076923076934</v>
      </c>
      <c r="W16" s="194">
        <v>13</v>
      </c>
      <c r="X16" s="197">
        <v>10</v>
      </c>
      <c r="Y16" s="190">
        <f t="shared" si="7"/>
        <v>76.923076923076934</v>
      </c>
      <c r="Z16" s="194">
        <v>8</v>
      </c>
      <c r="AA16" s="197">
        <v>1</v>
      </c>
      <c r="AB16" s="36">
        <f t="shared" si="8"/>
        <v>12.5</v>
      </c>
      <c r="AC16" s="33"/>
      <c r="AD16" s="39"/>
    </row>
    <row r="17" spans="1:30" s="40" customFormat="1" ht="18" customHeight="1">
      <c r="A17" s="114" t="s">
        <v>54</v>
      </c>
      <c r="B17" s="35">
        <v>326</v>
      </c>
      <c r="C17" s="195">
        <v>95</v>
      </c>
      <c r="D17" s="190">
        <f t="shared" si="0"/>
        <v>29.141104294478527</v>
      </c>
      <c r="E17" s="191">
        <v>323</v>
      </c>
      <c r="F17" s="195">
        <v>95</v>
      </c>
      <c r="G17" s="190">
        <f t="shared" si="1"/>
        <v>29.411764705882355</v>
      </c>
      <c r="H17" s="191">
        <v>53</v>
      </c>
      <c r="I17" s="196">
        <v>0</v>
      </c>
      <c r="J17" s="190">
        <f t="shared" si="2"/>
        <v>0</v>
      </c>
      <c r="K17" s="191">
        <v>3</v>
      </c>
      <c r="L17" s="197">
        <v>0</v>
      </c>
      <c r="M17" s="190">
        <f t="shared" si="3"/>
        <v>0</v>
      </c>
      <c r="N17" s="191">
        <v>5</v>
      </c>
      <c r="O17" s="191">
        <v>0</v>
      </c>
      <c r="P17" s="190">
        <f t="shared" si="4"/>
        <v>0</v>
      </c>
      <c r="Q17" s="194">
        <v>318</v>
      </c>
      <c r="R17" s="197">
        <v>0</v>
      </c>
      <c r="S17" s="190">
        <f t="shared" si="5"/>
        <v>0</v>
      </c>
      <c r="T17" s="194">
        <v>101</v>
      </c>
      <c r="U17" s="197">
        <v>77</v>
      </c>
      <c r="V17" s="190">
        <f t="shared" si="6"/>
        <v>76.237623762376245</v>
      </c>
      <c r="W17" s="194">
        <v>101</v>
      </c>
      <c r="X17" s="197">
        <v>77</v>
      </c>
      <c r="Y17" s="190">
        <f t="shared" si="7"/>
        <v>76.237623762376245</v>
      </c>
      <c r="Z17" s="194">
        <v>69</v>
      </c>
      <c r="AA17" s="197">
        <v>1</v>
      </c>
      <c r="AB17" s="36">
        <f t="shared" si="8"/>
        <v>1.4492753623188406</v>
      </c>
      <c r="AC17" s="33"/>
      <c r="AD17" s="39"/>
    </row>
    <row r="18" spans="1:30" ht="18" customHeight="1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 ht="18" customHeight="1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 ht="18" customHeight="1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 ht="18" customHeight="1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 ht="18" customHeight="1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 ht="18" customHeight="1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 ht="18" customHeight="1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topLeftCell="A9" zoomScale="80" zoomScaleNormal="70" zoomScaleSheetLayoutView="80" workbookViewId="0">
      <selection activeCell="B17" sqref="B17"/>
    </sheetView>
  </sheetViews>
  <sheetFormatPr defaultColWidth="8" defaultRowHeight="13.2"/>
  <cols>
    <col min="1" max="1" width="60.88671875" style="105" customWidth="1"/>
    <col min="2" max="2" width="20.88671875" style="105" customWidth="1"/>
    <col min="3" max="3" width="19.6640625" style="105" customWidth="1"/>
    <col min="4" max="4" width="10.88671875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281" t="s">
        <v>57</v>
      </c>
      <c r="B1" s="281"/>
      <c r="C1" s="281"/>
      <c r="D1" s="281"/>
      <c r="E1" s="281"/>
    </row>
    <row r="2" spans="1:16" s="95" customFormat="1" ht="23.25" customHeight="1">
      <c r="A2" s="276" t="s">
        <v>0</v>
      </c>
      <c r="B2" s="282" t="s">
        <v>94</v>
      </c>
      <c r="C2" s="282" t="s">
        <v>95</v>
      </c>
      <c r="D2" s="279" t="s">
        <v>1</v>
      </c>
      <c r="E2" s="280"/>
    </row>
    <row r="3" spans="1:16" s="95" customFormat="1" ht="42" customHeight="1">
      <c r="A3" s="277"/>
      <c r="B3" s="283"/>
      <c r="C3" s="283"/>
      <c r="D3" s="5" t="s">
        <v>2</v>
      </c>
      <c r="E3" s="6" t="s">
        <v>42</v>
      </c>
    </row>
    <row r="4" spans="1:16" s="106" customFormat="1" ht="15.75" customHeight="1">
      <c r="A4" s="8" t="s">
        <v>4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37</v>
      </c>
      <c r="B5" s="120">
        <f>'4'!B7</f>
        <v>1891</v>
      </c>
      <c r="C5" s="199">
        <f>'4'!C7</f>
        <v>1102</v>
      </c>
      <c r="D5" s="169">
        <f>C5/B5*100</f>
        <v>58.276044420941297</v>
      </c>
      <c r="E5" s="121">
        <f>C5-B5</f>
        <v>-789</v>
      </c>
      <c r="K5" s="185"/>
    </row>
    <row r="6" spans="1:16" s="95" customFormat="1" ht="31.5" customHeight="1">
      <c r="A6" s="107" t="s">
        <v>38</v>
      </c>
      <c r="B6" s="120">
        <f>'4'!E7</f>
        <v>1834</v>
      </c>
      <c r="C6" s="199">
        <f>'4'!F7</f>
        <v>1039</v>
      </c>
      <c r="D6" s="169">
        <f t="shared" ref="D6:D10" si="0">C6/B6*100</f>
        <v>56.652126499454745</v>
      </c>
      <c r="E6" s="121">
        <f t="shared" ref="E6:E10" si="1">C6-B6</f>
        <v>-795</v>
      </c>
      <c r="K6" s="185"/>
      <c r="P6" s="137"/>
    </row>
    <row r="7" spans="1:16" s="95" customFormat="1" ht="54.75" customHeight="1">
      <c r="A7" s="110" t="s">
        <v>39</v>
      </c>
      <c r="B7" s="120">
        <f>'4'!H7</f>
        <v>158</v>
      </c>
      <c r="C7" s="199">
        <f>'4'!I7</f>
        <v>109</v>
      </c>
      <c r="D7" s="169">
        <f t="shared" si="0"/>
        <v>68.987341772151893</v>
      </c>
      <c r="E7" s="121">
        <f t="shared" si="1"/>
        <v>-49</v>
      </c>
      <c r="K7" s="185"/>
      <c r="M7" s="137"/>
    </row>
    <row r="8" spans="1:16" s="95" customFormat="1" ht="35.25" customHeight="1">
      <c r="A8" s="107" t="s">
        <v>40</v>
      </c>
      <c r="B8" s="120">
        <f>'4'!K7</f>
        <v>6</v>
      </c>
      <c r="C8" s="199">
        <f>'4'!L7</f>
        <v>7</v>
      </c>
      <c r="D8" s="169">
        <f t="shared" si="0"/>
        <v>116.66666666666667</v>
      </c>
      <c r="E8" s="121">
        <f t="shared" si="1"/>
        <v>1</v>
      </c>
      <c r="K8" s="185"/>
      <c r="P8" s="137"/>
    </row>
    <row r="9" spans="1:16" s="95" customFormat="1" ht="45.75" customHeight="1">
      <c r="A9" s="107" t="s">
        <v>31</v>
      </c>
      <c r="B9" s="120">
        <f>'4'!N7</f>
        <v>19</v>
      </c>
      <c r="C9" s="199">
        <f>'4'!O7</f>
        <v>6</v>
      </c>
      <c r="D9" s="169">
        <f t="shared" si="0"/>
        <v>31.578947368421051</v>
      </c>
      <c r="E9" s="121">
        <f t="shared" si="1"/>
        <v>-13</v>
      </c>
      <c r="K9" s="185"/>
    </row>
    <row r="10" spans="1:16" s="95" customFormat="1" ht="55.5" customHeight="1">
      <c r="A10" s="107" t="s">
        <v>41</v>
      </c>
      <c r="B10" s="120">
        <f>'4'!Q7</f>
        <v>1559</v>
      </c>
      <c r="C10" s="199">
        <f>'4'!R7</f>
        <v>752</v>
      </c>
      <c r="D10" s="169">
        <f t="shared" si="0"/>
        <v>48.236048749198204</v>
      </c>
      <c r="E10" s="121">
        <f t="shared" si="1"/>
        <v>-807</v>
      </c>
      <c r="K10" s="185"/>
    </row>
    <row r="11" spans="1:16" s="95" customFormat="1" ht="12.75" customHeight="1">
      <c r="A11" s="272" t="s">
        <v>5</v>
      </c>
      <c r="B11" s="273"/>
      <c r="C11" s="273"/>
      <c r="D11" s="273"/>
      <c r="E11" s="273"/>
      <c r="K11" s="185"/>
    </row>
    <row r="12" spans="1:16" s="95" customFormat="1" ht="15" customHeight="1">
      <c r="A12" s="274"/>
      <c r="B12" s="275"/>
      <c r="C12" s="275"/>
      <c r="D12" s="275"/>
      <c r="E12" s="275"/>
      <c r="K12" s="185"/>
    </row>
    <row r="13" spans="1:16" s="95" customFormat="1" ht="20.25" customHeight="1">
      <c r="A13" s="276" t="s">
        <v>0</v>
      </c>
      <c r="B13" s="278" t="s">
        <v>97</v>
      </c>
      <c r="C13" s="278" t="s">
        <v>96</v>
      </c>
      <c r="D13" s="279" t="s">
        <v>1</v>
      </c>
      <c r="E13" s="280"/>
      <c r="K13" s="185"/>
    </row>
    <row r="14" spans="1:16" ht="35.25" customHeight="1">
      <c r="A14" s="277"/>
      <c r="B14" s="278"/>
      <c r="C14" s="278"/>
      <c r="D14" s="5" t="s">
        <v>2</v>
      </c>
      <c r="E14" s="6" t="s">
        <v>58</v>
      </c>
      <c r="K14" s="185"/>
    </row>
    <row r="15" spans="1:16" ht="24" customHeight="1">
      <c r="A15" s="107" t="s">
        <v>37</v>
      </c>
      <c r="B15" s="123">
        <f>'4'!T7</f>
        <v>822</v>
      </c>
      <c r="C15" s="200">
        <f>'4'!U7</f>
        <v>418</v>
      </c>
      <c r="D15" s="169">
        <f t="shared" ref="D15:D17" si="2">C15/B15*100</f>
        <v>50.851581508515821</v>
      </c>
      <c r="E15" s="121">
        <f t="shared" ref="E15:E17" si="3">C15-B15</f>
        <v>-404</v>
      </c>
      <c r="K15" s="185"/>
    </row>
    <row r="16" spans="1:16" ht="25.5" customHeight="1">
      <c r="A16" s="2" t="s">
        <v>38</v>
      </c>
      <c r="B16" s="123">
        <f>'4'!W7</f>
        <v>812</v>
      </c>
      <c r="C16" s="200">
        <f>'4'!X7</f>
        <v>387</v>
      </c>
      <c r="D16" s="169">
        <f t="shared" si="2"/>
        <v>47.660098522167488</v>
      </c>
      <c r="E16" s="121">
        <f t="shared" si="3"/>
        <v>-425</v>
      </c>
      <c r="K16" s="185"/>
    </row>
    <row r="17" spans="1:28" ht="33.75" customHeight="1">
      <c r="A17" s="2" t="s">
        <v>43</v>
      </c>
      <c r="B17" s="123">
        <f>'4'!Z7</f>
        <v>650</v>
      </c>
      <c r="C17" s="200">
        <f>'4'!AA7</f>
        <v>109</v>
      </c>
      <c r="D17" s="169">
        <f t="shared" si="2"/>
        <v>16.76923076923077</v>
      </c>
      <c r="E17" s="121">
        <f t="shared" si="3"/>
        <v>-541</v>
      </c>
      <c r="G17" s="131"/>
      <c r="K17" s="185"/>
      <c r="S17" s="131"/>
      <c r="V17" s="131"/>
      <c r="Y17" s="131"/>
    </row>
    <row r="20" spans="1:28">
      <c r="P20" s="131"/>
    </row>
    <row r="21" spans="1:28">
      <c r="D21" s="131"/>
      <c r="G21" s="131"/>
      <c r="S21" s="131"/>
      <c r="V21" s="131"/>
      <c r="Y21" s="131"/>
      <c r="AB21" s="131"/>
    </row>
    <row r="25" spans="1:28">
      <c r="D25" s="131"/>
      <c r="G25" s="131"/>
      <c r="S25" s="131"/>
      <c r="V25" s="131"/>
      <c r="Y25" s="131"/>
      <c r="AB25" s="131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3"/>
  <sheetViews>
    <sheetView view="pageBreakPreview" zoomScale="92" zoomScaleNormal="90" zoomScaleSheetLayoutView="92" workbookViewId="0">
      <selection activeCell="AA8" sqref="AA8:AA17"/>
    </sheetView>
  </sheetViews>
  <sheetFormatPr defaultColWidth="9.109375" defaultRowHeight="13.8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5" width="9.44140625" style="44" customWidth="1"/>
    <col min="16" max="16" width="8.5546875" style="44" customWidth="1"/>
    <col min="17" max="18" width="9.44140625" style="44" customWidth="1"/>
    <col min="19" max="19" width="8.5546875" style="44" customWidth="1"/>
    <col min="20" max="20" width="8.109375" style="44" customWidth="1"/>
    <col min="21" max="21" width="7.109375" style="44" customWidth="1"/>
    <col min="22" max="22" width="9.44140625" style="44" customWidth="1"/>
    <col min="23" max="23" width="8.6640625" style="44" customWidth="1"/>
    <col min="24" max="24" width="8.88671875" style="44" customWidth="1"/>
    <col min="25" max="25" width="8.5546875" style="44" customWidth="1"/>
    <col min="26" max="16384" width="9.109375" style="44"/>
  </cols>
  <sheetData>
    <row r="1" spans="1:30" s="20" customFormat="1" ht="43.5" customHeight="1">
      <c r="A1" s="19"/>
      <c r="B1" s="295" t="s">
        <v>98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83" t="s">
        <v>22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117" t="s">
        <v>6</v>
      </c>
    </row>
    <row r="3" spans="1:30" s="25" customFormat="1" ht="74.25" customHeight="1">
      <c r="A3" s="296"/>
      <c r="B3" s="284" t="s">
        <v>26</v>
      </c>
      <c r="C3" s="284"/>
      <c r="D3" s="284"/>
      <c r="E3" s="284" t="s">
        <v>8</v>
      </c>
      <c r="F3" s="284"/>
      <c r="G3" s="284"/>
      <c r="H3" s="284" t="s">
        <v>19</v>
      </c>
      <c r="I3" s="284"/>
      <c r="J3" s="284"/>
      <c r="K3" s="284" t="s">
        <v>11</v>
      </c>
      <c r="L3" s="284"/>
      <c r="M3" s="284"/>
      <c r="N3" s="284" t="s">
        <v>12</v>
      </c>
      <c r="O3" s="284"/>
      <c r="P3" s="284"/>
      <c r="Q3" s="289" t="s">
        <v>10</v>
      </c>
      <c r="R3" s="290"/>
      <c r="S3" s="291"/>
      <c r="T3" s="289" t="s">
        <v>27</v>
      </c>
      <c r="U3" s="290"/>
      <c r="V3" s="291"/>
      <c r="W3" s="284" t="s">
        <v>13</v>
      </c>
      <c r="X3" s="284"/>
      <c r="Y3" s="284"/>
      <c r="Z3" s="284" t="s">
        <v>18</v>
      </c>
      <c r="AA3" s="284"/>
      <c r="AB3" s="284"/>
    </row>
    <row r="4" spans="1:30" s="26" customFormat="1" ht="26.25" customHeight="1">
      <c r="A4" s="297"/>
      <c r="B4" s="285">
        <v>2022</v>
      </c>
      <c r="C4" s="285">
        <v>2023</v>
      </c>
      <c r="D4" s="286" t="s">
        <v>2</v>
      </c>
      <c r="E4" s="285">
        <v>2022</v>
      </c>
      <c r="F4" s="285">
        <v>2023</v>
      </c>
      <c r="G4" s="286" t="s">
        <v>2</v>
      </c>
      <c r="H4" s="285">
        <v>2022</v>
      </c>
      <c r="I4" s="285">
        <v>2023</v>
      </c>
      <c r="J4" s="286" t="s">
        <v>2</v>
      </c>
      <c r="K4" s="285">
        <v>2022</v>
      </c>
      <c r="L4" s="285">
        <v>2023</v>
      </c>
      <c r="M4" s="286" t="s">
        <v>2</v>
      </c>
      <c r="N4" s="285">
        <v>2022</v>
      </c>
      <c r="O4" s="285">
        <v>2023</v>
      </c>
      <c r="P4" s="286" t="s">
        <v>2</v>
      </c>
      <c r="Q4" s="285">
        <v>2022</v>
      </c>
      <c r="R4" s="285">
        <v>2023</v>
      </c>
      <c r="S4" s="286" t="s">
        <v>2</v>
      </c>
      <c r="T4" s="285">
        <v>2022</v>
      </c>
      <c r="U4" s="285">
        <v>2023</v>
      </c>
      <c r="V4" s="286" t="s">
        <v>2</v>
      </c>
      <c r="W4" s="285">
        <v>2022</v>
      </c>
      <c r="X4" s="285">
        <v>2023</v>
      </c>
      <c r="Y4" s="286" t="s">
        <v>2</v>
      </c>
      <c r="Z4" s="285">
        <v>2022</v>
      </c>
      <c r="AA4" s="285">
        <v>2023</v>
      </c>
      <c r="AB4" s="286" t="s">
        <v>2</v>
      </c>
    </row>
    <row r="5" spans="1:30" s="26" customFormat="1" ht="15.75" customHeight="1">
      <c r="A5" s="298"/>
      <c r="B5" s="285"/>
      <c r="C5" s="285"/>
      <c r="D5" s="286"/>
      <c r="E5" s="285"/>
      <c r="F5" s="285"/>
      <c r="G5" s="286"/>
      <c r="H5" s="285"/>
      <c r="I5" s="285"/>
      <c r="J5" s="286"/>
      <c r="K5" s="285"/>
      <c r="L5" s="285"/>
      <c r="M5" s="286"/>
      <c r="N5" s="285"/>
      <c r="O5" s="285"/>
      <c r="P5" s="286"/>
      <c r="Q5" s="285"/>
      <c r="R5" s="285"/>
      <c r="S5" s="286"/>
      <c r="T5" s="285"/>
      <c r="U5" s="285"/>
      <c r="V5" s="286"/>
      <c r="W5" s="285"/>
      <c r="X5" s="285"/>
      <c r="Y5" s="286"/>
      <c r="Z5" s="285"/>
      <c r="AA5" s="285"/>
      <c r="AB5" s="286"/>
    </row>
    <row r="6" spans="1:30" s="29" customFormat="1" ht="11.25" customHeight="1">
      <c r="A6" s="27" t="s">
        <v>4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13</v>
      </c>
      <c r="L6" s="28">
        <v>14</v>
      </c>
      <c r="M6" s="28">
        <v>15</v>
      </c>
      <c r="N6" s="28">
        <v>16</v>
      </c>
      <c r="O6" s="28">
        <v>17</v>
      </c>
      <c r="P6" s="28">
        <v>18</v>
      </c>
      <c r="Q6" s="28">
        <v>19</v>
      </c>
      <c r="R6" s="28">
        <v>20</v>
      </c>
      <c r="S6" s="28">
        <v>21</v>
      </c>
      <c r="T6" s="28">
        <v>22</v>
      </c>
      <c r="U6" s="28">
        <v>23</v>
      </c>
      <c r="V6" s="28">
        <v>24</v>
      </c>
      <c r="W6" s="28">
        <v>25</v>
      </c>
      <c r="X6" s="28">
        <v>26</v>
      </c>
      <c r="Y6" s="28">
        <v>27</v>
      </c>
      <c r="Z6" s="28">
        <v>25</v>
      </c>
      <c r="AA6" s="28">
        <v>26</v>
      </c>
      <c r="AB6" s="28">
        <v>27</v>
      </c>
    </row>
    <row r="7" spans="1:30" s="34" customFormat="1" ht="16.5" customHeight="1">
      <c r="A7" s="30" t="s">
        <v>44</v>
      </c>
      <c r="B7" s="31">
        <f>SUM(B8:B17)</f>
        <v>1891</v>
      </c>
      <c r="C7" s="31">
        <f>SUM(C8:C17)</f>
        <v>1102</v>
      </c>
      <c r="D7" s="32">
        <f>C7/B7*100</f>
        <v>58.276044420941297</v>
      </c>
      <c r="E7" s="31">
        <f>SUM(E8:E17)</f>
        <v>1834</v>
      </c>
      <c r="F7" s="31">
        <f>SUM(F8:F17)</f>
        <v>1039</v>
      </c>
      <c r="G7" s="32">
        <f>F7/E7*100</f>
        <v>56.652126499454745</v>
      </c>
      <c r="H7" s="31">
        <f>SUM(H8:H17)</f>
        <v>158</v>
      </c>
      <c r="I7" s="201">
        <f>SUM(I8:I17)</f>
        <v>109</v>
      </c>
      <c r="J7" s="202">
        <f>I7/H7*100</f>
        <v>68.987341772151893</v>
      </c>
      <c r="K7" s="201">
        <f>SUM(K8:K17)</f>
        <v>6</v>
      </c>
      <c r="L7" s="201">
        <f>SUM(L8:L17)</f>
        <v>7</v>
      </c>
      <c r="M7" s="202">
        <f>L7/K7*100</f>
        <v>116.66666666666667</v>
      </c>
      <c r="N7" s="201">
        <f>SUM(N8:N17)</f>
        <v>19</v>
      </c>
      <c r="O7" s="201">
        <f>SUM(O8:O17)</f>
        <v>6</v>
      </c>
      <c r="P7" s="202">
        <f>O7/N7*100</f>
        <v>31.578947368421051</v>
      </c>
      <c r="Q7" s="201">
        <f>SUM(Q8:Q17)</f>
        <v>1559</v>
      </c>
      <c r="R7" s="201">
        <f>SUM(R8:R17)</f>
        <v>752</v>
      </c>
      <c r="S7" s="202">
        <f>R7/Q7*100</f>
        <v>48.236048749198204</v>
      </c>
      <c r="T7" s="201">
        <f>SUM(T8:T17)</f>
        <v>822</v>
      </c>
      <c r="U7" s="201">
        <f>SUM(U8:U17)</f>
        <v>418</v>
      </c>
      <c r="V7" s="202">
        <f>U7/T7*100</f>
        <v>50.851581508515821</v>
      </c>
      <c r="W7" s="201">
        <f>SUM(W8:W17)</f>
        <v>812</v>
      </c>
      <c r="X7" s="201">
        <f>SUM(X8:X17)</f>
        <v>387</v>
      </c>
      <c r="Y7" s="202">
        <f>X7/W7*100</f>
        <v>47.660098522167488</v>
      </c>
      <c r="Z7" s="201">
        <f>SUM(Z8:Z17)</f>
        <v>650</v>
      </c>
      <c r="AA7" s="201">
        <f>SUM(AA8:AA17)</f>
        <v>109</v>
      </c>
      <c r="AB7" s="202">
        <f>AA7/Z7*100</f>
        <v>16.76923076923077</v>
      </c>
      <c r="AC7" s="33"/>
    </row>
    <row r="8" spans="1:30" s="40" customFormat="1" ht="16.5" customHeight="1">
      <c r="A8" s="114" t="s">
        <v>49</v>
      </c>
      <c r="B8" s="35">
        <v>1217</v>
      </c>
      <c r="C8" s="195">
        <v>880</v>
      </c>
      <c r="D8" s="190">
        <f>C8/B8*100</f>
        <v>72.308956450287582</v>
      </c>
      <c r="E8" s="189">
        <v>1178</v>
      </c>
      <c r="F8" s="195">
        <v>824</v>
      </c>
      <c r="G8" s="190">
        <f>F8/E8*100</f>
        <v>69.94906621392191</v>
      </c>
      <c r="H8" s="191">
        <v>94</v>
      </c>
      <c r="I8" s="196">
        <v>97</v>
      </c>
      <c r="J8" s="190">
        <f>I8/H8*100</f>
        <v>103.19148936170212</v>
      </c>
      <c r="K8" s="191">
        <v>4</v>
      </c>
      <c r="L8" s="197">
        <v>6</v>
      </c>
      <c r="M8" s="190">
        <f>L8/K8*100</f>
        <v>150</v>
      </c>
      <c r="N8" s="191">
        <v>9</v>
      </c>
      <c r="O8" s="197">
        <v>6</v>
      </c>
      <c r="P8" s="190">
        <f>O8/N8*100</f>
        <v>66.666666666666657</v>
      </c>
      <c r="Q8" s="191">
        <v>944</v>
      </c>
      <c r="R8" s="197">
        <v>631</v>
      </c>
      <c r="S8" s="190">
        <f>R8/Q8*100</f>
        <v>66.843220338983059</v>
      </c>
      <c r="T8" s="191">
        <v>592</v>
      </c>
      <c r="U8" s="197">
        <v>302</v>
      </c>
      <c r="V8" s="190">
        <f>U8/T8*100</f>
        <v>51.013513513513509</v>
      </c>
      <c r="W8" s="191">
        <v>586</v>
      </c>
      <c r="X8" s="197">
        <v>272</v>
      </c>
      <c r="Y8" s="190">
        <f>X8/W8*100</f>
        <v>46.416382252559728</v>
      </c>
      <c r="Z8" s="191">
        <v>529</v>
      </c>
      <c r="AA8" s="197">
        <v>103</v>
      </c>
      <c r="AB8" s="190">
        <f>AA8/Z8*100</f>
        <v>19.47069943289225</v>
      </c>
      <c r="AC8" s="38"/>
      <c r="AD8" s="39"/>
    </row>
    <row r="9" spans="1:30" s="41" customFormat="1" ht="16.5" customHeight="1">
      <c r="A9" s="114" t="s">
        <v>45</v>
      </c>
      <c r="B9" s="35">
        <v>115</v>
      </c>
      <c r="C9" s="195">
        <v>40</v>
      </c>
      <c r="D9" s="190">
        <f t="shared" ref="D9:D17" si="0">C9/B9*100</f>
        <v>34.782608695652172</v>
      </c>
      <c r="E9" s="189">
        <v>111</v>
      </c>
      <c r="F9" s="195">
        <v>37</v>
      </c>
      <c r="G9" s="190">
        <f t="shared" ref="G9:G17" si="1">F9/E9*100</f>
        <v>33.333333333333329</v>
      </c>
      <c r="H9" s="191">
        <v>3</v>
      </c>
      <c r="I9" s="196">
        <v>0</v>
      </c>
      <c r="J9" s="190">
        <f t="shared" ref="J9:J17" si="2">I9/H9*100</f>
        <v>0</v>
      </c>
      <c r="K9" s="191">
        <v>1</v>
      </c>
      <c r="L9" s="197">
        <v>0</v>
      </c>
      <c r="M9" s="190">
        <f t="shared" ref="M9:M17" si="3">L9/K9*100</f>
        <v>0</v>
      </c>
      <c r="N9" s="191">
        <v>0</v>
      </c>
      <c r="O9" s="197">
        <v>0</v>
      </c>
      <c r="P9" s="198" t="e">
        <f t="shared" ref="P9:P17" si="4">O9/N9*100</f>
        <v>#DIV/0!</v>
      </c>
      <c r="Q9" s="191">
        <v>106</v>
      </c>
      <c r="R9" s="197">
        <v>25</v>
      </c>
      <c r="S9" s="190">
        <f t="shared" ref="S9:S17" si="5">R9/Q9*100</f>
        <v>23.584905660377359</v>
      </c>
      <c r="T9" s="191">
        <v>49</v>
      </c>
      <c r="U9" s="197">
        <v>24</v>
      </c>
      <c r="V9" s="190">
        <f t="shared" ref="V9:V17" si="6">U9/T9*100</f>
        <v>48.979591836734691</v>
      </c>
      <c r="W9" s="191">
        <v>46</v>
      </c>
      <c r="X9" s="197">
        <v>24</v>
      </c>
      <c r="Y9" s="190">
        <f t="shared" ref="Y9:Y17" si="7">X9/W9*100</f>
        <v>52.173913043478258</v>
      </c>
      <c r="Z9" s="191">
        <v>16</v>
      </c>
      <c r="AA9" s="197">
        <v>0</v>
      </c>
      <c r="AB9" s="190">
        <f t="shared" ref="AB9:AB17" si="8">AA9/Z9*100</f>
        <v>0</v>
      </c>
      <c r="AC9" s="38"/>
      <c r="AD9" s="39"/>
    </row>
    <row r="10" spans="1:30" s="40" customFormat="1" ht="16.5" customHeight="1">
      <c r="A10" s="114" t="s">
        <v>46</v>
      </c>
      <c r="B10" s="35">
        <v>48</v>
      </c>
      <c r="C10" s="195">
        <v>9</v>
      </c>
      <c r="D10" s="190">
        <f t="shared" si="0"/>
        <v>18.75</v>
      </c>
      <c r="E10" s="189">
        <v>47</v>
      </c>
      <c r="F10" s="195">
        <v>9</v>
      </c>
      <c r="G10" s="190">
        <f t="shared" si="1"/>
        <v>19.148936170212767</v>
      </c>
      <c r="H10" s="191">
        <v>3</v>
      </c>
      <c r="I10" s="196">
        <v>0</v>
      </c>
      <c r="J10" s="190">
        <f t="shared" si="2"/>
        <v>0</v>
      </c>
      <c r="K10" s="191">
        <v>0</v>
      </c>
      <c r="L10" s="197">
        <v>0</v>
      </c>
      <c r="M10" s="198" t="e">
        <f t="shared" si="3"/>
        <v>#DIV/0!</v>
      </c>
      <c r="N10" s="191">
        <v>1</v>
      </c>
      <c r="O10" s="197">
        <v>0</v>
      </c>
      <c r="P10" s="190">
        <f t="shared" si="4"/>
        <v>0</v>
      </c>
      <c r="Q10" s="191">
        <v>47</v>
      </c>
      <c r="R10" s="197">
        <v>0</v>
      </c>
      <c r="S10" s="190">
        <f t="shared" si="5"/>
        <v>0</v>
      </c>
      <c r="T10" s="191">
        <v>14</v>
      </c>
      <c r="U10" s="197">
        <v>4</v>
      </c>
      <c r="V10" s="190">
        <f t="shared" si="6"/>
        <v>28.571428571428569</v>
      </c>
      <c r="W10" s="191">
        <v>14</v>
      </c>
      <c r="X10" s="197">
        <v>4</v>
      </c>
      <c r="Y10" s="190">
        <f t="shared" si="7"/>
        <v>28.571428571428569</v>
      </c>
      <c r="Z10" s="191">
        <v>9</v>
      </c>
      <c r="AA10" s="197">
        <v>1</v>
      </c>
      <c r="AB10" s="190">
        <f t="shared" si="8"/>
        <v>11.111111111111111</v>
      </c>
      <c r="AC10" s="38"/>
      <c r="AD10" s="39"/>
    </row>
    <row r="11" spans="1:30" s="40" customFormat="1" ht="16.5" customHeight="1">
      <c r="A11" s="114" t="s">
        <v>47</v>
      </c>
      <c r="B11" s="35">
        <v>152</v>
      </c>
      <c r="C11" s="195">
        <v>40</v>
      </c>
      <c r="D11" s="190">
        <f t="shared" si="0"/>
        <v>26.315789473684209</v>
      </c>
      <c r="E11" s="189">
        <v>147</v>
      </c>
      <c r="F11" s="195">
        <v>40</v>
      </c>
      <c r="G11" s="190">
        <f t="shared" si="1"/>
        <v>27.210884353741498</v>
      </c>
      <c r="H11" s="191">
        <v>19</v>
      </c>
      <c r="I11" s="196">
        <v>0</v>
      </c>
      <c r="J11" s="190">
        <f t="shared" si="2"/>
        <v>0</v>
      </c>
      <c r="K11" s="191">
        <v>1</v>
      </c>
      <c r="L11" s="197">
        <v>0</v>
      </c>
      <c r="M11" s="190">
        <f t="shared" si="3"/>
        <v>0</v>
      </c>
      <c r="N11" s="191">
        <v>5</v>
      </c>
      <c r="O11" s="197">
        <v>0</v>
      </c>
      <c r="P11" s="190">
        <f t="shared" si="4"/>
        <v>0</v>
      </c>
      <c r="Q11" s="191">
        <v>134</v>
      </c>
      <c r="R11" s="197">
        <v>11</v>
      </c>
      <c r="S11" s="190">
        <f t="shared" si="5"/>
        <v>8.2089552238805972</v>
      </c>
      <c r="T11" s="191">
        <v>45</v>
      </c>
      <c r="U11" s="197">
        <v>23</v>
      </c>
      <c r="V11" s="190">
        <f t="shared" si="6"/>
        <v>51.111111111111107</v>
      </c>
      <c r="W11" s="191">
        <v>45</v>
      </c>
      <c r="X11" s="197">
        <v>23</v>
      </c>
      <c r="Y11" s="190">
        <f t="shared" si="7"/>
        <v>51.111111111111107</v>
      </c>
      <c r="Z11" s="191">
        <v>26</v>
      </c>
      <c r="AA11" s="197">
        <v>2</v>
      </c>
      <c r="AB11" s="190">
        <f t="shared" si="8"/>
        <v>7.6923076923076925</v>
      </c>
      <c r="AC11" s="38"/>
      <c r="AD11" s="39"/>
    </row>
    <row r="12" spans="1:30" s="40" customFormat="1" ht="16.5" customHeight="1">
      <c r="A12" s="114" t="s">
        <v>48</v>
      </c>
      <c r="B12" s="35">
        <v>15</v>
      </c>
      <c r="C12" s="195">
        <v>8</v>
      </c>
      <c r="D12" s="190">
        <f t="shared" si="0"/>
        <v>53.333333333333336</v>
      </c>
      <c r="E12" s="189">
        <v>15</v>
      </c>
      <c r="F12" s="195">
        <v>8</v>
      </c>
      <c r="G12" s="190">
        <f t="shared" si="1"/>
        <v>53.333333333333336</v>
      </c>
      <c r="H12" s="191">
        <v>2</v>
      </c>
      <c r="I12" s="196">
        <v>0</v>
      </c>
      <c r="J12" s="190">
        <f t="shared" si="2"/>
        <v>0</v>
      </c>
      <c r="K12" s="191">
        <v>0</v>
      </c>
      <c r="L12" s="197">
        <v>0</v>
      </c>
      <c r="M12" s="198" t="e">
        <f t="shared" si="3"/>
        <v>#DIV/0!</v>
      </c>
      <c r="N12" s="191">
        <v>0</v>
      </c>
      <c r="O12" s="197">
        <v>0</v>
      </c>
      <c r="P12" s="198" t="e">
        <f t="shared" si="4"/>
        <v>#DIV/0!</v>
      </c>
      <c r="Q12" s="191">
        <v>14</v>
      </c>
      <c r="R12" s="197">
        <v>7</v>
      </c>
      <c r="S12" s="190">
        <f t="shared" si="5"/>
        <v>50</v>
      </c>
      <c r="T12" s="191">
        <v>7</v>
      </c>
      <c r="U12" s="197">
        <v>4</v>
      </c>
      <c r="V12" s="190">
        <f t="shared" si="6"/>
        <v>57.142857142857139</v>
      </c>
      <c r="W12" s="191">
        <v>7</v>
      </c>
      <c r="X12" s="197">
        <v>4</v>
      </c>
      <c r="Y12" s="190">
        <f t="shared" si="7"/>
        <v>57.142857142857139</v>
      </c>
      <c r="Z12" s="191">
        <v>6</v>
      </c>
      <c r="AA12" s="197">
        <v>0</v>
      </c>
      <c r="AB12" s="190">
        <f t="shared" si="8"/>
        <v>0</v>
      </c>
      <c r="AC12" s="38"/>
      <c r="AD12" s="39"/>
    </row>
    <row r="13" spans="1:30" s="40" customFormat="1" ht="16.5" customHeight="1">
      <c r="A13" s="114" t="s">
        <v>50</v>
      </c>
      <c r="B13" s="35">
        <v>237</v>
      </c>
      <c r="C13" s="195">
        <v>95</v>
      </c>
      <c r="D13" s="190">
        <f t="shared" si="0"/>
        <v>40.084388185654007</v>
      </c>
      <c r="E13" s="189">
        <v>229</v>
      </c>
      <c r="F13" s="195">
        <v>91</v>
      </c>
      <c r="G13" s="190">
        <f t="shared" si="1"/>
        <v>39.737991266375545</v>
      </c>
      <c r="H13" s="191">
        <v>21</v>
      </c>
      <c r="I13" s="196">
        <v>12</v>
      </c>
      <c r="J13" s="190">
        <f t="shared" si="2"/>
        <v>57.142857142857139</v>
      </c>
      <c r="K13" s="191">
        <v>0</v>
      </c>
      <c r="L13" s="197">
        <v>1</v>
      </c>
      <c r="M13" s="198" t="e">
        <f t="shared" si="3"/>
        <v>#DIV/0!</v>
      </c>
      <c r="N13" s="191">
        <v>1</v>
      </c>
      <c r="O13" s="197">
        <v>0</v>
      </c>
      <c r="P13" s="190">
        <f t="shared" si="4"/>
        <v>0</v>
      </c>
      <c r="Q13" s="191">
        <v>212</v>
      </c>
      <c r="R13" s="197">
        <v>72</v>
      </c>
      <c r="S13" s="190">
        <f t="shared" si="5"/>
        <v>33.962264150943398</v>
      </c>
      <c r="T13" s="191">
        <v>78</v>
      </c>
      <c r="U13" s="197">
        <v>38</v>
      </c>
      <c r="V13" s="190">
        <f t="shared" si="6"/>
        <v>48.717948717948715</v>
      </c>
      <c r="W13" s="191">
        <v>77</v>
      </c>
      <c r="X13" s="197">
        <v>37</v>
      </c>
      <c r="Y13" s="190">
        <f t="shared" si="7"/>
        <v>48.051948051948052</v>
      </c>
      <c r="Z13" s="191">
        <v>38</v>
      </c>
      <c r="AA13" s="197">
        <v>3</v>
      </c>
      <c r="AB13" s="190">
        <f t="shared" si="8"/>
        <v>7.8947368421052628</v>
      </c>
      <c r="AC13" s="38"/>
      <c r="AD13" s="39"/>
    </row>
    <row r="14" spans="1:30" s="40" customFormat="1" ht="16.5" customHeight="1">
      <c r="A14" s="114" t="s">
        <v>51</v>
      </c>
      <c r="B14" s="35">
        <v>30</v>
      </c>
      <c r="C14" s="195">
        <v>12</v>
      </c>
      <c r="D14" s="190">
        <f t="shared" si="0"/>
        <v>40</v>
      </c>
      <c r="E14" s="189">
        <v>30</v>
      </c>
      <c r="F14" s="195">
        <v>12</v>
      </c>
      <c r="G14" s="190">
        <f t="shared" si="1"/>
        <v>40</v>
      </c>
      <c r="H14" s="191">
        <v>12</v>
      </c>
      <c r="I14" s="196">
        <v>0</v>
      </c>
      <c r="J14" s="190">
        <f t="shared" si="2"/>
        <v>0</v>
      </c>
      <c r="K14" s="191">
        <v>0</v>
      </c>
      <c r="L14" s="197">
        <v>0</v>
      </c>
      <c r="M14" s="198" t="e">
        <f t="shared" si="3"/>
        <v>#DIV/0!</v>
      </c>
      <c r="N14" s="191">
        <v>0</v>
      </c>
      <c r="O14" s="197">
        <v>0</v>
      </c>
      <c r="P14" s="198" t="e">
        <f t="shared" si="4"/>
        <v>#DIV/0!</v>
      </c>
      <c r="Q14" s="191">
        <v>27</v>
      </c>
      <c r="R14" s="197">
        <v>1</v>
      </c>
      <c r="S14" s="190">
        <f t="shared" si="5"/>
        <v>3.7037037037037033</v>
      </c>
      <c r="T14" s="191">
        <v>12</v>
      </c>
      <c r="U14" s="197">
        <v>11</v>
      </c>
      <c r="V14" s="190">
        <f t="shared" si="6"/>
        <v>91.666666666666657</v>
      </c>
      <c r="W14" s="191">
        <v>12</v>
      </c>
      <c r="X14" s="197">
        <v>11</v>
      </c>
      <c r="Y14" s="190">
        <f t="shared" si="7"/>
        <v>91.666666666666657</v>
      </c>
      <c r="Z14" s="191">
        <v>9</v>
      </c>
      <c r="AA14" s="197">
        <v>0</v>
      </c>
      <c r="AB14" s="190">
        <f t="shared" si="8"/>
        <v>0</v>
      </c>
      <c r="AC14" s="38"/>
      <c r="AD14" s="39"/>
    </row>
    <row r="15" spans="1:30" s="40" customFormat="1" ht="16.5" customHeight="1">
      <c r="A15" s="114" t="s">
        <v>52</v>
      </c>
      <c r="B15" s="35">
        <v>32</v>
      </c>
      <c r="C15" s="195">
        <v>7</v>
      </c>
      <c r="D15" s="190">
        <f t="shared" si="0"/>
        <v>21.875</v>
      </c>
      <c r="E15" s="189">
        <v>32</v>
      </c>
      <c r="F15" s="195">
        <v>7</v>
      </c>
      <c r="G15" s="190">
        <f t="shared" si="1"/>
        <v>21.875</v>
      </c>
      <c r="H15" s="191">
        <v>3</v>
      </c>
      <c r="I15" s="196">
        <v>0</v>
      </c>
      <c r="J15" s="190">
        <f t="shared" si="2"/>
        <v>0</v>
      </c>
      <c r="K15" s="191">
        <v>0</v>
      </c>
      <c r="L15" s="197">
        <v>0</v>
      </c>
      <c r="M15" s="198" t="e">
        <f t="shared" si="3"/>
        <v>#DIV/0!</v>
      </c>
      <c r="N15" s="191">
        <v>3</v>
      </c>
      <c r="O15" s="197">
        <v>0</v>
      </c>
      <c r="P15" s="190">
        <f t="shared" si="4"/>
        <v>0</v>
      </c>
      <c r="Q15" s="191">
        <v>32</v>
      </c>
      <c r="R15" s="197">
        <v>4</v>
      </c>
      <c r="S15" s="190">
        <f t="shared" si="5"/>
        <v>12.5</v>
      </c>
      <c r="T15" s="191">
        <v>14</v>
      </c>
      <c r="U15" s="197">
        <v>3</v>
      </c>
      <c r="V15" s="190">
        <f t="shared" si="6"/>
        <v>21.428571428571427</v>
      </c>
      <c r="W15" s="191">
        <v>14</v>
      </c>
      <c r="X15" s="197">
        <v>3</v>
      </c>
      <c r="Y15" s="190">
        <f t="shared" si="7"/>
        <v>21.428571428571427</v>
      </c>
      <c r="Z15" s="191">
        <v>9</v>
      </c>
      <c r="AA15" s="197">
        <v>0</v>
      </c>
      <c r="AB15" s="190">
        <f t="shared" si="8"/>
        <v>0</v>
      </c>
      <c r="AC15" s="38"/>
      <c r="AD15" s="39"/>
    </row>
    <row r="16" spans="1:30" s="40" customFormat="1" ht="16.5" customHeight="1">
      <c r="A16" s="114" t="s">
        <v>53</v>
      </c>
      <c r="B16" s="35">
        <v>15</v>
      </c>
      <c r="C16" s="195">
        <v>6</v>
      </c>
      <c r="D16" s="190">
        <f t="shared" si="0"/>
        <v>40</v>
      </c>
      <c r="E16" s="189">
        <v>15</v>
      </c>
      <c r="F16" s="195">
        <v>6</v>
      </c>
      <c r="G16" s="190">
        <f t="shared" si="1"/>
        <v>40</v>
      </c>
      <c r="H16" s="191">
        <v>0</v>
      </c>
      <c r="I16" s="196">
        <v>0</v>
      </c>
      <c r="J16" s="198" t="e">
        <f t="shared" si="2"/>
        <v>#DIV/0!</v>
      </c>
      <c r="K16" s="191">
        <v>0</v>
      </c>
      <c r="L16" s="197">
        <v>0</v>
      </c>
      <c r="M16" s="198" t="e">
        <f t="shared" si="3"/>
        <v>#DIV/0!</v>
      </c>
      <c r="N16" s="191">
        <v>0</v>
      </c>
      <c r="O16" s="197">
        <v>0</v>
      </c>
      <c r="P16" s="198" t="e">
        <f t="shared" si="4"/>
        <v>#DIV/0!</v>
      </c>
      <c r="Q16" s="191">
        <v>15</v>
      </c>
      <c r="R16" s="197">
        <v>1</v>
      </c>
      <c r="S16" s="190">
        <f t="shared" si="5"/>
        <v>6.666666666666667</v>
      </c>
      <c r="T16" s="191">
        <v>6</v>
      </c>
      <c r="U16" s="197">
        <v>5</v>
      </c>
      <c r="V16" s="190">
        <f t="shared" si="6"/>
        <v>83.333333333333343</v>
      </c>
      <c r="W16" s="191">
        <v>6</v>
      </c>
      <c r="X16" s="197">
        <v>5</v>
      </c>
      <c r="Y16" s="190">
        <f t="shared" si="7"/>
        <v>83.333333333333343</v>
      </c>
      <c r="Z16" s="191">
        <v>4</v>
      </c>
      <c r="AA16" s="197">
        <v>0</v>
      </c>
      <c r="AB16" s="190">
        <f t="shared" si="8"/>
        <v>0</v>
      </c>
      <c r="AC16" s="38"/>
      <c r="AD16" s="39"/>
    </row>
    <row r="17" spans="1:30" s="40" customFormat="1" ht="16.5" customHeight="1">
      <c r="A17" s="114" t="s">
        <v>54</v>
      </c>
      <c r="B17" s="35">
        <v>30</v>
      </c>
      <c r="C17" s="195">
        <v>5</v>
      </c>
      <c r="D17" s="190">
        <f t="shared" si="0"/>
        <v>16.666666666666664</v>
      </c>
      <c r="E17" s="189">
        <v>30</v>
      </c>
      <c r="F17" s="195">
        <v>5</v>
      </c>
      <c r="G17" s="190">
        <f t="shared" si="1"/>
        <v>16.666666666666664</v>
      </c>
      <c r="H17" s="191">
        <v>1</v>
      </c>
      <c r="I17" s="196">
        <v>0</v>
      </c>
      <c r="J17" s="190">
        <f t="shared" si="2"/>
        <v>0</v>
      </c>
      <c r="K17" s="191">
        <v>0</v>
      </c>
      <c r="L17" s="197">
        <v>0</v>
      </c>
      <c r="M17" s="198" t="e">
        <f t="shared" si="3"/>
        <v>#DIV/0!</v>
      </c>
      <c r="N17" s="191">
        <v>0</v>
      </c>
      <c r="O17" s="197">
        <v>0</v>
      </c>
      <c r="P17" s="198" t="e">
        <f t="shared" si="4"/>
        <v>#DIV/0!</v>
      </c>
      <c r="Q17" s="191">
        <v>28</v>
      </c>
      <c r="R17" s="197">
        <v>0</v>
      </c>
      <c r="S17" s="190">
        <f t="shared" si="5"/>
        <v>0</v>
      </c>
      <c r="T17" s="191">
        <v>5</v>
      </c>
      <c r="U17" s="197">
        <v>4</v>
      </c>
      <c r="V17" s="190">
        <f t="shared" si="6"/>
        <v>80</v>
      </c>
      <c r="W17" s="191">
        <v>5</v>
      </c>
      <c r="X17" s="197">
        <v>4</v>
      </c>
      <c r="Y17" s="190">
        <f t="shared" si="7"/>
        <v>80</v>
      </c>
      <c r="Z17" s="191">
        <v>4</v>
      </c>
      <c r="AA17" s="197">
        <v>0</v>
      </c>
      <c r="AB17" s="190">
        <f t="shared" si="8"/>
        <v>0</v>
      </c>
      <c r="AC17" s="38"/>
      <c r="AD17" s="39"/>
    </row>
    <row r="18" spans="1:30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5"/>
  <sheetViews>
    <sheetView view="pageBreakPreview" topLeftCell="A9" zoomScale="80" zoomScaleNormal="70" zoomScaleSheetLayoutView="80" workbookViewId="0">
      <selection activeCell="C18" sqref="C18"/>
    </sheetView>
  </sheetViews>
  <sheetFormatPr defaultColWidth="8" defaultRowHeight="13.2"/>
  <cols>
    <col min="1" max="1" width="61.6640625" style="105" customWidth="1"/>
    <col min="2" max="2" width="19.5546875" style="15" customWidth="1"/>
    <col min="3" max="3" width="19.218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8" ht="49.8" customHeight="1">
      <c r="A1" s="281" t="s">
        <v>75</v>
      </c>
      <c r="B1" s="281"/>
      <c r="C1" s="281"/>
      <c r="D1" s="281"/>
      <c r="E1" s="281"/>
    </row>
    <row r="2" spans="1:8" ht="9.75" customHeight="1">
      <c r="A2" s="300"/>
      <c r="B2" s="300"/>
      <c r="C2" s="300"/>
      <c r="D2" s="300"/>
      <c r="E2" s="300"/>
    </row>
    <row r="3" spans="1:8" s="95" customFormat="1" ht="23.25" customHeight="1">
      <c r="A3" s="276" t="s">
        <v>0</v>
      </c>
      <c r="B3" s="282" t="s">
        <v>90</v>
      </c>
      <c r="C3" s="282" t="s">
        <v>91</v>
      </c>
      <c r="D3" s="301" t="s">
        <v>1</v>
      </c>
      <c r="E3" s="302"/>
    </row>
    <row r="4" spans="1:8" s="95" customFormat="1" ht="27.6">
      <c r="A4" s="277"/>
      <c r="B4" s="283"/>
      <c r="C4" s="283"/>
      <c r="D4" s="5" t="s">
        <v>2</v>
      </c>
      <c r="E4" s="6" t="s">
        <v>42</v>
      </c>
    </row>
    <row r="5" spans="1:8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106" customFormat="1" ht="29.25" customHeight="1">
      <c r="A6" s="107" t="s">
        <v>37</v>
      </c>
      <c r="B6" s="120">
        <f>'6'!B8</f>
        <v>405</v>
      </c>
      <c r="C6" s="199">
        <f>'6'!C8</f>
        <v>106</v>
      </c>
      <c r="D6" s="169">
        <f>C6/B6*100</f>
        <v>26.172839506172842</v>
      </c>
      <c r="E6" s="121">
        <f>C6-B6</f>
        <v>-299</v>
      </c>
      <c r="H6" s="133"/>
    </row>
    <row r="7" spans="1:8" s="95" customFormat="1" ht="29.25" customHeight="1">
      <c r="A7" s="107" t="s">
        <v>38</v>
      </c>
      <c r="B7" s="120">
        <f>'6'!E8</f>
        <v>400</v>
      </c>
      <c r="C7" s="199">
        <f>'6'!F8</f>
        <v>103</v>
      </c>
      <c r="D7" s="169">
        <f t="shared" ref="D7:D11" si="0">C7/B7*100</f>
        <v>25.75</v>
      </c>
      <c r="E7" s="121">
        <f t="shared" ref="E7:E11" si="1">C7-B7</f>
        <v>-297</v>
      </c>
    </row>
    <row r="8" spans="1:8" s="95" customFormat="1" ht="43.2" customHeight="1">
      <c r="A8" s="110" t="s">
        <v>39</v>
      </c>
      <c r="B8" s="120">
        <f>'6'!H8</f>
        <v>377</v>
      </c>
      <c r="C8" s="199">
        <f>'6'!I8</f>
        <v>53</v>
      </c>
      <c r="D8" s="169">
        <f t="shared" si="0"/>
        <v>14.058355437665782</v>
      </c>
      <c r="E8" s="121">
        <f t="shared" si="1"/>
        <v>-324</v>
      </c>
      <c r="H8" s="137"/>
    </row>
    <row r="9" spans="1:8" s="95" customFormat="1" ht="29.4" customHeight="1">
      <c r="A9" s="107" t="s">
        <v>40</v>
      </c>
      <c r="B9" s="120">
        <f>'6'!K8</f>
        <v>3</v>
      </c>
      <c r="C9" s="199">
        <f>'6'!L8</f>
        <v>0</v>
      </c>
      <c r="D9" s="169">
        <f t="shared" si="0"/>
        <v>0</v>
      </c>
      <c r="E9" s="121">
        <f t="shared" si="1"/>
        <v>-3</v>
      </c>
    </row>
    <row r="10" spans="1:8" s="95" customFormat="1" ht="43.2" customHeight="1">
      <c r="A10" s="107" t="s">
        <v>31</v>
      </c>
      <c r="B10" s="120">
        <f>'6'!N8</f>
        <v>2</v>
      </c>
      <c r="C10" s="199">
        <f>'6'!O8</f>
        <v>0</v>
      </c>
      <c r="D10" s="169">
        <v>0</v>
      </c>
      <c r="E10" s="121">
        <f t="shared" si="1"/>
        <v>-2</v>
      </c>
    </row>
    <row r="11" spans="1:8" s="95" customFormat="1" ht="46.2" customHeight="1">
      <c r="A11" s="107" t="s">
        <v>41</v>
      </c>
      <c r="B11" s="120">
        <f>'6'!Q8</f>
        <v>368</v>
      </c>
      <c r="C11" s="199">
        <f>'6'!R8</f>
        <v>61</v>
      </c>
      <c r="D11" s="169">
        <f t="shared" si="0"/>
        <v>16.576086956521738</v>
      </c>
      <c r="E11" s="121">
        <f t="shared" si="1"/>
        <v>-307</v>
      </c>
    </row>
    <row r="12" spans="1:8" s="95" customFormat="1" ht="12.75" customHeight="1">
      <c r="A12" s="272" t="s">
        <v>5</v>
      </c>
      <c r="B12" s="273"/>
      <c r="C12" s="273"/>
      <c r="D12" s="273"/>
      <c r="E12" s="273"/>
    </row>
    <row r="13" spans="1:8" s="95" customFormat="1" ht="18" customHeight="1">
      <c r="A13" s="274"/>
      <c r="B13" s="275"/>
      <c r="C13" s="275"/>
      <c r="D13" s="275"/>
      <c r="E13" s="275"/>
    </row>
    <row r="14" spans="1:8" s="95" customFormat="1" ht="20.25" customHeight="1">
      <c r="A14" s="276" t="s">
        <v>0</v>
      </c>
      <c r="B14" s="278" t="s">
        <v>92</v>
      </c>
      <c r="C14" s="278" t="s">
        <v>93</v>
      </c>
      <c r="D14" s="301" t="s">
        <v>1</v>
      </c>
      <c r="E14" s="302"/>
    </row>
    <row r="15" spans="1:8" ht="27.75" customHeight="1">
      <c r="A15" s="277"/>
      <c r="B15" s="278"/>
      <c r="C15" s="278"/>
      <c r="D15" s="17" t="s">
        <v>2</v>
      </c>
      <c r="E15" s="6" t="s">
        <v>58</v>
      </c>
    </row>
    <row r="16" spans="1:8" ht="28.5" customHeight="1">
      <c r="A16" s="107" t="s">
        <v>37</v>
      </c>
      <c r="B16" s="123">
        <f>'6'!T8</f>
        <v>75</v>
      </c>
      <c r="C16" s="200">
        <f>'6'!U8</f>
        <v>59</v>
      </c>
      <c r="D16" s="169">
        <f t="shared" ref="D16:D18" si="2">C16/B16*100</f>
        <v>78.666666666666657</v>
      </c>
      <c r="E16" s="121">
        <f t="shared" ref="E16:E18" si="3">C16-B16</f>
        <v>-16</v>
      </c>
    </row>
    <row r="17" spans="1:20" ht="25.5" customHeight="1">
      <c r="A17" s="2" t="s">
        <v>38</v>
      </c>
      <c r="B17" s="123">
        <f>'6'!W8</f>
        <v>73</v>
      </c>
      <c r="C17" s="200">
        <f>'6'!X8</f>
        <v>56</v>
      </c>
      <c r="D17" s="169">
        <f t="shared" si="2"/>
        <v>76.712328767123282</v>
      </c>
      <c r="E17" s="121">
        <f t="shared" si="3"/>
        <v>-17</v>
      </c>
      <c r="K17" s="131"/>
      <c r="N17" s="131"/>
      <c r="Q17" s="131"/>
    </row>
    <row r="18" spans="1:20" ht="27.75" customHeight="1">
      <c r="A18" s="2" t="s">
        <v>43</v>
      </c>
      <c r="B18" s="123">
        <f>'6'!Z8</f>
        <v>49</v>
      </c>
      <c r="C18" s="200">
        <f>'6'!AA8</f>
        <v>17</v>
      </c>
      <c r="D18" s="169">
        <f t="shared" si="2"/>
        <v>34.693877551020407</v>
      </c>
      <c r="E18" s="121">
        <f t="shared" si="3"/>
        <v>-32</v>
      </c>
    </row>
    <row r="19" spans="1:20" ht="34.799999999999997" customHeight="1">
      <c r="A19" s="299" t="s">
        <v>76</v>
      </c>
      <c r="B19" s="299"/>
      <c r="C19" s="299"/>
      <c r="D19" s="299"/>
      <c r="E19" s="299"/>
    </row>
    <row r="20" spans="1:20">
      <c r="H20" s="131"/>
    </row>
    <row r="21" spans="1:20">
      <c r="D21" s="131"/>
      <c r="K21" s="131"/>
      <c r="N21" s="131"/>
      <c r="Q21" s="131"/>
      <c r="T21" s="131"/>
    </row>
    <row r="25" spans="1:20">
      <c r="D25" s="131"/>
      <c r="K25" s="131"/>
      <c r="N25" s="131"/>
      <c r="Q25" s="131"/>
      <c r="T25" s="131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9"/>
  <sheetViews>
    <sheetView view="pageBreakPreview" zoomScale="85" zoomScaleNormal="85" zoomScaleSheetLayoutView="85" workbookViewId="0">
      <selection activeCell="J14" sqref="J14:J15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5" width="8.6640625" style="72" customWidth="1"/>
    <col min="16" max="16" width="9.109375" style="72" customWidth="1"/>
    <col min="17" max="17" width="8.109375" style="68" customWidth="1"/>
    <col min="18" max="18" width="8.6640625" style="68" customWidth="1"/>
    <col min="19" max="19" width="8.77734375" style="72" customWidth="1"/>
    <col min="20" max="20" width="9.33203125" style="68" customWidth="1"/>
    <col min="21" max="21" width="7.109375" style="68" customWidth="1"/>
    <col min="22" max="22" width="9.44140625" style="72" customWidth="1"/>
    <col min="23" max="23" width="8.109375" style="68" customWidth="1"/>
    <col min="24" max="24" width="9.5546875" style="68" customWidth="1"/>
    <col min="25" max="25" width="8.109375" style="72" customWidth="1"/>
    <col min="26" max="26" width="8.33203125" style="68" customWidth="1"/>
    <col min="27" max="27" width="7.77734375" style="68" customWidth="1"/>
    <col min="28" max="28" width="8.10937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60" customHeight="1">
      <c r="A1" s="112"/>
      <c r="B1" s="303" t="s">
        <v>99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4"/>
      <c r="AB1" s="183" t="s">
        <v>22</v>
      </c>
    </row>
    <row r="2" spans="1:29" s="52" customFormat="1" ht="13.5" customHeight="1">
      <c r="A2" s="112"/>
      <c r="B2" s="188"/>
      <c r="C2" s="188"/>
      <c r="D2" s="188"/>
      <c r="E2" s="188"/>
      <c r="F2" s="188"/>
      <c r="G2" s="188"/>
      <c r="H2" s="103"/>
      <c r="I2" s="103"/>
      <c r="J2" s="103"/>
      <c r="K2" s="188"/>
      <c r="L2" s="188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4" t="s">
        <v>6</v>
      </c>
      <c r="AB2" s="54"/>
    </row>
    <row r="3" spans="1:29" s="52" customFormat="1" ht="27.75" customHeight="1">
      <c r="A3" s="268"/>
      <c r="B3" s="304" t="s">
        <v>26</v>
      </c>
      <c r="C3" s="305"/>
      <c r="D3" s="306"/>
      <c r="E3" s="249" t="s">
        <v>8</v>
      </c>
      <c r="F3" s="250"/>
      <c r="G3" s="251"/>
      <c r="H3" s="271" t="s">
        <v>19</v>
      </c>
      <c r="I3" s="271"/>
      <c r="J3" s="271"/>
      <c r="K3" s="249" t="s">
        <v>14</v>
      </c>
      <c r="L3" s="250"/>
      <c r="M3" s="251"/>
      <c r="N3" s="249" t="s">
        <v>9</v>
      </c>
      <c r="O3" s="250"/>
      <c r="P3" s="251"/>
      <c r="Q3" s="249" t="s">
        <v>10</v>
      </c>
      <c r="R3" s="250"/>
      <c r="S3" s="250"/>
      <c r="T3" s="249" t="s">
        <v>15</v>
      </c>
      <c r="U3" s="250"/>
      <c r="V3" s="251"/>
      <c r="W3" s="258" t="s">
        <v>17</v>
      </c>
      <c r="X3" s="259"/>
      <c r="Y3" s="260"/>
      <c r="Z3" s="249" t="s">
        <v>16</v>
      </c>
      <c r="AA3" s="250"/>
      <c r="AB3" s="251"/>
    </row>
    <row r="4" spans="1:29" s="55" customFormat="1" ht="14.25" customHeight="1">
      <c r="A4" s="269"/>
      <c r="B4" s="307"/>
      <c r="C4" s="308"/>
      <c r="D4" s="309"/>
      <c r="E4" s="252"/>
      <c r="F4" s="253"/>
      <c r="G4" s="254"/>
      <c r="H4" s="271"/>
      <c r="I4" s="271"/>
      <c r="J4" s="271"/>
      <c r="K4" s="253"/>
      <c r="L4" s="253"/>
      <c r="M4" s="254"/>
      <c r="N4" s="252"/>
      <c r="O4" s="253"/>
      <c r="P4" s="254"/>
      <c r="Q4" s="252"/>
      <c r="R4" s="253"/>
      <c r="S4" s="253"/>
      <c r="T4" s="252"/>
      <c r="U4" s="253"/>
      <c r="V4" s="254"/>
      <c r="W4" s="261"/>
      <c r="X4" s="262"/>
      <c r="Y4" s="263"/>
      <c r="Z4" s="252"/>
      <c r="AA4" s="253"/>
      <c r="AB4" s="254"/>
    </row>
    <row r="5" spans="1:29" s="55" customFormat="1" ht="22.5" customHeight="1">
      <c r="A5" s="269"/>
      <c r="B5" s="310"/>
      <c r="C5" s="311"/>
      <c r="D5" s="312"/>
      <c r="E5" s="255"/>
      <c r="F5" s="256"/>
      <c r="G5" s="257"/>
      <c r="H5" s="271"/>
      <c r="I5" s="271"/>
      <c r="J5" s="271"/>
      <c r="K5" s="256"/>
      <c r="L5" s="256"/>
      <c r="M5" s="257"/>
      <c r="N5" s="255"/>
      <c r="O5" s="256"/>
      <c r="P5" s="257"/>
      <c r="Q5" s="255"/>
      <c r="R5" s="256"/>
      <c r="S5" s="256"/>
      <c r="T5" s="255"/>
      <c r="U5" s="256"/>
      <c r="V5" s="257"/>
      <c r="W5" s="264"/>
      <c r="X5" s="265"/>
      <c r="Y5" s="266"/>
      <c r="Z5" s="255"/>
      <c r="AA5" s="256"/>
      <c r="AB5" s="257"/>
    </row>
    <row r="6" spans="1:29" s="55" customFormat="1" ht="21.6" customHeight="1">
      <c r="A6" s="270"/>
      <c r="B6" s="56">
        <v>2022</v>
      </c>
      <c r="C6" s="56">
        <v>2023</v>
      </c>
      <c r="D6" s="57" t="s">
        <v>2</v>
      </c>
      <c r="E6" s="56">
        <v>2022</v>
      </c>
      <c r="F6" s="56">
        <v>2023</v>
      </c>
      <c r="G6" s="57" t="s">
        <v>2</v>
      </c>
      <c r="H6" s="56">
        <v>2022</v>
      </c>
      <c r="I6" s="56">
        <v>2023</v>
      </c>
      <c r="J6" s="57" t="s">
        <v>2</v>
      </c>
      <c r="K6" s="56">
        <v>2022</v>
      </c>
      <c r="L6" s="56">
        <v>2023</v>
      </c>
      <c r="M6" s="57" t="s">
        <v>2</v>
      </c>
      <c r="N6" s="56">
        <v>2022</v>
      </c>
      <c r="O6" s="56">
        <v>2023</v>
      </c>
      <c r="P6" s="134" t="s">
        <v>2</v>
      </c>
      <c r="Q6" s="56">
        <v>2022</v>
      </c>
      <c r="R6" s="56">
        <v>2023</v>
      </c>
      <c r="S6" s="57" t="s">
        <v>2</v>
      </c>
      <c r="T6" s="56">
        <v>2022</v>
      </c>
      <c r="U6" s="56">
        <v>2023</v>
      </c>
      <c r="V6" s="57" t="s">
        <v>2</v>
      </c>
      <c r="W6" s="56">
        <v>2022</v>
      </c>
      <c r="X6" s="56">
        <v>2023</v>
      </c>
      <c r="Y6" s="57" t="s">
        <v>2</v>
      </c>
      <c r="Z6" s="56">
        <v>2022</v>
      </c>
      <c r="AA6" s="56">
        <v>2023</v>
      </c>
      <c r="AB6" s="57" t="s">
        <v>2</v>
      </c>
    </row>
    <row r="7" spans="1:29" s="59" customFormat="1" ht="9.6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13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405</v>
      </c>
      <c r="C8" s="31">
        <f>SUM(C9:C18)</f>
        <v>106</v>
      </c>
      <c r="D8" s="32">
        <f>C8/B8*100</f>
        <v>26.172839506172842</v>
      </c>
      <c r="E8" s="31">
        <f>SUM(E9:E18)</f>
        <v>400</v>
      </c>
      <c r="F8" s="31">
        <f>SUM(F9:F18)</f>
        <v>103</v>
      </c>
      <c r="G8" s="32">
        <f>F8/E8*100</f>
        <v>25.75</v>
      </c>
      <c r="H8" s="31">
        <f>SUM(H9:H18)</f>
        <v>377</v>
      </c>
      <c r="I8" s="31">
        <f>SUM(I9:I18)</f>
        <v>53</v>
      </c>
      <c r="J8" s="32">
        <f>I8/H8*100</f>
        <v>14.058355437665782</v>
      </c>
      <c r="K8" s="31">
        <f>SUM(K9:K18)</f>
        <v>3</v>
      </c>
      <c r="L8" s="31">
        <f>SUM(L9:L18)</f>
        <v>0</v>
      </c>
      <c r="M8" s="32">
        <f>L8/K8*100</f>
        <v>0</v>
      </c>
      <c r="N8" s="31">
        <f>SUM(N9:N18)</f>
        <v>2</v>
      </c>
      <c r="O8" s="31">
        <f>SUM(O9:O18)</f>
        <v>0</v>
      </c>
      <c r="P8" s="32">
        <f>O8/N8*100</f>
        <v>0</v>
      </c>
      <c r="Q8" s="31">
        <f>SUM(Q9:Q18)</f>
        <v>368</v>
      </c>
      <c r="R8" s="31">
        <f>SUM(R9:R18)</f>
        <v>61</v>
      </c>
      <c r="S8" s="32">
        <f>R8/Q8*100</f>
        <v>16.576086956521738</v>
      </c>
      <c r="T8" s="31">
        <f>SUM(T9:T18)</f>
        <v>75</v>
      </c>
      <c r="U8" s="31">
        <f>SUM(U9:U18)</f>
        <v>59</v>
      </c>
      <c r="V8" s="32">
        <f>U8/T8*100</f>
        <v>78.666666666666657</v>
      </c>
      <c r="W8" s="31">
        <f>SUM(W9:W18)</f>
        <v>73</v>
      </c>
      <c r="X8" s="31">
        <f>SUM(X9:X18)</f>
        <v>56</v>
      </c>
      <c r="Y8" s="32">
        <f>X8/W8*100</f>
        <v>76.712328767123282</v>
      </c>
      <c r="Z8" s="31">
        <f>SUM(Z9:Z18)</f>
        <v>49</v>
      </c>
      <c r="AA8" s="31">
        <f>SUM(AA9:AA18)</f>
        <v>17</v>
      </c>
      <c r="AB8" s="32">
        <f>AA8/Z8*100</f>
        <v>34.693877551020407</v>
      </c>
    </row>
    <row r="9" spans="1:29" ht="16.5" customHeight="1">
      <c r="A9" s="114" t="s">
        <v>49</v>
      </c>
      <c r="B9" s="61">
        <v>201</v>
      </c>
      <c r="C9" s="203">
        <v>53</v>
      </c>
      <c r="D9" s="190">
        <f>C9/B9*100</f>
        <v>26.368159203980102</v>
      </c>
      <c r="E9" s="66">
        <v>197</v>
      </c>
      <c r="F9" s="204">
        <v>50</v>
      </c>
      <c r="G9" s="190">
        <f>F9/E9*100</f>
        <v>25.380710659898476</v>
      </c>
      <c r="H9" s="69">
        <v>181</v>
      </c>
      <c r="I9" s="203">
        <v>41</v>
      </c>
      <c r="J9" s="190">
        <f>I9/H9*100</f>
        <v>22.651933701657459</v>
      </c>
      <c r="K9" s="66">
        <v>3</v>
      </c>
      <c r="L9" s="66">
        <v>0</v>
      </c>
      <c r="M9" s="190">
        <f>L9/K9*100</f>
        <v>0</v>
      </c>
      <c r="N9" s="69">
        <v>0</v>
      </c>
      <c r="O9" s="69">
        <v>0</v>
      </c>
      <c r="P9" s="198" t="e">
        <f>O9/N9*100</f>
        <v>#DIV/0!</v>
      </c>
      <c r="Q9" s="69">
        <v>169</v>
      </c>
      <c r="R9" s="69">
        <v>44</v>
      </c>
      <c r="S9" s="190">
        <f>R9/Q9*100</f>
        <v>26.035502958579883</v>
      </c>
      <c r="T9" s="69">
        <v>28</v>
      </c>
      <c r="U9" s="69">
        <v>24</v>
      </c>
      <c r="V9" s="190">
        <f>U9/T9*100</f>
        <v>85.714285714285708</v>
      </c>
      <c r="W9" s="205">
        <v>26</v>
      </c>
      <c r="X9" s="205">
        <v>21</v>
      </c>
      <c r="Y9" s="190">
        <f>X9/W9*100</f>
        <v>80.769230769230774</v>
      </c>
      <c r="Z9" s="66">
        <v>23</v>
      </c>
      <c r="AA9" s="204">
        <v>14</v>
      </c>
      <c r="AB9" s="36">
        <f>AA9/Z9*100</f>
        <v>60.869565217391312</v>
      </c>
      <c r="AC9" s="67"/>
    </row>
    <row r="10" spans="1:29" ht="16.5" customHeight="1">
      <c r="A10" s="114" t="s">
        <v>45</v>
      </c>
      <c r="B10" s="61">
        <v>16</v>
      </c>
      <c r="C10" s="203">
        <v>3</v>
      </c>
      <c r="D10" s="190">
        <f t="shared" ref="D10:D18" si="0">C10/B10*100</f>
        <v>18.75</v>
      </c>
      <c r="E10" s="66">
        <v>16</v>
      </c>
      <c r="F10" s="206">
        <v>3</v>
      </c>
      <c r="G10" s="190">
        <f t="shared" ref="G10:G18" si="1">F10/E10*100</f>
        <v>18.75</v>
      </c>
      <c r="H10" s="69">
        <v>15</v>
      </c>
      <c r="I10" s="203">
        <v>1</v>
      </c>
      <c r="J10" s="190">
        <f t="shared" ref="J10:J18" si="2">I10/H10*100</f>
        <v>6.666666666666667</v>
      </c>
      <c r="K10" s="66">
        <v>0</v>
      </c>
      <c r="L10" s="66">
        <v>0</v>
      </c>
      <c r="M10" s="198" t="e">
        <f t="shared" ref="M10:M18" si="3">L10/K10*100</f>
        <v>#DIV/0!</v>
      </c>
      <c r="N10" s="69">
        <v>0</v>
      </c>
      <c r="O10" s="69">
        <v>0</v>
      </c>
      <c r="P10" s="198" t="e">
        <f t="shared" ref="P10:P18" si="4">O10/N10*100</f>
        <v>#DIV/0!</v>
      </c>
      <c r="Q10" s="69">
        <v>16</v>
      </c>
      <c r="R10" s="69">
        <v>2</v>
      </c>
      <c r="S10" s="190">
        <f t="shared" ref="S10:S18" si="5">R10/Q10*100</f>
        <v>12.5</v>
      </c>
      <c r="T10" s="69">
        <v>5</v>
      </c>
      <c r="U10" s="69">
        <v>2</v>
      </c>
      <c r="V10" s="190">
        <f t="shared" ref="V10:V18" si="6">U10/T10*100</f>
        <v>40</v>
      </c>
      <c r="W10" s="205">
        <v>5</v>
      </c>
      <c r="X10" s="205">
        <v>2</v>
      </c>
      <c r="Y10" s="190">
        <f t="shared" ref="Y10:Y18" si="7">X10/W10*100</f>
        <v>40</v>
      </c>
      <c r="Z10" s="66">
        <v>4</v>
      </c>
      <c r="AA10" s="206">
        <v>0</v>
      </c>
      <c r="AB10" s="36">
        <f t="shared" ref="AB10:AB18" si="8">AA10/Z10*100</f>
        <v>0</v>
      </c>
      <c r="AC10" s="67"/>
    </row>
    <row r="11" spans="1:29" ht="16.5" customHeight="1">
      <c r="A11" s="114" t="s">
        <v>46</v>
      </c>
      <c r="B11" s="61">
        <v>4</v>
      </c>
      <c r="C11" s="203">
        <v>0</v>
      </c>
      <c r="D11" s="190">
        <f t="shared" si="0"/>
        <v>0</v>
      </c>
      <c r="E11" s="66">
        <v>4</v>
      </c>
      <c r="F11" s="206">
        <v>0</v>
      </c>
      <c r="G11" s="190">
        <f t="shared" si="1"/>
        <v>0</v>
      </c>
      <c r="H11" s="69">
        <v>4</v>
      </c>
      <c r="I11" s="203">
        <v>0</v>
      </c>
      <c r="J11" s="190">
        <f t="shared" si="2"/>
        <v>0</v>
      </c>
      <c r="K11" s="66">
        <v>0</v>
      </c>
      <c r="L11" s="66">
        <v>0</v>
      </c>
      <c r="M11" s="198" t="e">
        <f t="shared" si="3"/>
        <v>#DIV/0!</v>
      </c>
      <c r="N11" s="69">
        <v>0</v>
      </c>
      <c r="O11" s="69">
        <v>0</v>
      </c>
      <c r="P11" s="198" t="e">
        <f t="shared" si="4"/>
        <v>#DIV/0!</v>
      </c>
      <c r="Q11" s="69">
        <v>4</v>
      </c>
      <c r="R11" s="69">
        <v>0</v>
      </c>
      <c r="S11" s="190">
        <f t="shared" si="5"/>
        <v>0</v>
      </c>
      <c r="T11" s="69">
        <v>0</v>
      </c>
      <c r="U11" s="69">
        <v>0</v>
      </c>
      <c r="V11" s="198" t="e">
        <f t="shared" si="6"/>
        <v>#DIV/0!</v>
      </c>
      <c r="W11" s="205">
        <v>0</v>
      </c>
      <c r="X11" s="205">
        <v>0</v>
      </c>
      <c r="Y11" s="198" t="e">
        <f t="shared" si="7"/>
        <v>#DIV/0!</v>
      </c>
      <c r="Z11" s="66">
        <v>0</v>
      </c>
      <c r="AA11" s="206">
        <v>0</v>
      </c>
      <c r="AB11" s="122" t="e">
        <f t="shared" si="8"/>
        <v>#DIV/0!</v>
      </c>
      <c r="AC11" s="67"/>
    </row>
    <row r="12" spans="1:29" ht="16.5" customHeight="1">
      <c r="A12" s="114" t="s">
        <v>47</v>
      </c>
      <c r="B12" s="61">
        <v>48</v>
      </c>
      <c r="C12" s="203">
        <v>20</v>
      </c>
      <c r="D12" s="190">
        <f t="shared" si="0"/>
        <v>41.666666666666671</v>
      </c>
      <c r="E12" s="66">
        <v>47</v>
      </c>
      <c r="F12" s="206">
        <v>20</v>
      </c>
      <c r="G12" s="190">
        <f t="shared" si="1"/>
        <v>42.553191489361701</v>
      </c>
      <c r="H12" s="69">
        <v>45</v>
      </c>
      <c r="I12" s="203">
        <v>2</v>
      </c>
      <c r="J12" s="190">
        <f t="shared" si="2"/>
        <v>4.4444444444444446</v>
      </c>
      <c r="K12" s="66">
        <v>0</v>
      </c>
      <c r="L12" s="66">
        <v>0</v>
      </c>
      <c r="M12" s="198" t="e">
        <f t="shared" si="3"/>
        <v>#DIV/0!</v>
      </c>
      <c r="N12" s="69">
        <v>0</v>
      </c>
      <c r="O12" s="69">
        <v>0</v>
      </c>
      <c r="P12" s="198" t="e">
        <f t="shared" si="4"/>
        <v>#DIV/0!</v>
      </c>
      <c r="Q12" s="69">
        <v>45</v>
      </c>
      <c r="R12" s="69">
        <v>3</v>
      </c>
      <c r="S12" s="190">
        <f t="shared" si="5"/>
        <v>6.666666666666667</v>
      </c>
      <c r="T12" s="69">
        <v>17</v>
      </c>
      <c r="U12" s="69">
        <v>13</v>
      </c>
      <c r="V12" s="190">
        <f t="shared" si="6"/>
        <v>76.470588235294116</v>
      </c>
      <c r="W12" s="205">
        <v>17</v>
      </c>
      <c r="X12" s="205">
        <v>13</v>
      </c>
      <c r="Y12" s="190">
        <f t="shared" si="7"/>
        <v>76.470588235294116</v>
      </c>
      <c r="Z12" s="66">
        <v>8</v>
      </c>
      <c r="AA12" s="206">
        <v>0</v>
      </c>
      <c r="AB12" s="36">
        <f t="shared" si="8"/>
        <v>0</v>
      </c>
      <c r="AC12" s="67"/>
    </row>
    <row r="13" spans="1:29" ht="16.5" customHeight="1">
      <c r="A13" s="114" t="s">
        <v>48</v>
      </c>
      <c r="B13" s="61">
        <v>0</v>
      </c>
      <c r="C13" s="203">
        <v>0</v>
      </c>
      <c r="D13" s="198" t="e">
        <f t="shared" si="0"/>
        <v>#DIV/0!</v>
      </c>
      <c r="E13" s="66">
        <v>0</v>
      </c>
      <c r="F13" s="206">
        <v>0</v>
      </c>
      <c r="G13" s="198" t="e">
        <f t="shared" si="1"/>
        <v>#DIV/0!</v>
      </c>
      <c r="H13" s="69">
        <v>0</v>
      </c>
      <c r="I13" s="203">
        <v>0</v>
      </c>
      <c r="J13" s="198" t="e">
        <f t="shared" si="2"/>
        <v>#DIV/0!</v>
      </c>
      <c r="K13" s="66">
        <v>0</v>
      </c>
      <c r="L13" s="66">
        <v>0</v>
      </c>
      <c r="M13" s="198" t="e">
        <f t="shared" si="3"/>
        <v>#DIV/0!</v>
      </c>
      <c r="N13" s="69">
        <v>0</v>
      </c>
      <c r="O13" s="69">
        <v>0</v>
      </c>
      <c r="P13" s="198" t="e">
        <f t="shared" si="4"/>
        <v>#DIV/0!</v>
      </c>
      <c r="Q13" s="69">
        <v>0</v>
      </c>
      <c r="R13" s="69">
        <v>0</v>
      </c>
      <c r="S13" s="198" t="e">
        <f t="shared" si="5"/>
        <v>#DIV/0!</v>
      </c>
      <c r="T13" s="69">
        <v>0</v>
      </c>
      <c r="U13" s="69">
        <v>0</v>
      </c>
      <c r="V13" s="198" t="e">
        <f t="shared" si="6"/>
        <v>#DIV/0!</v>
      </c>
      <c r="W13" s="205">
        <v>0</v>
      </c>
      <c r="X13" s="205">
        <v>0</v>
      </c>
      <c r="Y13" s="198" t="e">
        <f t="shared" si="7"/>
        <v>#DIV/0!</v>
      </c>
      <c r="Z13" s="66">
        <v>0</v>
      </c>
      <c r="AA13" s="206">
        <v>0</v>
      </c>
      <c r="AB13" s="122" t="e">
        <f t="shared" si="8"/>
        <v>#DIV/0!</v>
      </c>
      <c r="AC13" s="67"/>
    </row>
    <row r="14" spans="1:29" ht="16.5" customHeight="1">
      <c r="A14" s="114" t="s">
        <v>50</v>
      </c>
      <c r="B14" s="61">
        <v>102</v>
      </c>
      <c r="C14" s="203">
        <v>22</v>
      </c>
      <c r="D14" s="190">
        <f t="shared" si="0"/>
        <v>21.568627450980394</v>
      </c>
      <c r="E14" s="66">
        <v>102</v>
      </c>
      <c r="F14" s="206">
        <v>22</v>
      </c>
      <c r="G14" s="190">
        <f t="shared" si="1"/>
        <v>21.568627450980394</v>
      </c>
      <c r="H14" s="69">
        <v>98</v>
      </c>
      <c r="I14" s="203">
        <v>9</v>
      </c>
      <c r="J14" s="190">
        <f t="shared" si="2"/>
        <v>9.183673469387756</v>
      </c>
      <c r="K14" s="66">
        <v>0</v>
      </c>
      <c r="L14" s="66">
        <v>0</v>
      </c>
      <c r="M14" s="198" t="e">
        <f t="shared" si="3"/>
        <v>#DIV/0!</v>
      </c>
      <c r="N14" s="69">
        <v>1</v>
      </c>
      <c r="O14" s="69">
        <v>0</v>
      </c>
      <c r="P14" s="190">
        <f t="shared" si="4"/>
        <v>0</v>
      </c>
      <c r="Q14" s="69">
        <v>100</v>
      </c>
      <c r="R14" s="69">
        <v>11</v>
      </c>
      <c r="S14" s="190">
        <f t="shared" si="5"/>
        <v>11</v>
      </c>
      <c r="T14" s="69">
        <v>14</v>
      </c>
      <c r="U14" s="69">
        <v>14</v>
      </c>
      <c r="V14" s="190">
        <f t="shared" si="6"/>
        <v>100</v>
      </c>
      <c r="W14" s="205">
        <v>14</v>
      </c>
      <c r="X14" s="205">
        <v>14</v>
      </c>
      <c r="Y14" s="190">
        <f t="shared" si="7"/>
        <v>100</v>
      </c>
      <c r="Z14" s="66">
        <v>6</v>
      </c>
      <c r="AA14" s="206">
        <v>3</v>
      </c>
      <c r="AB14" s="36">
        <f t="shared" si="8"/>
        <v>50</v>
      </c>
      <c r="AC14" s="67"/>
    </row>
    <row r="15" spans="1:29" ht="16.5" customHeight="1">
      <c r="A15" s="114" t="s">
        <v>51</v>
      </c>
      <c r="B15" s="61">
        <v>4</v>
      </c>
      <c r="C15" s="203">
        <v>0</v>
      </c>
      <c r="D15" s="190">
        <f t="shared" si="0"/>
        <v>0</v>
      </c>
      <c r="E15" s="66">
        <v>4</v>
      </c>
      <c r="F15" s="206">
        <v>0</v>
      </c>
      <c r="G15" s="190">
        <f t="shared" si="1"/>
        <v>0</v>
      </c>
      <c r="H15" s="69">
        <v>4</v>
      </c>
      <c r="I15" s="203">
        <v>0</v>
      </c>
      <c r="J15" s="190">
        <f t="shared" si="2"/>
        <v>0</v>
      </c>
      <c r="K15" s="66">
        <v>0</v>
      </c>
      <c r="L15" s="66">
        <v>0</v>
      </c>
      <c r="M15" s="198" t="e">
        <f t="shared" si="3"/>
        <v>#DIV/0!</v>
      </c>
      <c r="N15" s="69">
        <v>0</v>
      </c>
      <c r="O15" s="69">
        <v>0</v>
      </c>
      <c r="P15" s="198" t="e">
        <f t="shared" si="4"/>
        <v>#DIV/0!</v>
      </c>
      <c r="Q15" s="69">
        <v>4</v>
      </c>
      <c r="R15" s="69">
        <v>0</v>
      </c>
      <c r="S15" s="190">
        <f t="shared" si="5"/>
        <v>0</v>
      </c>
      <c r="T15" s="69">
        <v>1</v>
      </c>
      <c r="U15" s="69">
        <v>0</v>
      </c>
      <c r="V15" s="190">
        <f t="shared" si="6"/>
        <v>0</v>
      </c>
      <c r="W15" s="205">
        <v>1</v>
      </c>
      <c r="X15" s="205">
        <v>0</v>
      </c>
      <c r="Y15" s="190">
        <f t="shared" si="7"/>
        <v>0</v>
      </c>
      <c r="Z15" s="66">
        <v>1</v>
      </c>
      <c r="AA15" s="206">
        <v>0</v>
      </c>
      <c r="AB15" s="36">
        <f t="shared" si="8"/>
        <v>0</v>
      </c>
      <c r="AC15" s="67"/>
    </row>
    <row r="16" spans="1:29" ht="16.5" customHeight="1">
      <c r="A16" s="114" t="s">
        <v>52</v>
      </c>
      <c r="B16" s="61">
        <v>0</v>
      </c>
      <c r="C16" s="203">
        <v>0</v>
      </c>
      <c r="D16" s="198" t="e">
        <f t="shared" si="0"/>
        <v>#DIV/0!</v>
      </c>
      <c r="E16" s="66">
        <v>0</v>
      </c>
      <c r="F16" s="206">
        <v>0</v>
      </c>
      <c r="G16" s="198" t="e">
        <f t="shared" si="1"/>
        <v>#DIV/0!</v>
      </c>
      <c r="H16" s="69">
        <v>0</v>
      </c>
      <c r="I16" s="203">
        <v>0</v>
      </c>
      <c r="J16" s="198" t="e">
        <f t="shared" si="2"/>
        <v>#DIV/0!</v>
      </c>
      <c r="K16" s="66">
        <v>0</v>
      </c>
      <c r="L16" s="66">
        <v>0</v>
      </c>
      <c r="M16" s="198" t="e">
        <f t="shared" si="3"/>
        <v>#DIV/0!</v>
      </c>
      <c r="N16" s="69">
        <v>0</v>
      </c>
      <c r="O16" s="69">
        <v>0</v>
      </c>
      <c r="P16" s="198" t="e">
        <f t="shared" si="4"/>
        <v>#DIV/0!</v>
      </c>
      <c r="Q16" s="69">
        <v>0</v>
      </c>
      <c r="R16" s="69">
        <v>0</v>
      </c>
      <c r="S16" s="198" t="e">
        <f t="shared" si="5"/>
        <v>#DIV/0!</v>
      </c>
      <c r="T16" s="69">
        <v>0</v>
      </c>
      <c r="U16" s="69">
        <v>0</v>
      </c>
      <c r="V16" s="198" t="e">
        <f t="shared" si="6"/>
        <v>#DIV/0!</v>
      </c>
      <c r="W16" s="205">
        <v>0</v>
      </c>
      <c r="X16" s="205">
        <v>0</v>
      </c>
      <c r="Y16" s="198" t="e">
        <f t="shared" si="7"/>
        <v>#DIV/0!</v>
      </c>
      <c r="Z16" s="66">
        <v>0</v>
      </c>
      <c r="AA16" s="206">
        <v>0</v>
      </c>
      <c r="AB16" s="122" t="e">
        <f t="shared" si="8"/>
        <v>#DIV/0!</v>
      </c>
      <c r="AC16" s="67"/>
    </row>
    <row r="17" spans="1:29" ht="16.5" customHeight="1">
      <c r="A17" s="114" t="s">
        <v>53</v>
      </c>
      <c r="B17" s="61">
        <v>15</v>
      </c>
      <c r="C17" s="203">
        <v>3</v>
      </c>
      <c r="D17" s="190">
        <f t="shared" si="0"/>
        <v>20</v>
      </c>
      <c r="E17" s="66">
        <v>15</v>
      </c>
      <c r="F17" s="206">
        <v>3</v>
      </c>
      <c r="G17" s="190">
        <f t="shared" si="1"/>
        <v>20</v>
      </c>
      <c r="H17" s="69">
        <v>15</v>
      </c>
      <c r="I17" s="203">
        <v>0</v>
      </c>
      <c r="J17" s="190">
        <f t="shared" si="2"/>
        <v>0</v>
      </c>
      <c r="K17" s="66">
        <v>0</v>
      </c>
      <c r="L17" s="66">
        <v>0</v>
      </c>
      <c r="M17" s="198" t="e">
        <f t="shared" si="3"/>
        <v>#DIV/0!</v>
      </c>
      <c r="N17" s="69">
        <v>1</v>
      </c>
      <c r="O17" s="69">
        <v>0</v>
      </c>
      <c r="P17" s="190">
        <f t="shared" si="4"/>
        <v>0</v>
      </c>
      <c r="Q17" s="69">
        <v>15</v>
      </c>
      <c r="R17" s="69">
        <v>1</v>
      </c>
      <c r="S17" s="190">
        <f t="shared" si="5"/>
        <v>6.666666666666667</v>
      </c>
      <c r="T17" s="69">
        <v>4</v>
      </c>
      <c r="U17" s="69">
        <v>2</v>
      </c>
      <c r="V17" s="190">
        <f t="shared" si="6"/>
        <v>50</v>
      </c>
      <c r="W17" s="205">
        <v>4</v>
      </c>
      <c r="X17" s="205">
        <v>2</v>
      </c>
      <c r="Y17" s="190">
        <f t="shared" si="7"/>
        <v>50</v>
      </c>
      <c r="Z17" s="66">
        <v>2</v>
      </c>
      <c r="AA17" s="206">
        <v>0</v>
      </c>
      <c r="AB17" s="36">
        <f t="shared" si="8"/>
        <v>0</v>
      </c>
      <c r="AC17" s="67"/>
    </row>
    <row r="18" spans="1:29" ht="16.5" customHeight="1">
      <c r="A18" s="114" t="s">
        <v>54</v>
      </c>
      <c r="B18" s="61">
        <v>15</v>
      </c>
      <c r="C18" s="203">
        <v>5</v>
      </c>
      <c r="D18" s="190">
        <f t="shared" si="0"/>
        <v>33.333333333333329</v>
      </c>
      <c r="E18" s="66">
        <v>15</v>
      </c>
      <c r="F18" s="206">
        <v>5</v>
      </c>
      <c r="G18" s="190">
        <f t="shared" si="1"/>
        <v>33.333333333333329</v>
      </c>
      <c r="H18" s="69">
        <v>15</v>
      </c>
      <c r="I18" s="203">
        <v>0</v>
      </c>
      <c r="J18" s="198">
        <f t="shared" si="2"/>
        <v>0</v>
      </c>
      <c r="K18" s="66">
        <v>0</v>
      </c>
      <c r="L18" s="66">
        <v>0</v>
      </c>
      <c r="M18" s="198" t="e">
        <f t="shared" si="3"/>
        <v>#DIV/0!</v>
      </c>
      <c r="N18" s="69">
        <v>0</v>
      </c>
      <c r="O18" s="69">
        <v>0</v>
      </c>
      <c r="P18" s="198" t="e">
        <f t="shared" si="4"/>
        <v>#DIV/0!</v>
      </c>
      <c r="Q18" s="69">
        <v>15</v>
      </c>
      <c r="R18" s="69">
        <v>0</v>
      </c>
      <c r="S18" s="190">
        <f t="shared" si="5"/>
        <v>0</v>
      </c>
      <c r="T18" s="69">
        <v>6</v>
      </c>
      <c r="U18" s="69">
        <v>4</v>
      </c>
      <c r="V18" s="190">
        <f t="shared" si="6"/>
        <v>66.666666666666657</v>
      </c>
      <c r="W18" s="205">
        <v>6</v>
      </c>
      <c r="X18" s="205">
        <v>4</v>
      </c>
      <c r="Y18" s="190">
        <f t="shared" si="7"/>
        <v>66.666666666666657</v>
      </c>
      <c r="Z18" s="66">
        <v>5</v>
      </c>
      <c r="AA18" s="206">
        <v>0</v>
      </c>
      <c r="AB18" s="36">
        <f t="shared" si="8"/>
        <v>0</v>
      </c>
      <c r="AC18" s="67"/>
    </row>
    <row r="19" spans="1:29" ht="31.2" customHeight="1">
      <c r="B19" s="299" t="s">
        <v>77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184"/>
      <c r="O19" s="184"/>
      <c r="P19" s="184"/>
    </row>
  </sheetData>
  <mergeCells count="12">
    <mergeCell ref="B1:M1"/>
    <mergeCell ref="A3:A6"/>
    <mergeCell ref="B3:D5"/>
    <mergeCell ref="E3:G5"/>
    <mergeCell ref="H3:J5"/>
    <mergeCell ref="K3:M5"/>
    <mergeCell ref="Z3:AB5"/>
    <mergeCell ref="B19:M19"/>
    <mergeCell ref="N3:P5"/>
    <mergeCell ref="Q3:S5"/>
    <mergeCell ref="T3:V5"/>
    <mergeCell ref="W3:Y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topLeftCell="A10" zoomScale="80" zoomScaleNormal="70" zoomScaleSheetLayoutView="80" workbookViewId="0">
      <selection activeCell="I18" sqref="I18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13" t="s">
        <v>59</v>
      </c>
      <c r="B1" s="313"/>
      <c r="C1" s="313"/>
      <c r="D1" s="313"/>
      <c r="E1" s="313"/>
    </row>
    <row r="2" spans="1:16" ht="29.25" customHeight="1">
      <c r="A2" s="314"/>
      <c r="B2" s="314"/>
      <c r="C2" s="314"/>
      <c r="D2" s="314"/>
      <c r="E2" s="314"/>
    </row>
    <row r="3" spans="1:16" s="4" customFormat="1" ht="23.25" customHeight="1">
      <c r="A3" s="276" t="s">
        <v>0</v>
      </c>
      <c r="B3" s="315" t="s">
        <v>79</v>
      </c>
      <c r="C3" s="315" t="s">
        <v>80</v>
      </c>
      <c r="D3" s="301" t="s">
        <v>1</v>
      </c>
      <c r="E3" s="302"/>
    </row>
    <row r="4" spans="1:16" s="4" customFormat="1" ht="27.6">
      <c r="A4" s="277"/>
      <c r="B4" s="316"/>
      <c r="C4" s="316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20">
        <f>'8'!B6</f>
        <v>2902</v>
      </c>
      <c r="C6" s="120">
        <f>'8'!C6</f>
        <v>2574</v>
      </c>
      <c r="D6" s="11">
        <f>C6/B6*100</f>
        <v>88.697450034458996</v>
      </c>
      <c r="E6" s="121">
        <f>C6-B6</f>
        <v>-328</v>
      </c>
      <c r="I6" s="12"/>
      <c r="P6" s="135"/>
    </row>
    <row r="7" spans="1:16" s="4" customFormat="1" ht="29.25" customHeight="1">
      <c r="A7" s="10" t="s">
        <v>38</v>
      </c>
      <c r="B7" s="120">
        <f>'8'!E6</f>
        <v>2655</v>
      </c>
      <c r="C7" s="120">
        <f>'8'!F6</f>
        <v>1947</v>
      </c>
      <c r="D7" s="11">
        <f t="shared" ref="D7:D11" si="0">C7/B7*100</f>
        <v>73.333333333333329</v>
      </c>
      <c r="E7" s="121">
        <f t="shared" ref="E7:E11" si="1">C7-B7</f>
        <v>-708</v>
      </c>
      <c r="I7" s="12"/>
      <c r="M7" s="136"/>
    </row>
    <row r="8" spans="1:16" s="4" customFormat="1" ht="48.75" customHeight="1">
      <c r="A8" s="13" t="s">
        <v>39</v>
      </c>
      <c r="B8" s="120">
        <f>'8'!H6</f>
        <v>532</v>
      </c>
      <c r="C8" s="120">
        <f>'8'!I6</f>
        <v>549</v>
      </c>
      <c r="D8" s="11">
        <f t="shared" si="0"/>
        <v>103.19548872180451</v>
      </c>
      <c r="E8" s="121">
        <f t="shared" si="1"/>
        <v>17</v>
      </c>
      <c r="I8" s="12"/>
      <c r="P8" s="136"/>
    </row>
    <row r="9" spans="1:16" s="4" customFormat="1" ht="34.5" customHeight="1">
      <c r="A9" s="14" t="s">
        <v>40</v>
      </c>
      <c r="B9" s="120">
        <f>'8'!K6</f>
        <v>16</v>
      </c>
      <c r="C9" s="120">
        <f>'8'!L6</f>
        <v>32</v>
      </c>
      <c r="D9" s="11">
        <f t="shared" si="0"/>
        <v>200</v>
      </c>
      <c r="E9" s="121">
        <f t="shared" si="1"/>
        <v>16</v>
      </c>
      <c r="I9" s="12"/>
    </row>
    <row r="10" spans="1:16" s="4" customFormat="1" ht="48.75" customHeight="1">
      <c r="A10" s="14" t="s">
        <v>31</v>
      </c>
      <c r="B10" s="120">
        <f>'8'!N6</f>
        <v>8</v>
      </c>
      <c r="C10" s="120">
        <f>'8'!O6</f>
        <v>1</v>
      </c>
      <c r="D10" s="11">
        <f t="shared" si="0"/>
        <v>12.5</v>
      </c>
      <c r="E10" s="121">
        <f t="shared" si="1"/>
        <v>-7</v>
      </c>
      <c r="I10" s="12"/>
    </row>
    <row r="11" spans="1:16" s="4" customFormat="1" ht="54.75" customHeight="1">
      <c r="A11" s="14" t="s">
        <v>41</v>
      </c>
      <c r="B11" s="120">
        <f>'8'!Q6</f>
        <v>1856</v>
      </c>
      <c r="C11" s="120">
        <f>'8'!R6</f>
        <v>1406</v>
      </c>
      <c r="D11" s="11">
        <f t="shared" si="0"/>
        <v>75.754310344827587</v>
      </c>
      <c r="E11" s="121">
        <f t="shared" si="1"/>
        <v>-450</v>
      </c>
      <c r="I11" s="12"/>
    </row>
    <row r="12" spans="1:16" s="4" customFormat="1" ht="12.75" customHeight="1">
      <c r="A12" s="272" t="s">
        <v>5</v>
      </c>
      <c r="B12" s="273"/>
      <c r="C12" s="273"/>
      <c r="D12" s="273"/>
      <c r="E12" s="273"/>
      <c r="I12" s="12"/>
    </row>
    <row r="13" spans="1:16" s="4" customFormat="1" ht="18" customHeight="1">
      <c r="A13" s="274"/>
      <c r="B13" s="275"/>
      <c r="C13" s="275"/>
      <c r="D13" s="275"/>
      <c r="E13" s="275"/>
      <c r="I13" s="12"/>
    </row>
    <row r="14" spans="1:16" s="4" customFormat="1" ht="20.25" customHeight="1">
      <c r="A14" s="276" t="s">
        <v>0</v>
      </c>
      <c r="B14" s="276" t="s">
        <v>81</v>
      </c>
      <c r="C14" s="278" t="s">
        <v>82</v>
      </c>
      <c r="D14" s="301" t="s">
        <v>1</v>
      </c>
      <c r="E14" s="302"/>
      <c r="I14" s="12"/>
    </row>
    <row r="15" spans="1:16" ht="35.25" customHeight="1">
      <c r="A15" s="277"/>
      <c r="B15" s="277"/>
      <c r="C15" s="278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23">
        <f>'8'!T6</f>
        <v>1455</v>
      </c>
      <c r="C16" s="123">
        <f>'8'!U6</f>
        <v>857</v>
      </c>
      <c r="D16" s="11">
        <f t="shared" ref="D16:D18" si="2">C16/B16*100</f>
        <v>58.900343642611688</v>
      </c>
      <c r="E16" s="121">
        <f t="shared" ref="E16:E18" si="3">C16-B16</f>
        <v>-598</v>
      </c>
      <c r="I16" s="12"/>
    </row>
    <row r="17" spans="1:28" ht="25.5" customHeight="1">
      <c r="A17" s="1" t="s">
        <v>38</v>
      </c>
      <c r="B17" s="123">
        <f>'8'!W6</f>
        <v>1388</v>
      </c>
      <c r="C17" s="123">
        <f>'8'!X6</f>
        <v>431</v>
      </c>
      <c r="D17" s="11">
        <f t="shared" si="2"/>
        <v>31.051873198847264</v>
      </c>
      <c r="E17" s="121">
        <f t="shared" si="3"/>
        <v>-957</v>
      </c>
      <c r="G17" s="132"/>
      <c r="I17" s="12"/>
      <c r="S17" s="132"/>
      <c r="V17" s="132"/>
      <c r="Y17" s="132"/>
    </row>
    <row r="18" spans="1:28" ht="30" customHeight="1">
      <c r="A18" s="1" t="s">
        <v>43</v>
      </c>
      <c r="B18" s="123">
        <f>'8'!Z6</f>
        <v>1180</v>
      </c>
      <c r="C18" s="123">
        <f>'8'!AA6</f>
        <v>175</v>
      </c>
      <c r="D18" s="11">
        <f t="shared" si="2"/>
        <v>14.83050847457627</v>
      </c>
      <c r="E18" s="121">
        <f t="shared" si="3"/>
        <v>-1005</v>
      </c>
      <c r="I18" s="12"/>
    </row>
    <row r="20" spans="1:28">
      <c r="P20" s="132"/>
    </row>
    <row r="21" spans="1:28">
      <c r="D21" s="132"/>
      <c r="G21" s="132"/>
      <c r="S21" s="132"/>
      <c r="V21" s="132"/>
      <c r="Y21" s="132"/>
      <c r="AB21" s="132"/>
    </row>
    <row r="25" spans="1:28">
      <c r="D25" s="132"/>
      <c r="G25" s="132"/>
      <c r="S25" s="132"/>
      <c r="V25" s="132"/>
      <c r="Y25" s="132"/>
      <c r="AB25" s="13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2"/>
  <sheetViews>
    <sheetView view="pageBreakPreview" zoomScale="90" zoomScaleNormal="90" zoomScaleSheetLayoutView="90" workbookViewId="0">
      <selection activeCell="I18" sqref="I18"/>
    </sheetView>
  </sheetViews>
  <sheetFormatPr defaultColWidth="9.109375" defaultRowHeight="13.8"/>
  <cols>
    <col min="1" max="1" width="20.6640625" style="44" customWidth="1"/>
    <col min="2" max="2" width="11.5546875" style="44" customWidth="1"/>
    <col min="3" max="4" width="10.44140625" style="44" customWidth="1"/>
    <col min="5" max="13" width="9.6640625" style="44" customWidth="1"/>
    <col min="14" max="14" width="9.33203125" style="44" customWidth="1"/>
    <col min="15" max="15" width="9.77734375" style="44" customWidth="1"/>
    <col min="16" max="16" width="8.77734375" style="44" customWidth="1"/>
    <col min="17" max="17" width="9.33203125" style="44" customWidth="1"/>
    <col min="18" max="18" width="9.21875" style="44" customWidth="1"/>
    <col min="19" max="19" width="7.77734375" style="44" customWidth="1"/>
    <col min="20" max="20" width="8.88671875" style="44" customWidth="1"/>
    <col min="21" max="21" width="9.5546875" style="44" customWidth="1"/>
    <col min="22" max="22" width="6.109375" style="44" customWidth="1"/>
    <col min="23" max="24" width="8.88671875" style="44" customWidth="1"/>
    <col min="25" max="25" width="8.6640625" style="44" customWidth="1"/>
    <col min="26" max="26" width="8.88671875" style="44" customWidth="1"/>
    <col min="27" max="16384" width="9.109375" style="44"/>
  </cols>
  <sheetData>
    <row r="1" spans="1:28" s="20" customFormat="1" ht="57.75" customHeight="1">
      <c r="A1" s="19"/>
      <c r="B1" s="317" t="s">
        <v>83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16" t="s">
        <v>22</v>
      </c>
    </row>
    <row r="2" spans="1:28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24" t="s">
        <v>6</v>
      </c>
    </row>
    <row r="3" spans="1:28" s="25" customFormat="1" ht="60" customHeight="1">
      <c r="A3" s="296"/>
      <c r="B3" s="284" t="s">
        <v>26</v>
      </c>
      <c r="C3" s="284"/>
      <c r="D3" s="284"/>
      <c r="E3" s="284" t="s">
        <v>8</v>
      </c>
      <c r="F3" s="284"/>
      <c r="G3" s="284"/>
      <c r="H3" s="284" t="s">
        <v>19</v>
      </c>
      <c r="I3" s="284"/>
      <c r="J3" s="284"/>
      <c r="K3" s="284" t="s">
        <v>11</v>
      </c>
      <c r="L3" s="284"/>
      <c r="M3" s="284"/>
      <c r="N3" s="284" t="s">
        <v>12</v>
      </c>
      <c r="O3" s="284"/>
      <c r="P3" s="284"/>
      <c r="Q3" s="289" t="s">
        <v>10</v>
      </c>
      <c r="R3" s="290"/>
      <c r="S3" s="291"/>
      <c r="T3" s="289" t="s">
        <v>27</v>
      </c>
      <c r="U3" s="290"/>
      <c r="V3" s="291"/>
      <c r="W3" s="284" t="s">
        <v>13</v>
      </c>
      <c r="X3" s="284"/>
      <c r="Y3" s="284"/>
      <c r="Z3" s="284" t="s">
        <v>18</v>
      </c>
      <c r="AA3" s="284"/>
      <c r="AB3" s="284"/>
    </row>
    <row r="4" spans="1:28" s="26" customFormat="1" ht="39.6" customHeight="1">
      <c r="A4" s="297"/>
      <c r="B4" s="186" t="s">
        <v>79</v>
      </c>
      <c r="C4" s="187" t="s">
        <v>80</v>
      </c>
      <c r="D4" s="57" t="s">
        <v>2</v>
      </c>
      <c r="E4" s="186" t="s">
        <v>79</v>
      </c>
      <c r="F4" s="187" t="s">
        <v>80</v>
      </c>
      <c r="G4" s="57" t="s">
        <v>2</v>
      </c>
      <c r="H4" s="186" t="s">
        <v>79</v>
      </c>
      <c r="I4" s="187" t="s">
        <v>80</v>
      </c>
      <c r="J4" s="57" t="s">
        <v>2</v>
      </c>
      <c r="K4" s="186" t="s">
        <v>79</v>
      </c>
      <c r="L4" s="187" t="s">
        <v>80</v>
      </c>
      <c r="M4" s="57" t="s">
        <v>2</v>
      </c>
      <c r="N4" s="186" t="s">
        <v>79</v>
      </c>
      <c r="O4" s="187" t="s">
        <v>80</v>
      </c>
      <c r="P4" s="57" t="s">
        <v>2</v>
      </c>
      <c r="Q4" s="186" t="s">
        <v>79</v>
      </c>
      <c r="R4" s="187" t="s">
        <v>80</v>
      </c>
      <c r="S4" s="57" t="s">
        <v>2</v>
      </c>
      <c r="T4" s="186" t="s">
        <v>79</v>
      </c>
      <c r="U4" s="187" t="s">
        <v>80</v>
      </c>
      <c r="V4" s="57" t="s">
        <v>2</v>
      </c>
      <c r="W4" s="186" t="s">
        <v>79</v>
      </c>
      <c r="X4" s="187" t="s">
        <v>80</v>
      </c>
      <c r="Y4" s="57" t="s">
        <v>2</v>
      </c>
      <c r="Z4" s="186" t="s">
        <v>79</v>
      </c>
      <c r="AA4" s="187" t="s">
        <v>80</v>
      </c>
      <c r="AB4" s="57" t="s">
        <v>2</v>
      </c>
    </row>
    <row r="5" spans="1:28" s="29" customFormat="1" ht="11.25" customHeight="1">
      <c r="A5" s="27" t="s">
        <v>4</v>
      </c>
      <c r="B5" s="28"/>
      <c r="C5" s="28"/>
      <c r="D5" s="28">
        <v>3</v>
      </c>
      <c r="E5" s="28"/>
      <c r="F5" s="28"/>
      <c r="G5" s="28">
        <v>6</v>
      </c>
      <c r="H5" s="28"/>
      <c r="I5" s="28"/>
      <c r="J5" s="28">
        <v>9</v>
      </c>
      <c r="K5" s="28"/>
      <c r="L5" s="28"/>
      <c r="M5" s="28">
        <v>12</v>
      </c>
      <c r="N5" s="28"/>
      <c r="O5" s="28"/>
      <c r="P5" s="28">
        <v>15</v>
      </c>
      <c r="Q5" s="28"/>
      <c r="R5" s="28"/>
      <c r="S5" s="28">
        <v>18</v>
      </c>
      <c r="T5" s="28"/>
      <c r="U5" s="28"/>
      <c r="V5" s="28">
        <v>21</v>
      </c>
      <c r="W5" s="28"/>
      <c r="X5" s="28"/>
      <c r="Y5" s="28">
        <v>24</v>
      </c>
      <c r="Z5" s="28"/>
      <c r="AA5" s="28"/>
      <c r="AB5" s="28">
        <v>27</v>
      </c>
    </row>
    <row r="6" spans="1:28" s="34" customFormat="1" ht="16.5" customHeight="1">
      <c r="A6" s="30" t="s">
        <v>44</v>
      </c>
      <c r="B6" s="31">
        <f>SUM(B7:B16)</f>
        <v>2902</v>
      </c>
      <c r="C6" s="31">
        <f>SUM(C7:C16)</f>
        <v>2574</v>
      </c>
      <c r="D6" s="32">
        <f>C6/B6*100</f>
        <v>88.697450034458996</v>
      </c>
      <c r="E6" s="31">
        <f>SUM(E7:E16)</f>
        <v>2655</v>
      </c>
      <c r="F6" s="31">
        <f>SUM(F7:F16)</f>
        <v>1947</v>
      </c>
      <c r="G6" s="32">
        <f>F6/E6*100</f>
        <v>73.333333333333329</v>
      </c>
      <c r="H6" s="31">
        <f>SUM(H7:H16)</f>
        <v>532</v>
      </c>
      <c r="I6" s="31">
        <f>SUM(I7:I16)</f>
        <v>549</v>
      </c>
      <c r="J6" s="32">
        <f>I6/H6*100</f>
        <v>103.19548872180451</v>
      </c>
      <c r="K6" s="31">
        <f>SUM(K7:K16)</f>
        <v>16</v>
      </c>
      <c r="L6" s="31">
        <f>SUM(L7:L16)</f>
        <v>32</v>
      </c>
      <c r="M6" s="32">
        <f>L6/K6*100</f>
        <v>200</v>
      </c>
      <c r="N6" s="31">
        <f>SUM(N7:N16)</f>
        <v>8</v>
      </c>
      <c r="O6" s="31">
        <f>SUM(O7:O16)</f>
        <v>1</v>
      </c>
      <c r="P6" s="32">
        <f>O6/N6*100</f>
        <v>12.5</v>
      </c>
      <c r="Q6" s="31">
        <f>SUM(Q7:Q16)</f>
        <v>1856</v>
      </c>
      <c r="R6" s="31">
        <f>SUM(R7:R16)</f>
        <v>1406</v>
      </c>
      <c r="S6" s="32">
        <f>R6/Q6*100</f>
        <v>75.754310344827587</v>
      </c>
      <c r="T6" s="31">
        <f>SUM(T7:T16)</f>
        <v>1455</v>
      </c>
      <c r="U6" s="31">
        <f>SUM(U7:U16)</f>
        <v>857</v>
      </c>
      <c r="V6" s="32">
        <f>U6/T6*100</f>
        <v>58.900343642611688</v>
      </c>
      <c r="W6" s="31">
        <f>SUM(W7:W16)</f>
        <v>1388</v>
      </c>
      <c r="X6" s="31">
        <f>SUM(X7:X16)</f>
        <v>431</v>
      </c>
      <c r="Y6" s="32">
        <f>X6/W6*100</f>
        <v>31.051873198847264</v>
      </c>
      <c r="Z6" s="31">
        <f>SUM(Z7:Z16)</f>
        <v>1180</v>
      </c>
      <c r="AA6" s="31">
        <f>SUM(AA7:AA16)</f>
        <v>175</v>
      </c>
      <c r="AB6" s="32">
        <f>AA6/Z6*100</f>
        <v>14.83050847457627</v>
      </c>
    </row>
    <row r="7" spans="1:28" s="40" customFormat="1" ht="16.5" customHeight="1">
      <c r="A7" s="164" t="s">
        <v>49</v>
      </c>
      <c r="B7" s="166">
        <v>2467</v>
      </c>
      <c r="C7" s="128">
        <v>1780</v>
      </c>
      <c r="D7" s="36">
        <f>C7/B7*100</f>
        <v>72.152411836238343</v>
      </c>
      <c r="E7" s="127">
        <v>2246</v>
      </c>
      <c r="F7" s="37">
        <v>1372</v>
      </c>
      <c r="G7" s="36">
        <f>F7/E7*100</f>
        <v>61.086375779162964</v>
      </c>
      <c r="H7" s="166">
        <v>433</v>
      </c>
      <c r="I7" s="35">
        <v>345</v>
      </c>
      <c r="J7" s="36">
        <f>I7/H7*100</f>
        <v>79.676674364896073</v>
      </c>
      <c r="K7" s="127">
        <v>12</v>
      </c>
      <c r="L7" s="129">
        <v>21</v>
      </c>
      <c r="M7" s="167">
        <f t="shared" ref="M7:M16" si="0">L7/K7*100</f>
        <v>175</v>
      </c>
      <c r="N7" s="166">
        <v>6</v>
      </c>
      <c r="O7" s="166">
        <v>1</v>
      </c>
      <c r="P7" s="32">
        <f>O7/N7*100</f>
        <v>16.666666666666664</v>
      </c>
      <c r="Q7" s="35">
        <v>1506</v>
      </c>
      <c r="R7" s="35">
        <v>897</v>
      </c>
      <c r="S7" s="36">
        <f>R7/Q7*100</f>
        <v>59.561752988047814</v>
      </c>
      <c r="T7" s="166">
        <v>1206</v>
      </c>
      <c r="U7" s="35">
        <v>607</v>
      </c>
      <c r="V7" s="36">
        <f>U7/T7*100</f>
        <v>50.331674958540631</v>
      </c>
      <c r="W7" s="127">
        <v>1154</v>
      </c>
      <c r="X7" s="73">
        <v>318</v>
      </c>
      <c r="Y7" s="36">
        <f>X7/W7*100</f>
        <v>27.55632582322357</v>
      </c>
      <c r="Z7" s="127">
        <v>1004</v>
      </c>
      <c r="AA7" s="35">
        <v>139</v>
      </c>
      <c r="AB7" s="36">
        <f>AA7/Z7*100</f>
        <v>13.844621513944222</v>
      </c>
    </row>
    <row r="8" spans="1:28" s="41" customFormat="1" ht="16.5" customHeight="1">
      <c r="A8" s="165" t="s">
        <v>45</v>
      </c>
      <c r="B8" s="166">
        <v>47</v>
      </c>
      <c r="C8" s="128">
        <v>47</v>
      </c>
      <c r="D8" s="36">
        <f t="shared" ref="D8:D16" si="1">C8/B8*100</f>
        <v>100</v>
      </c>
      <c r="E8" s="127">
        <v>41</v>
      </c>
      <c r="F8" s="37">
        <v>40</v>
      </c>
      <c r="G8" s="36">
        <f t="shared" ref="G8:G16" si="2">F8/E8*100</f>
        <v>97.560975609756099</v>
      </c>
      <c r="H8" s="166">
        <v>3</v>
      </c>
      <c r="I8" s="35">
        <v>6</v>
      </c>
      <c r="J8" s="36">
        <f t="shared" ref="J8:J16" si="3">I8/H8*100</f>
        <v>200</v>
      </c>
      <c r="K8" s="127">
        <v>1</v>
      </c>
      <c r="L8" s="130">
        <v>0</v>
      </c>
      <c r="M8" s="167">
        <f t="shared" si="0"/>
        <v>0</v>
      </c>
      <c r="N8" s="166">
        <v>0</v>
      </c>
      <c r="O8" s="166">
        <v>0</v>
      </c>
      <c r="P8" s="122" t="e">
        <f t="shared" ref="P8:P16" si="4">O8/N8*100</f>
        <v>#DIV/0!</v>
      </c>
      <c r="Q8" s="35">
        <v>41</v>
      </c>
      <c r="R8" s="35">
        <v>33</v>
      </c>
      <c r="S8" s="36">
        <f t="shared" ref="S8:S16" si="5">R8/Q8*100</f>
        <v>80.487804878048792</v>
      </c>
      <c r="T8" s="166">
        <v>28</v>
      </c>
      <c r="U8" s="35">
        <v>15</v>
      </c>
      <c r="V8" s="36">
        <f t="shared" ref="V8:V16" si="6">U8/T8*100</f>
        <v>53.571428571428569</v>
      </c>
      <c r="W8" s="127">
        <v>24</v>
      </c>
      <c r="X8" s="73">
        <v>12</v>
      </c>
      <c r="Y8" s="36">
        <f t="shared" ref="Y8:Y16" si="7">X8/W8*100</f>
        <v>50</v>
      </c>
      <c r="Z8" s="127">
        <v>8</v>
      </c>
      <c r="AA8" s="35">
        <v>0</v>
      </c>
      <c r="AB8" s="36">
        <f t="shared" ref="AB8:AB16" si="8">AA8/Z8*100</f>
        <v>0</v>
      </c>
    </row>
    <row r="9" spans="1:28" s="40" customFormat="1" ht="16.5" customHeight="1">
      <c r="A9" s="165" t="s">
        <v>46</v>
      </c>
      <c r="B9" s="166">
        <v>20</v>
      </c>
      <c r="C9" s="128">
        <v>7</v>
      </c>
      <c r="D9" s="36">
        <f t="shared" si="1"/>
        <v>35</v>
      </c>
      <c r="E9" s="127">
        <v>14</v>
      </c>
      <c r="F9" s="37">
        <v>6</v>
      </c>
      <c r="G9" s="36">
        <f t="shared" si="2"/>
        <v>42.857142857142854</v>
      </c>
      <c r="H9" s="166">
        <v>3</v>
      </c>
      <c r="I9" s="35">
        <v>0</v>
      </c>
      <c r="J9" s="36">
        <f t="shared" si="3"/>
        <v>0</v>
      </c>
      <c r="K9" s="127">
        <v>1</v>
      </c>
      <c r="L9" s="130">
        <v>0</v>
      </c>
      <c r="M9" s="167">
        <f t="shared" si="0"/>
        <v>0</v>
      </c>
      <c r="N9" s="166">
        <v>0</v>
      </c>
      <c r="O9" s="166">
        <v>0</v>
      </c>
      <c r="P9" s="122" t="e">
        <f t="shared" si="4"/>
        <v>#DIV/0!</v>
      </c>
      <c r="Q9" s="35">
        <v>14</v>
      </c>
      <c r="R9" s="35">
        <v>0</v>
      </c>
      <c r="S9" s="36">
        <f t="shared" si="5"/>
        <v>0</v>
      </c>
      <c r="T9" s="166">
        <v>7</v>
      </c>
      <c r="U9" s="35">
        <v>6</v>
      </c>
      <c r="V9" s="36">
        <f t="shared" si="6"/>
        <v>85.714285714285708</v>
      </c>
      <c r="W9" s="127">
        <v>6</v>
      </c>
      <c r="X9" s="73">
        <v>6</v>
      </c>
      <c r="Y9" s="36">
        <f t="shared" si="7"/>
        <v>100</v>
      </c>
      <c r="Z9" s="127">
        <v>0</v>
      </c>
      <c r="AA9" s="35">
        <v>0</v>
      </c>
      <c r="AB9" s="198" t="e">
        <f t="shared" si="8"/>
        <v>#DIV/0!</v>
      </c>
    </row>
    <row r="10" spans="1:28" s="40" customFormat="1" ht="16.5" customHeight="1">
      <c r="A10" s="165" t="s">
        <v>47</v>
      </c>
      <c r="B10" s="166">
        <v>20</v>
      </c>
      <c r="C10" s="128">
        <v>99</v>
      </c>
      <c r="D10" s="36">
        <f t="shared" si="1"/>
        <v>495</v>
      </c>
      <c r="E10" s="127">
        <v>19</v>
      </c>
      <c r="F10" s="37">
        <v>80</v>
      </c>
      <c r="G10" s="36">
        <f t="shared" si="2"/>
        <v>421.05263157894734</v>
      </c>
      <c r="H10" s="166">
        <v>8</v>
      </c>
      <c r="I10" s="35">
        <v>24</v>
      </c>
      <c r="J10" s="36">
        <f t="shared" si="3"/>
        <v>300</v>
      </c>
      <c r="K10" s="127">
        <v>0</v>
      </c>
      <c r="L10" s="130">
        <v>0</v>
      </c>
      <c r="M10" s="168" t="e">
        <f t="shared" si="0"/>
        <v>#DIV/0!</v>
      </c>
      <c r="N10" s="166">
        <v>0</v>
      </c>
      <c r="O10" s="166">
        <v>0</v>
      </c>
      <c r="P10" s="122" t="e">
        <f t="shared" si="4"/>
        <v>#DIV/0!</v>
      </c>
      <c r="Q10" s="35">
        <v>18</v>
      </c>
      <c r="R10" s="35">
        <v>55</v>
      </c>
      <c r="S10" s="36">
        <f t="shared" si="5"/>
        <v>305.55555555555554</v>
      </c>
      <c r="T10" s="166">
        <v>7</v>
      </c>
      <c r="U10" s="35">
        <v>38</v>
      </c>
      <c r="V10" s="36">
        <f t="shared" si="6"/>
        <v>542.85714285714289</v>
      </c>
      <c r="W10" s="127">
        <v>7</v>
      </c>
      <c r="X10" s="73">
        <v>26</v>
      </c>
      <c r="Y10" s="36">
        <f t="shared" si="7"/>
        <v>371.42857142857144</v>
      </c>
      <c r="Z10" s="127">
        <v>5</v>
      </c>
      <c r="AA10" s="35">
        <v>16</v>
      </c>
      <c r="AB10" s="36">
        <f t="shared" si="8"/>
        <v>320</v>
      </c>
    </row>
    <row r="11" spans="1:28" s="40" customFormat="1" ht="16.5" customHeight="1">
      <c r="A11" s="165" t="s">
        <v>48</v>
      </c>
      <c r="B11" s="166">
        <v>4</v>
      </c>
      <c r="C11" s="128">
        <v>3</v>
      </c>
      <c r="D11" s="36">
        <f t="shared" si="1"/>
        <v>75</v>
      </c>
      <c r="E11" s="127">
        <v>4</v>
      </c>
      <c r="F11" s="37">
        <v>3</v>
      </c>
      <c r="G11" s="36">
        <f t="shared" si="2"/>
        <v>75</v>
      </c>
      <c r="H11" s="166">
        <v>1</v>
      </c>
      <c r="I11" s="35">
        <v>0</v>
      </c>
      <c r="J11" s="36">
        <f t="shared" si="3"/>
        <v>0</v>
      </c>
      <c r="K11" s="127">
        <v>0</v>
      </c>
      <c r="L11" s="130">
        <v>0</v>
      </c>
      <c r="M11" s="168" t="e">
        <f t="shared" si="0"/>
        <v>#DIV/0!</v>
      </c>
      <c r="N11" s="166">
        <v>1</v>
      </c>
      <c r="O11" s="166">
        <v>0</v>
      </c>
      <c r="P11" s="36">
        <f t="shared" si="4"/>
        <v>0</v>
      </c>
      <c r="Q11" s="35">
        <v>4</v>
      </c>
      <c r="R11" s="35">
        <v>2</v>
      </c>
      <c r="S11" s="36">
        <f t="shared" si="5"/>
        <v>50</v>
      </c>
      <c r="T11" s="166">
        <v>3</v>
      </c>
      <c r="U11" s="35">
        <v>2</v>
      </c>
      <c r="V11" s="36">
        <f t="shared" si="6"/>
        <v>66.666666666666657</v>
      </c>
      <c r="W11" s="127">
        <v>3</v>
      </c>
      <c r="X11" s="73">
        <v>2</v>
      </c>
      <c r="Y11" s="36">
        <f t="shared" si="7"/>
        <v>66.666666666666657</v>
      </c>
      <c r="Z11" s="127">
        <v>2</v>
      </c>
      <c r="AA11" s="35">
        <v>0</v>
      </c>
      <c r="AB11" s="36">
        <f t="shared" si="8"/>
        <v>0</v>
      </c>
    </row>
    <row r="12" spans="1:28" s="40" customFormat="1" ht="16.5" customHeight="1">
      <c r="A12" s="165" t="s">
        <v>50</v>
      </c>
      <c r="B12" s="166">
        <v>327</v>
      </c>
      <c r="C12" s="128">
        <v>623</v>
      </c>
      <c r="D12" s="36">
        <f t="shared" si="1"/>
        <v>190.51987767584097</v>
      </c>
      <c r="E12" s="127">
        <v>314</v>
      </c>
      <c r="F12" s="37">
        <v>433</v>
      </c>
      <c r="G12" s="36">
        <f t="shared" si="2"/>
        <v>137.89808917197453</v>
      </c>
      <c r="H12" s="166">
        <v>82</v>
      </c>
      <c r="I12" s="35">
        <v>170</v>
      </c>
      <c r="J12" s="36">
        <f t="shared" si="3"/>
        <v>207.3170731707317</v>
      </c>
      <c r="K12" s="127">
        <v>2</v>
      </c>
      <c r="L12" s="130">
        <v>11</v>
      </c>
      <c r="M12" s="167">
        <f t="shared" si="0"/>
        <v>550</v>
      </c>
      <c r="N12" s="166">
        <v>1</v>
      </c>
      <c r="O12" s="166">
        <v>0</v>
      </c>
      <c r="P12" s="36">
        <f t="shared" si="4"/>
        <v>0</v>
      </c>
      <c r="Q12" s="35">
        <v>256</v>
      </c>
      <c r="R12" s="35">
        <v>410</v>
      </c>
      <c r="S12" s="36">
        <f t="shared" si="5"/>
        <v>160.15625</v>
      </c>
      <c r="T12" s="166">
        <v>197</v>
      </c>
      <c r="U12" s="35">
        <v>180</v>
      </c>
      <c r="V12" s="36">
        <f t="shared" si="6"/>
        <v>91.370558375634516</v>
      </c>
      <c r="W12" s="127">
        <v>187</v>
      </c>
      <c r="X12" s="73">
        <v>58</v>
      </c>
      <c r="Y12" s="36">
        <f t="shared" si="7"/>
        <v>31.016042780748666</v>
      </c>
      <c r="Z12" s="127">
        <v>157</v>
      </c>
      <c r="AA12" s="35">
        <v>15</v>
      </c>
      <c r="AB12" s="36">
        <f t="shared" si="8"/>
        <v>9.5541401273885356</v>
      </c>
    </row>
    <row r="13" spans="1:28" s="40" customFormat="1" ht="16.5" customHeight="1">
      <c r="A13" s="165" t="s">
        <v>51</v>
      </c>
      <c r="B13" s="166">
        <v>0</v>
      </c>
      <c r="C13" s="128">
        <v>7</v>
      </c>
      <c r="D13" s="122" t="e">
        <f t="shared" si="1"/>
        <v>#DIV/0!</v>
      </c>
      <c r="E13" s="127">
        <v>0</v>
      </c>
      <c r="F13" s="37">
        <v>5</v>
      </c>
      <c r="G13" s="122" t="e">
        <f t="shared" si="2"/>
        <v>#DIV/0!</v>
      </c>
      <c r="H13" s="166">
        <v>0</v>
      </c>
      <c r="I13" s="35">
        <v>4</v>
      </c>
      <c r="J13" s="122" t="e">
        <f t="shared" si="3"/>
        <v>#DIV/0!</v>
      </c>
      <c r="K13" s="127">
        <v>0</v>
      </c>
      <c r="L13" s="130">
        <v>0</v>
      </c>
      <c r="M13" s="168" t="e">
        <f t="shared" si="0"/>
        <v>#DIV/0!</v>
      </c>
      <c r="N13" s="166">
        <v>0</v>
      </c>
      <c r="O13" s="166">
        <v>0</v>
      </c>
      <c r="P13" s="122" t="e">
        <f t="shared" si="4"/>
        <v>#DIV/0!</v>
      </c>
      <c r="Q13" s="35">
        <v>0</v>
      </c>
      <c r="R13" s="35">
        <v>5</v>
      </c>
      <c r="S13" s="122" t="e">
        <f t="shared" si="5"/>
        <v>#DIV/0!</v>
      </c>
      <c r="T13" s="166">
        <v>0</v>
      </c>
      <c r="U13" s="35">
        <v>3</v>
      </c>
      <c r="V13" s="122" t="e">
        <f t="shared" si="6"/>
        <v>#DIV/0!</v>
      </c>
      <c r="W13" s="127">
        <v>0</v>
      </c>
      <c r="X13" s="73">
        <v>3</v>
      </c>
      <c r="Y13" s="122" t="e">
        <f t="shared" si="7"/>
        <v>#DIV/0!</v>
      </c>
      <c r="Z13" s="127">
        <v>0</v>
      </c>
      <c r="AA13" s="35">
        <v>3</v>
      </c>
      <c r="AB13" s="122" t="e">
        <f t="shared" si="8"/>
        <v>#DIV/0!</v>
      </c>
    </row>
    <row r="14" spans="1:28" s="40" customFormat="1" ht="16.5" customHeight="1">
      <c r="A14" s="165" t="s">
        <v>52</v>
      </c>
      <c r="B14" s="166">
        <v>11</v>
      </c>
      <c r="C14" s="128">
        <v>3</v>
      </c>
      <c r="D14" s="36">
        <f t="shared" si="1"/>
        <v>27.27272727272727</v>
      </c>
      <c r="E14" s="127">
        <v>11</v>
      </c>
      <c r="F14" s="37">
        <v>3</v>
      </c>
      <c r="G14" s="36">
        <f t="shared" si="2"/>
        <v>27.27272727272727</v>
      </c>
      <c r="H14" s="166">
        <v>1</v>
      </c>
      <c r="I14" s="35">
        <v>0</v>
      </c>
      <c r="J14" s="36">
        <f t="shared" si="3"/>
        <v>0</v>
      </c>
      <c r="K14" s="127">
        <v>0</v>
      </c>
      <c r="L14" s="130">
        <v>0</v>
      </c>
      <c r="M14" s="168" t="e">
        <f t="shared" si="0"/>
        <v>#DIV/0!</v>
      </c>
      <c r="N14" s="166">
        <v>0</v>
      </c>
      <c r="O14" s="166">
        <v>0</v>
      </c>
      <c r="P14" s="122" t="e">
        <f t="shared" si="4"/>
        <v>#DIV/0!</v>
      </c>
      <c r="Q14" s="35">
        <v>11</v>
      </c>
      <c r="R14" s="35">
        <v>1</v>
      </c>
      <c r="S14" s="36">
        <f t="shared" si="5"/>
        <v>9.0909090909090917</v>
      </c>
      <c r="T14" s="166">
        <v>5</v>
      </c>
      <c r="U14" s="35">
        <v>2</v>
      </c>
      <c r="V14" s="36">
        <f t="shared" si="6"/>
        <v>40</v>
      </c>
      <c r="W14" s="127">
        <v>5</v>
      </c>
      <c r="X14" s="73">
        <v>2</v>
      </c>
      <c r="Y14" s="36">
        <f t="shared" si="7"/>
        <v>40</v>
      </c>
      <c r="Z14" s="127">
        <v>2</v>
      </c>
      <c r="AA14" s="35">
        <v>0</v>
      </c>
      <c r="AB14" s="36">
        <f t="shared" si="8"/>
        <v>0</v>
      </c>
    </row>
    <row r="15" spans="1:28" s="40" customFormat="1" ht="16.5" customHeight="1">
      <c r="A15" s="165" t="s">
        <v>53</v>
      </c>
      <c r="B15" s="166">
        <v>1</v>
      </c>
      <c r="C15" s="128">
        <v>3</v>
      </c>
      <c r="D15" s="36">
        <f t="shared" si="1"/>
        <v>300</v>
      </c>
      <c r="E15" s="127">
        <v>1</v>
      </c>
      <c r="F15" s="37">
        <v>3</v>
      </c>
      <c r="G15" s="36">
        <f t="shared" si="2"/>
        <v>300</v>
      </c>
      <c r="H15" s="166">
        <v>1</v>
      </c>
      <c r="I15" s="35">
        <v>0</v>
      </c>
      <c r="J15" s="36">
        <f t="shared" si="3"/>
        <v>0</v>
      </c>
      <c r="K15" s="127">
        <v>0</v>
      </c>
      <c r="L15" s="130">
        <v>0</v>
      </c>
      <c r="M15" s="168" t="e">
        <f t="shared" si="0"/>
        <v>#DIV/0!</v>
      </c>
      <c r="N15" s="166">
        <v>0</v>
      </c>
      <c r="O15" s="166">
        <v>0</v>
      </c>
      <c r="P15" s="122" t="e">
        <f t="shared" si="4"/>
        <v>#DIV/0!</v>
      </c>
      <c r="Q15" s="35">
        <v>1</v>
      </c>
      <c r="R15" s="35">
        <v>3</v>
      </c>
      <c r="S15" s="36">
        <f t="shared" si="5"/>
        <v>300</v>
      </c>
      <c r="T15" s="166">
        <v>0</v>
      </c>
      <c r="U15" s="35">
        <v>2</v>
      </c>
      <c r="V15" s="122" t="e">
        <f t="shared" si="6"/>
        <v>#DIV/0!</v>
      </c>
      <c r="W15" s="127">
        <v>0</v>
      </c>
      <c r="X15" s="73">
        <v>2</v>
      </c>
      <c r="Y15" s="122" t="e">
        <f t="shared" si="7"/>
        <v>#DIV/0!</v>
      </c>
      <c r="Z15" s="127">
        <v>0</v>
      </c>
      <c r="AA15" s="35">
        <v>2</v>
      </c>
      <c r="AB15" s="122" t="e">
        <f t="shared" si="8"/>
        <v>#DIV/0!</v>
      </c>
    </row>
    <row r="16" spans="1:28" s="40" customFormat="1" ht="16.5" customHeight="1">
      <c r="A16" s="165" t="s">
        <v>54</v>
      </c>
      <c r="B16" s="166">
        <v>5</v>
      </c>
      <c r="C16" s="139">
        <v>2</v>
      </c>
      <c r="D16" s="36">
        <f t="shared" si="1"/>
        <v>40</v>
      </c>
      <c r="E16" s="127">
        <v>5</v>
      </c>
      <c r="F16" s="37">
        <v>2</v>
      </c>
      <c r="G16" s="36">
        <f t="shared" si="2"/>
        <v>40</v>
      </c>
      <c r="H16" s="166">
        <v>0</v>
      </c>
      <c r="I16" s="35">
        <v>0</v>
      </c>
      <c r="J16" s="122" t="e">
        <f t="shared" si="3"/>
        <v>#DIV/0!</v>
      </c>
      <c r="K16" s="127">
        <v>0</v>
      </c>
      <c r="L16" s="130">
        <v>0</v>
      </c>
      <c r="M16" s="168" t="e">
        <f t="shared" si="0"/>
        <v>#DIV/0!</v>
      </c>
      <c r="N16" s="166">
        <v>0</v>
      </c>
      <c r="O16" s="166">
        <v>0</v>
      </c>
      <c r="P16" s="122" t="e">
        <f t="shared" si="4"/>
        <v>#DIV/0!</v>
      </c>
      <c r="Q16" s="35">
        <v>5</v>
      </c>
      <c r="R16" s="35">
        <v>0</v>
      </c>
      <c r="S16" s="36">
        <f t="shared" si="5"/>
        <v>0</v>
      </c>
      <c r="T16" s="166">
        <v>2</v>
      </c>
      <c r="U16" s="35">
        <v>2</v>
      </c>
      <c r="V16" s="36">
        <f t="shared" si="6"/>
        <v>100</v>
      </c>
      <c r="W16" s="127">
        <v>2</v>
      </c>
      <c r="X16" s="73">
        <v>2</v>
      </c>
      <c r="Y16" s="36">
        <f t="shared" si="7"/>
        <v>100</v>
      </c>
      <c r="Z16" s="127">
        <v>2</v>
      </c>
      <c r="AA16" s="35">
        <v>0</v>
      </c>
      <c r="AB16" s="36">
        <f t="shared" si="8"/>
        <v>0</v>
      </c>
    </row>
    <row r="17" spans="1:25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74"/>
      <c r="Y17" s="45"/>
    </row>
    <row r="18" spans="1: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75"/>
      <c r="Y18" s="47"/>
    </row>
    <row r="19" spans="1: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75"/>
      <c r="Y19" s="47"/>
    </row>
    <row r="20" spans="1: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2023-10-06T08:40:28Z</cp:lastPrinted>
  <dcterms:created xsi:type="dcterms:W3CDTF">2020-12-10T10:35:03Z</dcterms:created>
  <dcterms:modified xsi:type="dcterms:W3CDTF">2023-10-12T08:52:49Z</dcterms:modified>
</cp:coreProperties>
</file>