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жовтень 2022 року\"/>
    </mc:Choice>
  </mc:AlternateContent>
  <bookViews>
    <workbookView xWindow="0" yWindow="0" windowWidth="23040" windowHeight="9084"/>
  </bookViews>
  <sheets>
    <sheet name="Послуги всього" sheetId="48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25" r:id="rId12"/>
    <sheet name="12" sheetId="37" r:id="rId13"/>
    <sheet name="13" sheetId="44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[2]Sheet3!$A$3</definedName>
    <definedName name="hjj" localSheetId="13">[2]Sheet3!$A$3</definedName>
    <definedName name="hjj" localSheetId="15">[2]Sheet3!$A$3</definedName>
    <definedName name="hjj" localSheetId="16">[2]Sheet3!$A$3</definedName>
    <definedName name="hjj" localSheetId="6">[2]Sheet3!$A$3</definedName>
    <definedName name="hjj">[3]Sheet3!$A$3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'10'!$A$1:$X$29</definedName>
    <definedName name="_xlnm.Print_Area" localSheetId="11">'11'!$A$1:$I$21</definedName>
    <definedName name="_xlnm.Print_Area" localSheetId="12">'12'!$A$1:$X$30</definedName>
    <definedName name="_xlnm.Print_Area" localSheetId="13">'13'!$A$1:$X$30</definedName>
    <definedName name="_xlnm.Print_Area" localSheetId="14">'14'!$A$1:$I$21</definedName>
    <definedName name="_xlnm.Print_Area" localSheetId="15">'15'!$A$1:$X$29</definedName>
    <definedName name="_xlnm.Print_Area" localSheetId="16">'16'!$A$1:$X$29</definedName>
    <definedName name="_xlnm.Print_Area" localSheetId="2">'2'!$A$1:$X$28</definedName>
    <definedName name="_xlnm.Print_Area" localSheetId="3">'3'!$A$1:$E$18</definedName>
    <definedName name="_xlnm.Print_Area" localSheetId="4">'4'!$A$1:$X$28</definedName>
    <definedName name="_xlnm.Print_Area" localSheetId="5">'5'!$A$1:$E$19</definedName>
    <definedName name="_xlnm.Print_Area" localSheetId="6">'6'!$A$1:$X$29</definedName>
    <definedName name="_xlnm.Print_Area" localSheetId="7">'7'!$A$1:$E$19</definedName>
    <definedName name="_xlnm.Print_Area" localSheetId="8">'8'!$A$1:$X$27</definedName>
    <definedName name="_xlnm.Print_Area" localSheetId="9">'9'!$A$1:$E$20</definedName>
    <definedName name="_xlnm.Print_Area" localSheetId="0">'Послуги всього'!$A$1:$X$30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'[4]Sheet1 (2)'!#REF!</definedName>
    <definedName name="оплад" localSheetId="16">'[4]Sheet1 (2)'!#REF!</definedName>
    <definedName name="оплад" localSheetId="3">'[4]Sheet1 (2)'!#REF!</definedName>
    <definedName name="оплад" localSheetId="7">'[4]Sheet1 (2)'!#REF!</definedName>
    <definedName name="оплад" localSheetId="8">'[4]Sheet1 (2)'!#REF!</definedName>
    <definedName name="оплад" localSheetId="9">'[4]Sheet1 (2)'!#REF!</definedName>
    <definedName name="оплад" localSheetId="0">'[4]Sheet1 (2)'!#REF!</definedName>
    <definedName name="оплад">'[4]Sheet1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'[4]Sheet1 (3)'!#REF!</definedName>
    <definedName name="праовл" localSheetId="16">'[4]Sheet1 (3)'!#REF!</definedName>
    <definedName name="праовл" localSheetId="3">'[4]Sheet1 (3)'!#REF!</definedName>
    <definedName name="праовл" localSheetId="7">'[4]Sheet1 (3)'!#REF!</definedName>
    <definedName name="праовл" localSheetId="8">'[4]Sheet1 (3)'!#REF!</definedName>
    <definedName name="праовл" localSheetId="9">'[4]Sheet1 (3)'!#REF!</definedName>
    <definedName name="праовл" localSheetId="0">'[4]Sheet1 (3)'!#REF!</definedName>
    <definedName name="праовл">'[4]Sheet1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'[4]Sheet1 (2)'!#REF!</definedName>
    <definedName name="рррр" localSheetId="16">'[4]Sheet1 (2)'!#REF!</definedName>
    <definedName name="рррр" localSheetId="3">'[4]Sheet1 (2)'!#REF!</definedName>
    <definedName name="рррр" localSheetId="7">'[4]Sheet1 (2)'!#REF!</definedName>
    <definedName name="рррр" localSheetId="8">'[4]Sheet1 (2)'!#REF!</definedName>
    <definedName name="рррр" localSheetId="9">'[4]Sheet1 (2)'!#REF!</definedName>
    <definedName name="рррр" localSheetId="0">'[4]Sheet1 (2)'!#REF!</definedName>
    <definedName name="рррр">'[4]Sheet1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[5]Sheet3!$A$2</definedName>
    <definedName name="ц" localSheetId="13">[5]Sheet3!$A$2</definedName>
    <definedName name="ц" localSheetId="15">[5]Sheet3!$A$2</definedName>
    <definedName name="ц" localSheetId="16">[5]Sheet3!$A$2</definedName>
    <definedName name="ц" localSheetId="6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47" l="1"/>
  <c r="S8" i="47"/>
  <c r="O8" i="47"/>
  <c r="L8" i="47"/>
  <c r="I8" i="47"/>
  <c r="F8" i="47"/>
  <c r="C8" i="47"/>
  <c r="V9" i="37"/>
  <c r="S9" i="37"/>
  <c r="O9" i="37"/>
  <c r="L9" i="37"/>
  <c r="I9" i="37"/>
  <c r="F9" i="37"/>
  <c r="C9" i="37"/>
  <c r="V8" i="30"/>
  <c r="S8" i="30"/>
  <c r="O8" i="30"/>
  <c r="L8" i="30"/>
  <c r="I8" i="30"/>
  <c r="F8" i="30"/>
  <c r="C8" i="30"/>
  <c r="X20" i="31"/>
  <c r="X26" i="31"/>
  <c r="V6" i="31"/>
  <c r="U26" i="31"/>
  <c r="U20" i="31"/>
  <c r="S6" i="31"/>
  <c r="O6" i="31"/>
  <c r="N10" i="31"/>
  <c r="L6" i="31"/>
  <c r="I6" i="31"/>
  <c r="F6" i="31"/>
  <c r="C6" i="31"/>
  <c r="X11" i="34"/>
  <c r="V8" i="34"/>
  <c r="S8" i="34"/>
  <c r="O8" i="34"/>
  <c r="L8" i="34"/>
  <c r="I8" i="34"/>
  <c r="F8" i="34"/>
  <c r="C8" i="34"/>
  <c r="V7" i="29"/>
  <c r="S7" i="29"/>
  <c r="O7" i="29"/>
  <c r="K22" i="29"/>
  <c r="L7" i="29"/>
  <c r="I7" i="29"/>
  <c r="F7" i="29"/>
  <c r="C7" i="29"/>
  <c r="W7" i="39"/>
  <c r="S7" i="39"/>
  <c r="O7" i="39"/>
  <c r="L7" i="39"/>
  <c r="I7" i="39"/>
  <c r="F7" i="39"/>
  <c r="C7" i="39"/>
  <c r="U13" i="31" l="1"/>
  <c r="X13" i="31"/>
  <c r="N14" i="31"/>
  <c r="N13" i="31"/>
  <c r="N21" i="34"/>
  <c r="K16" i="34"/>
  <c r="K18" i="34"/>
  <c r="N12" i="31" l="1"/>
  <c r="K9" i="31"/>
  <c r="N15" i="29"/>
  <c r="N11" i="29"/>
  <c r="K16" i="29"/>
  <c r="K12" i="29"/>
  <c r="N15" i="39"/>
  <c r="N15" i="47" l="1"/>
  <c r="N16" i="47"/>
  <c r="N17" i="47"/>
  <c r="N18" i="47"/>
  <c r="N19" i="47"/>
  <c r="N20" i="47"/>
  <c r="N21" i="47"/>
  <c r="N22" i="47"/>
  <c r="N23" i="47"/>
  <c r="N24" i="47"/>
  <c r="N25" i="47"/>
  <c r="N26" i="47"/>
  <c r="N27" i="47"/>
  <c r="N11" i="47"/>
  <c r="N12" i="47"/>
  <c r="N9" i="47"/>
  <c r="N10" i="47"/>
  <c r="N13" i="47"/>
  <c r="N14" i="47"/>
  <c r="N28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16" i="48"/>
  <c r="K17" i="48"/>
  <c r="K22" i="48"/>
  <c r="K23" i="48"/>
  <c r="K29" i="48"/>
  <c r="N12" i="48"/>
  <c r="N13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27" i="48"/>
  <c r="N28" i="48"/>
  <c r="N29" i="48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K18" i="31"/>
  <c r="K16" i="31"/>
  <c r="K13" i="31"/>
  <c r="K8" i="31"/>
  <c r="H24" i="31"/>
  <c r="H26" i="31"/>
  <c r="H22" i="31"/>
  <c r="H21" i="31"/>
  <c r="H20" i="31"/>
  <c r="H18" i="31"/>
  <c r="H12" i="31"/>
  <c r="H13" i="31"/>
  <c r="H14" i="31"/>
  <c r="H15" i="31"/>
  <c r="H16" i="31"/>
  <c r="H10" i="31"/>
  <c r="Q21" i="34"/>
  <c r="H25" i="34"/>
  <c r="H26" i="34"/>
  <c r="H27" i="34"/>
  <c r="H28" i="34"/>
  <c r="H16" i="34"/>
  <c r="H17" i="34"/>
  <c r="H21" i="34"/>
  <c r="H19" i="34"/>
  <c r="H14" i="34"/>
  <c r="H11" i="34"/>
  <c r="E21" i="34"/>
  <c r="N25" i="29"/>
  <c r="N20" i="29"/>
  <c r="N19" i="29"/>
  <c r="N17" i="29"/>
  <c r="N16" i="29"/>
  <c r="N14" i="29"/>
  <c r="N13" i="29"/>
  <c r="N10" i="29"/>
  <c r="N9" i="29"/>
  <c r="N8" i="29"/>
  <c r="K26" i="29"/>
  <c r="K24" i="29"/>
  <c r="K20" i="29"/>
  <c r="K17" i="29"/>
  <c r="K14" i="29"/>
  <c r="K13" i="29"/>
  <c r="K11" i="29"/>
  <c r="K9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H21" i="39"/>
  <c r="H22" i="39"/>
  <c r="H23" i="39"/>
  <c r="H24" i="39"/>
  <c r="H25" i="39"/>
  <c r="H26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X28" i="47" l="1"/>
  <c r="X27" i="47"/>
  <c r="X26" i="47"/>
  <c r="X25" i="47"/>
  <c r="X24" i="47"/>
  <c r="X23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X10" i="47"/>
  <c r="X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K11" i="47"/>
  <c r="K10" i="47"/>
  <c r="K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X14" i="31"/>
  <c r="Q26" i="31"/>
  <c r="H11" i="31"/>
  <c r="H17" i="31"/>
  <c r="E26" i="31"/>
  <c r="H12" i="34"/>
  <c r="H13" i="34"/>
  <c r="H15" i="34"/>
  <c r="H18" i="34"/>
  <c r="H20" i="34"/>
  <c r="H22" i="34"/>
  <c r="H23" i="34"/>
  <c r="H24" i="34"/>
  <c r="N26" i="29"/>
  <c r="K10" i="29"/>
  <c r="K15" i="29"/>
  <c r="K18" i="29"/>
  <c r="K19" i="29"/>
  <c r="K21" i="29"/>
  <c r="K23" i="29"/>
  <c r="K25" i="29"/>
  <c r="K27" i="29"/>
  <c r="W28" i="46" l="1"/>
  <c r="V28" i="46"/>
  <c r="X28" i="46" s="1"/>
  <c r="W27" i="46"/>
  <c r="V27" i="46"/>
  <c r="X27" i="46" s="1"/>
  <c r="W26" i="46"/>
  <c r="V26" i="46"/>
  <c r="W25" i="46"/>
  <c r="V25" i="46"/>
  <c r="X25" i="46" s="1"/>
  <c r="W24" i="46"/>
  <c r="V24" i="46"/>
  <c r="X24" i="46" s="1"/>
  <c r="W23" i="46"/>
  <c r="V23" i="46"/>
  <c r="W22" i="46"/>
  <c r="V22" i="46"/>
  <c r="W21" i="46"/>
  <c r="V21" i="46"/>
  <c r="W20" i="46"/>
  <c r="V20" i="46"/>
  <c r="W19" i="46"/>
  <c r="V19" i="46"/>
  <c r="W18" i="46"/>
  <c r="V18" i="46"/>
  <c r="W17" i="46"/>
  <c r="V17" i="46"/>
  <c r="W16" i="46"/>
  <c r="V16" i="46"/>
  <c r="W15" i="46"/>
  <c r="V15" i="46"/>
  <c r="W14" i="46"/>
  <c r="V14" i="46"/>
  <c r="W13" i="46"/>
  <c r="V13" i="46"/>
  <c r="W12" i="46"/>
  <c r="V12" i="46"/>
  <c r="W11" i="46"/>
  <c r="V11" i="46"/>
  <c r="W10" i="46"/>
  <c r="V10" i="46"/>
  <c r="W9" i="46"/>
  <c r="W8" i="46" s="1"/>
  <c r="C20" i="45" s="1"/>
  <c r="V9" i="46"/>
  <c r="T28" i="46"/>
  <c r="S28" i="46"/>
  <c r="T27" i="46"/>
  <c r="S27" i="46"/>
  <c r="T26" i="46"/>
  <c r="S26" i="46"/>
  <c r="T25" i="46"/>
  <c r="S25" i="46"/>
  <c r="T24" i="46"/>
  <c r="S24" i="46"/>
  <c r="T23" i="46"/>
  <c r="S23" i="46"/>
  <c r="T22" i="46"/>
  <c r="S22" i="46"/>
  <c r="T21" i="46"/>
  <c r="S21" i="46"/>
  <c r="T20" i="46"/>
  <c r="S20" i="46"/>
  <c r="T19" i="46"/>
  <c r="S19" i="46"/>
  <c r="T18" i="46"/>
  <c r="S18" i="46"/>
  <c r="T17" i="46"/>
  <c r="S17" i="46"/>
  <c r="T16" i="46"/>
  <c r="S16" i="46"/>
  <c r="T15" i="46"/>
  <c r="S15" i="46"/>
  <c r="T14" i="46"/>
  <c r="S14" i="46"/>
  <c r="T13" i="46"/>
  <c r="S13" i="46"/>
  <c r="T12" i="46"/>
  <c r="S12" i="46"/>
  <c r="T11" i="46"/>
  <c r="S11" i="46"/>
  <c r="T10" i="46"/>
  <c r="S10" i="46"/>
  <c r="T9" i="46"/>
  <c r="T8" i="46" s="1"/>
  <c r="C19" i="45" s="1"/>
  <c r="S9" i="46"/>
  <c r="P28" i="46"/>
  <c r="O28" i="46"/>
  <c r="P27" i="46"/>
  <c r="O27" i="46"/>
  <c r="P26" i="46"/>
  <c r="O26" i="46"/>
  <c r="P25" i="46"/>
  <c r="O25" i="46"/>
  <c r="P24" i="46"/>
  <c r="O24" i="46"/>
  <c r="P23" i="46"/>
  <c r="O23" i="46"/>
  <c r="P22" i="46"/>
  <c r="O22" i="46"/>
  <c r="P21" i="46"/>
  <c r="O21" i="46"/>
  <c r="P20" i="46"/>
  <c r="O20" i="46"/>
  <c r="P19" i="46"/>
  <c r="O19" i="46"/>
  <c r="P18" i="46"/>
  <c r="O18" i="46"/>
  <c r="P17" i="46"/>
  <c r="O17" i="46"/>
  <c r="P16" i="46"/>
  <c r="O16" i="46"/>
  <c r="P15" i="46"/>
  <c r="O15" i="46"/>
  <c r="P14" i="46"/>
  <c r="O14" i="46"/>
  <c r="P13" i="46"/>
  <c r="O13" i="46"/>
  <c r="P12" i="46"/>
  <c r="O12" i="46"/>
  <c r="P11" i="46"/>
  <c r="O11" i="46"/>
  <c r="P10" i="46"/>
  <c r="O10" i="46"/>
  <c r="P9" i="46"/>
  <c r="P8" i="46" s="1"/>
  <c r="C13" i="45" s="1"/>
  <c r="O9" i="46"/>
  <c r="M28" i="46"/>
  <c r="L28" i="46"/>
  <c r="M27" i="46"/>
  <c r="L27" i="46"/>
  <c r="M26" i="46"/>
  <c r="L26" i="46"/>
  <c r="M25" i="46"/>
  <c r="L25" i="46"/>
  <c r="M24" i="46"/>
  <c r="L24" i="46"/>
  <c r="M23" i="46"/>
  <c r="L23" i="46"/>
  <c r="M22" i="46"/>
  <c r="L22" i="46"/>
  <c r="M21" i="46"/>
  <c r="L21" i="46"/>
  <c r="M20" i="46"/>
  <c r="L20" i="46"/>
  <c r="M19" i="46"/>
  <c r="L19" i="46"/>
  <c r="M18" i="46"/>
  <c r="L18" i="46"/>
  <c r="M17" i="46"/>
  <c r="L17" i="46"/>
  <c r="M16" i="46"/>
  <c r="L16" i="46"/>
  <c r="M15" i="46"/>
  <c r="L15" i="46"/>
  <c r="M14" i="46"/>
  <c r="L14" i="46"/>
  <c r="M13" i="46"/>
  <c r="L13" i="46"/>
  <c r="M12" i="46"/>
  <c r="L12" i="46"/>
  <c r="M11" i="46"/>
  <c r="L11" i="46"/>
  <c r="M10" i="46"/>
  <c r="L10" i="46"/>
  <c r="M9" i="46"/>
  <c r="L9" i="46"/>
  <c r="L8" i="46" s="1"/>
  <c r="B12" i="45" s="1"/>
  <c r="J28" i="46"/>
  <c r="I28" i="46"/>
  <c r="J27" i="46"/>
  <c r="I27" i="46"/>
  <c r="J26" i="46"/>
  <c r="I26" i="46"/>
  <c r="J25" i="46"/>
  <c r="I25" i="46"/>
  <c r="J24" i="46"/>
  <c r="I24" i="46"/>
  <c r="J23" i="46"/>
  <c r="I23" i="46"/>
  <c r="J22" i="46"/>
  <c r="I22" i="46"/>
  <c r="J21" i="46"/>
  <c r="I21" i="46"/>
  <c r="J20" i="46"/>
  <c r="I20" i="46"/>
  <c r="J19" i="46"/>
  <c r="I19" i="46"/>
  <c r="J18" i="46"/>
  <c r="I18" i="46"/>
  <c r="J17" i="46"/>
  <c r="I17" i="46"/>
  <c r="J16" i="46"/>
  <c r="I16" i="46"/>
  <c r="J15" i="46"/>
  <c r="I15" i="46"/>
  <c r="J14" i="46"/>
  <c r="I14" i="46"/>
  <c r="J13" i="46"/>
  <c r="I13" i="46"/>
  <c r="J12" i="46"/>
  <c r="I12" i="46"/>
  <c r="J11" i="46"/>
  <c r="I11" i="46"/>
  <c r="J10" i="46"/>
  <c r="I10" i="46"/>
  <c r="J9" i="46"/>
  <c r="I9" i="46"/>
  <c r="I8" i="46" s="1"/>
  <c r="B11" i="45" s="1"/>
  <c r="G28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F8" i="46" s="1"/>
  <c r="B10" i="45" s="1"/>
  <c r="D28" i="46"/>
  <c r="C28" i="46"/>
  <c r="D27" i="46"/>
  <c r="C27" i="46"/>
  <c r="D26" i="46"/>
  <c r="C26" i="46"/>
  <c r="D25" i="46"/>
  <c r="C25" i="46"/>
  <c r="D24" i="46"/>
  <c r="C24" i="46"/>
  <c r="D23" i="46"/>
  <c r="C23" i="46"/>
  <c r="D22" i="46"/>
  <c r="C22" i="46"/>
  <c r="D21" i="46"/>
  <c r="C21" i="46"/>
  <c r="D20" i="46"/>
  <c r="C20" i="46"/>
  <c r="D19" i="46"/>
  <c r="C19" i="46"/>
  <c r="D18" i="46"/>
  <c r="C18" i="46"/>
  <c r="D17" i="46"/>
  <c r="C17" i="46"/>
  <c r="D16" i="46"/>
  <c r="C16" i="46"/>
  <c r="D15" i="46"/>
  <c r="C15" i="46"/>
  <c r="D14" i="46"/>
  <c r="C14" i="46"/>
  <c r="D13" i="46"/>
  <c r="C13" i="46"/>
  <c r="D12" i="46"/>
  <c r="C12" i="46"/>
  <c r="D11" i="46"/>
  <c r="C11" i="46"/>
  <c r="D10" i="46"/>
  <c r="C10" i="46"/>
  <c r="D9" i="46"/>
  <c r="C9" i="46"/>
  <c r="C8" i="46" s="1"/>
  <c r="B9" i="45" s="1"/>
  <c r="R8" i="47"/>
  <c r="G18" i="45" s="1"/>
  <c r="B9" i="46"/>
  <c r="W29" i="44"/>
  <c r="V29" i="44"/>
  <c r="W28" i="44"/>
  <c r="V28" i="44"/>
  <c r="W27" i="44"/>
  <c r="V27" i="44"/>
  <c r="W26" i="44"/>
  <c r="V26" i="44"/>
  <c r="W25" i="44"/>
  <c r="V25" i="44"/>
  <c r="W24" i="44"/>
  <c r="V24" i="44"/>
  <c r="W23" i="44"/>
  <c r="V23" i="44"/>
  <c r="W22" i="44"/>
  <c r="V22" i="44"/>
  <c r="W21" i="44"/>
  <c r="V21" i="44"/>
  <c r="W20" i="44"/>
  <c r="V20" i="44"/>
  <c r="W19" i="44"/>
  <c r="V19" i="44"/>
  <c r="W18" i="44"/>
  <c r="V18" i="44"/>
  <c r="W17" i="44"/>
  <c r="V17" i="44"/>
  <c r="W16" i="44"/>
  <c r="V16" i="44"/>
  <c r="W15" i="44"/>
  <c r="V15" i="44"/>
  <c r="W14" i="44"/>
  <c r="V14" i="44"/>
  <c r="W13" i="44"/>
  <c r="V13" i="44"/>
  <c r="W12" i="44"/>
  <c r="V12" i="44"/>
  <c r="W11" i="44"/>
  <c r="V11" i="44"/>
  <c r="W10" i="44"/>
  <c r="V10" i="44"/>
  <c r="V9" i="44" s="1"/>
  <c r="F20" i="25" s="1"/>
  <c r="T29" i="44"/>
  <c r="S29" i="44"/>
  <c r="T28" i="44"/>
  <c r="S28" i="44"/>
  <c r="T27" i="44"/>
  <c r="S27" i="44"/>
  <c r="T26" i="44"/>
  <c r="S26" i="44"/>
  <c r="T25" i="44"/>
  <c r="S25" i="44"/>
  <c r="T24" i="44"/>
  <c r="S24" i="44"/>
  <c r="T23" i="44"/>
  <c r="S23" i="44"/>
  <c r="T22" i="44"/>
  <c r="S22" i="44"/>
  <c r="T21" i="44"/>
  <c r="S21" i="44"/>
  <c r="T20" i="44"/>
  <c r="S20" i="44"/>
  <c r="T19" i="44"/>
  <c r="S19" i="44"/>
  <c r="T18" i="44"/>
  <c r="S18" i="44"/>
  <c r="T17" i="44"/>
  <c r="S17" i="44"/>
  <c r="T16" i="44"/>
  <c r="S16" i="44"/>
  <c r="T15" i="44"/>
  <c r="S15" i="44"/>
  <c r="T14" i="44"/>
  <c r="S14" i="44"/>
  <c r="T13" i="44"/>
  <c r="S13" i="44"/>
  <c r="T12" i="44"/>
  <c r="S12" i="44"/>
  <c r="T11" i="44"/>
  <c r="S11" i="44"/>
  <c r="T10" i="44"/>
  <c r="S10" i="44"/>
  <c r="S9" i="44" s="1"/>
  <c r="F19" i="25" s="1"/>
  <c r="P29" i="44"/>
  <c r="O29" i="44"/>
  <c r="P28" i="44"/>
  <c r="O28" i="44"/>
  <c r="P27" i="44"/>
  <c r="O27" i="44"/>
  <c r="P26" i="44"/>
  <c r="O26" i="44"/>
  <c r="P25" i="44"/>
  <c r="O25" i="44"/>
  <c r="P24" i="44"/>
  <c r="O24" i="44"/>
  <c r="P23" i="44"/>
  <c r="O23" i="44"/>
  <c r="P22" i="44"/>
  <c r="O22" i="44"/>
  <c r="P21" i="44"/>
  <c r="O21" i="44"/>
  <c r="P20" i="44"/>
  <c r="O20" i="44"/>
  <c r="P19" i="44"/>
  <c r="O19" i="44"/>
  <c r="P18" i="44"/>
  <c r="O18" i="44"/>
  <c r="P17" i="44"/>
  <c r="O17" i="44"/>
  <c r="P16" i="44"/>
  <c r="O16" i="44"/>
  <c r="P15" i="44"/>
  <c r="O15" i="44"/>
  <c r="P14" i="44"/>
  <c r="O14" i="44"/>
  <c r="P13" i="44"/>
  <c r="O13" i="44"/>
  <c r="P12" i="44"/>
  <c r="O12" i="44"/>
  <c r="P11" i="44"/>
  <c r="O11" i="44"/>
  <c r="P10" i="44"/>
  <c r="O10" i="44"/>
  <c r="M29" i="44"/>
  <c r="L29" i="44"/>
  <c r="M28" i="44"/>
  <c r="L28" i="44"/>
  <c r="M27" i="44"/>
  <c r="L27" i="44"/>
  <c r="M26" i="44"/>
  <c r="L26" i="44"/>
  <c r="M25" i="44"/>
  <c r="L25" i="44"/>
  <c r="M24" i="44"/>
  <c r="L24" i="44"/>
  <c r="M23" i="44"/>
  <c r="L23" i="44"/>
  <c r="M22" i="44"/>
  <c r="L22" i="44"/>
  <c r="M21" i="44"/>
  <c r="L21" i="44"/>
  <c r="M20" i="44"/>
  <c r="L20" i="44"/>
  <c r="M19" i="44"/>
  <c r="L19" i="44"/>
  <c r="M18" i="44"/>
  <c r="L18" i="44"/>
  <c r="M17" i="44"/>
  <c r="L17" i="44"/>
  <c r="M16" i="44"/>
  <c r="L16" i="44"/>
  <c r="M15" i="44"/>
  <c r="L15" i="44"/>
  <c r="M14" i="44"/>
  <c r="L14" i="44"/>
  <c r="M13" i="44"/>
  <c r="L13" i="44"/>
  <c r="M12" i="44"/>
  <c r="L12" i="44"/>
  <c r="M11" i="44"/>
  <c r="L11" i="44"/>
  <c r="M10" i="44"/>
  <c r="L10" i="44"/>
  <c r="L9" i="44" s="1"/>
  <c r="F12" i="25" s="1"/>
  <c r="J29" i="44"/>
  <c r="I29" i="44"/>
  <c r="J28" i="44"/>
  <c r="I28" i="44"/>
  <c r="J27" i="44"/>
  <c r="I27" i="44"/>
  <c r="J26" i="44"/>
  <c r="I26" i="44"/>
  <c r="J25" i="44"/>
  <c r="I25" i="44"/>
  <c r="J24" i="44"/>
  <c r="I24" i="44"/>
  <c r="J23" i="44"/>
  <c r="I23" i="44"/>
  <c r="J22" i="44"/>
  <c r="I22" i="44"/>
  <c r="J21" i="44"/>
  <c r="I21" i="44"/>
  <c r="J20" i="44"/>
  <c r="I20" i="44"/>
  <c r="J19" i="44"/>
  <c r="I19" i="44"/>
  <c r="J18" i="44"/>
  <c r="I18" i="44"/>
  <c r="J17" i="44"/>
  <c r="I17" i="44"/>
  <c r="J16" i="44"/>
  <c r="I16" i="44"/>
  <c r="J15" i="44"/>
  <c r="I15" i="44"/>
  <c r="J14" i="44"/>
  <c r="I14" i="44"/>
  <c r="J13" i="44"/>
  <c r="I13" i="44"/>
  <c r="J12" i="44"/>
  <c r="I12" i="44"/>
  <c r="J11" i="44"/>
  <c r="I11" i="44"/>
  <c r="J10" i="44"/>
  <c r="I10" i="44"/>
  <c r="I9" i="44" s="1"/>
  <c r="F11" i="25" s="1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F9" i="44" s="1"/>
  <c r="F10" i="25" s="1"/>
  <c r="D29" i="44"/>
  <c r="C29" i="44"/>
  <c r="D28" i="44"/>
  <c r="C28" i="44"/>
  <c r="D27" i="44"/>
  <c r="C27" i="44"/>
  <c r="D26" i="44"/>
  <c r="C26" i="44"/>
  <c r="D25" i="44"/>
  <c r="C25" i="44"/>
  <c r="D24" i="44"/>
  <c r="C24" i="44"/>
  <c r="D23" i="44"/>
  <c r="C23" i="44"/>
  <c r="D22" i="44"/>
  <c r="C22" i="44"/>
  <c r="D21" i="44"/>
  <c r="C21" i="44"/>
  <c r="D20" i="44"/>
  <c r="C20" i="44"/>
  <c r="D19" i="44"/>
  <c r="C19" i="44"/>
  <c r="D18" i="44"/>
  <c r="C18" i="44"/>
  <c r="D17" i="44"/>
  <c r="C17" i="44"/>
  <c r="D16" i="44"/>
  <c r="C16" i="44"/>
  <c r="D15" i="44"/>
  <c r="C15" i="44"/>
  <c r="D14" i="44"/>
  <c r="C14" i="44"/>
  <c r="D13" i="44"/>
  <c r="C13" i="44"/>
  <c r="D12" i="44"/>
  <c r="C12" i="44"/>
  <c r="D11" i="44"/>
  <c r="C11" i="44"/>
  <c r="D10" i="44"/>
  <c r="C10" i="44"/>
  <c r="C9" i="44" s="1"/>
  <c r="F9" i="25" s="1"/>
  <c r="R9" i="37"/>
  <c r="C18" i="25" s="1"/>
  <c r="R12" i="44"/>
  <c r="R14" i="44"/>
  <c r="R16" i="44"/>
  <c r="R18" i="44"/>
  <c r="R20" i="44"/>
  <c r="R22" i="44"/>
  <c r="R24" i="44"/>
  <c r="R26" i="44"/>
  <c r="R28" i="44"/>
  <c r="R10" i="44"/>
  <c r="B10" i="46"/>
  <c r="B12" i="46"/>
  <c r="B14" i="46"/>
  <c r="B16" i="46"/>
  <c r="B18" i="46"/>
  <c r="B20" i="46"/>
  <c r="B22" i="46"/>
  <c r="B24" i="46"/>
  <c r="B26" i="46"/>
  <c r="B28" i="46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U29" i="37"/>
  <c r="U28" i="37"/>
  <c r="U27" i="37"/>
  <c r="U26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N10" i="37"/>
  <c r="K15" i="37"/>
  <c r="K14" i="37"/>
  <c r="K13" i="37"/>
  <c r="K12" i="37"/>
  <c r="K11" i="37"/>
  <c r="K1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X29" i="48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11" i="48"/>
  <c r="N10" i="48"/>
  <c r="K28" i="48"/>
  <c r="K27" i="48"/>
  <c r="K26" i="48"/>
  <c r="K25" i="48"/>
  <c r="K24" i="48"/>
  <c r="K21" i="48"/>
  <c r="K20" i="48"/>
  <c r="K19" i="48"/>
  <c r="K18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8" i="47"/>
  <c r="X8" i="47" s="1"/>
  <c r="F20" i="45"/>
  <c r="T8" i="47"/>
  <c r="G19" i="45" s="1"/>
  <c r="F19" i="45"/>
  <c r="P8" i="47"/>
  <c r="G13" i="45" s="1"/>
  <c r="F13" i="45"/>
  <c r="M8" i="47"/>
  <c r="F12" i="45"/>
  <c r="J8" i="47"/>
  <c r="G11" i="45" s="1"/>
  <c r="F11" i="45"/>
  <c r="G8" i="47"/>
  <c r="F10" i="45"/>
  <c r="D8" i="47"/>
  <c r="G9" i="45" s="1"/>
  <c r="F9" i="45"/>
  <c r="O9" i="44"/>
  <c r="F13" i="25" s="1"/>
  <c r="W9" i="37"/>
  <c r="B20" i="25"/>
  <c r="T9" i="37"/>
  <c r="C19" i="25" s="1"/>
  <c r="B19" i="25"/>
  <c r="P9" i="37"/>
  <c r="C13" i="25" s="1"/>
  <c r="B13" i="25"/>
  <c r="M9" i="37"/>
  <c r="C12" i="25" s="1"/>
  <c r="B12" i="25"/>
  <c r="J9" i="37"/>
  <c r="C11" i="25" s="1"/>
  <c r="B11" i="25"/>
  <c r="G9" i="37"/>
  <c r="C10" i="25" s="1"/>
  <c r="B10" i="25"/>
  <c r="D9" i="37"/>
  <c r="C9" i="25" s="1"/>
  <c r="B9" i="25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X28" i="30"/>
  <c r="X27" i="30"/>
  <c r="X26" i="30"/>
  <c r="X25" i="30"/>
  <c r="X24" i="30"/>
  <c r="X23" i="30"/>
  <c r="X22" i="30"/>
  <c r="X21" i="30"/>
  <c r="X20" i="30"/>
  <c r="X19" i="30"/>
  <c r="X18" i="30"/>
  <c r="X17" i="30"/>
  <c r="X16" i="30"/>
  <c r="X15" i="30"/>
  <c r="X14" i="30"/>
  <c r="X13" i="30"/>
  <c r="X12" i="30"/>
  <c r="X11" i="30"/>
  <c r="X10" i="30"/>
  <c r="X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N10" i="30"/>
  <c r="N9" i="30"/>
  <c r="K11" i="30"/>
  <c r="K10" i="30"/>
  <c r="K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W8" i="30"/>
  <c r="C19" i="40" s="1"/>
  <c r="B19" i="40"/>
  <c r="T8" i="30"/>
  <c r="C18" i="40" s="1"/>
  <c r="B18" i="40"/>
  <c r="R8" i="30"/>
  <c r="C17" i="40" s="1"/>
  <c r="P8" i="30"/>
  <c r="C12" i="40" s="1"/>
  <c r="B12" i="40"/>
  <c r="M8" i="30"/>
  <c r="C11" i="40" s="1"/>
  <c r="B11" i="40"/>
  <c r="J8" i="30"/>
  <c r="C10" i="40" s="1"/>
  <c r="B10" i="40"/>
  <c r="G8" i="30"/>
  <c r="C9" i="40" s="1"/>
  <c r="B9" i="40"/>
  <c r="D8" i="30"/>
  <c r="C8" i="40" s="1"/>
  <c r="B8" i="40"/>
  <c r="B8" i="30"/>
  <c r="C7" i="40" s="1"/>
  <c r="X25" i="31"/>
  <c r="X24" i="31"/>
  <c r="X23" i="31"/>
  <c r="X22" i="31"/>
  <c r="X21" i="31"/>
  <c r="X19" i="31"/>
  <c r="X18" i="31"/>
  <c r="X17" i="31"/>
  <c r="X16" i="31"/>
  <c r="X15" i="31"/>
  <c r="X12" i="31"/>
  <c r="X11" i="31"/>
  <c r="X10" i="31"/>
  <c r="X9" i="31"/>
  <c r="X8" i="31"/>
  <c r="X7" i="31"/>
  <c r="U25" i="31"/>
  <c r="U24" i="31"/>
  <c r="U23" i="31"/>
  <c r="U22" i="31"/>
  <c r="U21" i="31"/>
  <c r="U19" i="31"/>
  <c r="U18" i="31"/>
  <c r="U17" i="31"/>
  <c r="U16" i="31"/>
  <c r="U15" i="31"/>
  <c r="U14" i="31"/>
  <c r="U12" i="31"/>
  <c r="U11" i="31"/>
  <c r="U10" i="31"/>
  <c r="U9" i="31"/>
  <c r="U8" i="31"/>
  <c r="U7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1" i="31"/>
  <c r="N9" i="31"/>
  <c r="N8" i="31"/>
  <c r="N7" i="31"/>
  <c r="K26" i="31"/>
  <c r="K25" i="31"/>
  <c r="K24" i="31"/>
  <c r="K23" i="31"/>
  <c r="K22" i="31"/>
  <c r="K21" i="31"/>
  <c r="K20" i="31"/>
  <c r="K19" i="31"/>
  <c r="K17" i="31"/>
  <c r="K15" i="31"/>
  <c r="K14" i="31"/>
  <c r="K12" i="31"/>
  <c r="K11" i="31"/>
  <c r="K10" i="31"/>
  <c r="K7" i="31"/>
  <c r="H25" i="31"/>
  <c r="H23" i="31"/>
  <c r="H19" i="31"/>
  <c r="H9" i="31"/>
  <c r="H8" i="31"/>
  <c r="H7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W6" i="31"/>
  <c r="C18" i="43" s="1"/>
  <c r="B18" i="43"/>
  <c r="T6" i="31"/>
  <c r="C17" i="43" s="1"/>
  <c r="B17" i="43"/>
  <c r="R6" i="31"/>
  <c r="C16" i="43" s="1"/>
  <c r="P6" i="31"/>
  <c r="C11" i="43" s="1"/>
  <c r="M6" i="31"/>
  <c r="C10" i="43" s="1"/>
  <c r="B10" i="43"/>
  <c r="J6" i="31"/>
  <c r="C9" i="43" s="1"/>
  <c r="G6" i="31"/>
  <c r="C8" i="43" s="1"/>
  <c r="B8" i="43"/>
  <c r="D6" i="31"/>
  <c r="C7" i="43" s="1"/>
  <c r="B6" i="31"/>
  <c r="C6" i="43" s="1"/>
  <c r="X28" i="34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X12" i="34"/>
  <c r="X10" i="34"/>
  <c r="X9" i="34"/>
  <c r="U28" i="34"/>
  <c r="U27" i="34"/>
  <c r="U26" i="34"/>
  <c r="U25" i="34"/>
  <c r="U24" i="34"/>
  <c r="U23" i="34"/>
  <c r="U22" i="34"/>
  <c r="U21" i="34"/>
  <c r="U20" i="34"/>
  <c r="U19" i="34"/>
  <c r="U18" i="34"/>
  <c r="U17" i="34"/>
  <c r="U16" i="34"/>
  <c r="U15" i="34"/>
  <c r="U14" i="34"/>
  <c r="U13" i="34"/>
  <c r="U12" i="34"/>
  <c r="U11" i="34"/>
  <c r="U10" i="34"/>
  <c r="U9" i="34"/>
  <c r="Q28" i="34"/>
  <c r="Q27" i="34"/>
  <c r="Q26" i="34"/>
  <c r="Q25" i="34"/>
  <c r="Q24" i="34"/>
  <c r="Q23" i="34"/>
  <c r="Q22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N28" i="34"/>
  <c r="N27" i="34"/>
  <c r="N26" i="34"/>
  <c r="N25" i="34"/>
  <c r="N24" i="34"/>
  <c r="N23" i="34"/>
  <c r="N22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K28" i="34"/>
  <c r="K27" i="34"/>
  <c r="K26" i="34"/>
  <c r="K25" i="34"/>
  <c r="K24" i="34"/>
  <c r="K23" i="34"/>
  <c r="K22" i="34"/>
  <c r="K21" i="34"/>
  <c r="K20" i="34"/>
  <c r="K19" i="34"/>
  <c r="K17" i="34"/>
  <c r="K15" i="34"/>
  <c r="K14" i="34"/>
  <c r="K13" i="34"/>
  <c r="K12" i="34"/>
  <c r="K11" i="34"/>
  <c r="K10" i="34"/>
  <c r="K9" i="34"/>
  <c r="H10" i="34"/>
  <c r="H9" i="34"/>
  <c r="E28" i="34"/>
  <c r="E27" i="34"/>
  <c r="E26" i="34"/>
  <c r="E25" i="34"/>
  <c r="E24" i="34"/>
  <c r="E23" i="34"/>
  <c r="E22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W8" i="34"/>
  <c r="C18" i="24" s="1"/>
  <c r="B18" i="24"/>
  <c r="T8" i="34"/>
  <c r="C17" i="24" s="1"/>
  <c r="B17" i="24"/>
  <c r="R8" i="34"/>
  <c r="C16" i="24" s="1"/>
  <c r="P8" i="34"/>
  <c r="C11" i="24" s="1"/>
  <c r="B11" i="24"/>
  <c r="M8" i="34"/>
  <c r="C10" i="24" s="1"/>
  <c r="B10" i="24"/>
  <c r="J8" i="34"/>
  <c r="C9" i="24" s="1"/>
  <c r="G8" i="34"/>
  <c r="C8" i="24" s="1"/>
  <c r="B8" i="24"/>
  <c r="D8" i="34"/>
  <c r="C7" i="24" s="1"/>
  <c r="B7" i="24"/>
  <c r="B8" i="34"/>
  <c r="C6" i="24" s="1"/>
  <c r="X27" i="29"/>
  <c r="X26" i="29"/>
  <c r="X25" i="29"/>
  <c r="X24" i="29"/>
  <c r="X23" i="29"/>
  <c r="X22" i="29"/>
  <c r="X21" i="29"/>
  <c r="X20" i="29"/>
  <c r="X19" i="29"/>
  <c r="X18" i="29"/>
  <c r="X17" i="29"/>
  <c r="X16" i="29"/>
  <c r="X15" i="29"/>
  <c r="X14" i="29"/>
  <c r="X13" i="29"/>
  <c r="X12" i="29"/>
  <c r="X11" i="29"/>
  <c r="X10" i="29"/>
  <c r="X9" i="29"/>
  <c r="X8" i="29"/>
  <c r="U27" i="29"/>
  <c r="U26" i="29"/>
  <c r="U25" i="29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Q9" i="29"/>
  <c r="Q8" i="29"/>
  <c r="N27" i="29"/>
  <c r="N24" i="29"/>
  <c r="N23" i="29"/>
  <c r="N22" i="29"/>
  <c r="N21" i="29"/>
  <c r="N18" i="29"/>
  <c r="N12" i="29"/>
  <c r="K8" i="29"/>
  <c r="H11" i="29"/>
  <c r="H10" i="29"/>
  <c r="H9" i="29"/>
  <c r="H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W7" i="29"/>
  <c r="C17" i="42" s="1"/>
  <c r="B17" i="42"/>
  <c r="T7" i="29"/>
  <c r="C16" i="42" s="1"/>
  <c r="B16" i="42"/>
  <c r="R7" i="29"/>
  <c r="P7" i="29"/>
  <c r="C10" i="42" s="1"/>
  <c r="B10" i="42"/>
  <c r="M7" i="29"/>
  <c r="B9" i="42"/>
  <c r="J7" i="29"/>
  <c r="C8" i="42" s="1"/>
  <c r="B8" i="42"/>
  <c r="G7" i="29"/>
  <c r="B7" i="42"/>
  <c r="D7" i="29"/>
  <c r="C6" i="42" s="1"/>
  <c r="B7" i="29"/>
  <c r="C18" i="23"/>
  <c r="V7" i="39"/>
  <c r="B18" i="23" s="1"/>
  <c r="X27" i="39"/>
  <c r="X26" i="39"/>
  <c r="X25" i="39"/>
  <c r="X24" i="39"/>
  <c r="X23" i="39"/>
  <c r="X22" i="39"/>
  <c r="X21" i="39"/>
  <c r="X20" i="39"/>
  <c r="X19" i="39"/>
  <c r="X18" i="39"/>
  <c r="X17" i="39"/>
  <c r="X16" i="39"/>
  <c r="X15" i="39"/>
  <c r="X14" i="39"/>
  <c r="X13" i="39"/>
  <c r="X12" i="39"/>
  <c r="X11" i="39"/>
  <c r="X10" i="39"/>
  <c r="X9" i="39"/>
  <c r="X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8" i="39"/>
  <c r="T7" i="39"/>
  <c r="C17" i="23" s="1"/>
  <c r="B17" i="23"/>
  <c r="R7" i="39"/>
  <c r="C16" i="23" s="1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8" i="39"/>
  <c r="P7" i="39"/>
  <c r="B11" i="23"/>
  <c r="N8" i="39"/>
  <c r="M7" i="39"/>
  <c r="C10" i="23" s="1"/>
  <c r="B10" i="23"/>
  <c r="K8" i="39"/>
  <c r="J7" i="39"/>
  <c r="C9" i="23" s="1"/>
  <c r="B9" i="23"/>
  <c r="H27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G7" i="39"/>
  <c r="B8" i="23"/>
  <c r="D7" i="39"/>
  <c r="C7" i="23" s="1"/>
  <c r="B7" i="23"/>
  <c r="B7" i="39"/>
  <c r="C6" i="23" s="1"/>
  <c r="N24" i="46" l="1"/>
  <c r="X10" i="46"/>
  <c r="X11" i="46"/>
  <c r="X12" i="46"/>
  <c r="X13" i="46"/>
  <c r="X14" i="46"/>
  <c r="X15" i="46"/>
  <c r="X16" i="46"/>
  <c r="X17" i="46"/>
  <c r="X18" i="46"/>
  <c r="X19" i="46"/>
  <c r="X20" i="46"/>
  <c r="X21" i="46"/>
  <c r="X22" i="46"/>
  <c r="X23" i="46"/>
  <c r="X26" i="46"/>
  <c r="N10" i="46"/>
  <c r="N11" i="46"/>
  <c r="N12" i="46"/>
  <c r="N13" i="46"/>
  <c r="N16" i="46"/>
  <c r="N17" i="46"/>
  <c r="N18" i="46"/>
  <c r="N22" i="46"/>
  <c r="N23" i="46"/>
  <c r="N25" i="46"/>
  <c r="N26" i="46"/>
  <c r="N28" i="46"/>
  <c r="H21" i="46"/>
  <c r="N12" i="44"/>
  <c r="N16" i="44"/>
  <c r="N17" i="44"/>
  <c r="N18" i="44"/>
  <c r="N22" i="44"/>
  <c r="N23" i="44"/>
  <c r="N24" i="44"/>
  <c r="N25" i="44"/>
  <c r="N26" i="44"/>
  <c r="N27" i="44"/>
  <c r="N28" i="44"/>
  <c r="D10" i="43"/>
  <c r="D10" i="2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15" i="46"/>
  <c r="K16" i="46"/>
  <c r="K17" i="46"/>
  <c r="K18" i="46"/>
  <c r="K19" i="46"/>
  <c r="K24" i="46"/>
  <c r="K25" i="46"/>
  <c r="K26" i="46"/>
  <c r="K28" i="46"/>
  <c r="K10" i="46"/>
  <c r="K11" i="46"/>
  <c r="K12" i="46"/>
  <c r="K13" i="46"/>
  <c r="K14" i="46"/>
  <c r="K20" i="46"/>
  <c r="K21" i="46"/>
  <c r="K22" i="46"/>
  <c r="K23" i="46"/>
  <c r="K27" i="46"/>
  <c r="H10" i="46"/>
  <c r="H11" i="46"/>
  <c r="H12" i="46"/>
  <c r="H13" i="46"/>
  <c r="H14" i="46"/>
  <c r="H15" i="46"/>
  <c r="H16" i="46"/>
  <c r="H17" i="46"/>
  <c r="H18" i="46"/>
  <c r="H19" i="46"/>
  <c r="H20" i="46"/>
  <c r="H22" i="46"/>
  <c r="H23" i="46"/>
  <c r="H24" i="46"/>
  <c r="H25" i="46"/>
  <c r="H26" i="46"/>
  <c r="H27" i="46"/>
  <c r="H28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N14" i="46"/>
  <c r="N15" i="46"/>
  <c r="N19" i="46"/>
  <c r="N20" i="46"/>
  <c r="N21" i="46"/>
  <c r="N27" i="46"/>
  <c r="X10" i="44"/>
  <c r="X12" i="44"/>
  <c r="X14" i="44"/>
  <c r="X16" i="44"/>
  <c r="X18" i="44"/>
  <c r="X20" i="44"/>
  <c r="X22" i="44"/>
  <c r="X24" i="44"/>
  <c r="X26" i="44"/>
  <c r="X28" i="44"/>
  <c r="K6" i="31"/>
  <c r="M8" i="46"/>
  <c r="C12" i="45" s="1"/>
  <c r="E12" i="45" s="1"/>
  <c r="N9" i="46"/>
  <c r="J8" i="46"/>
  <c r="C11" i="45" s="1"/>
  <c r="E11" i="45" s="1"/>
  <c r="K9" i="46"/>
  <c r="G8" i="46"/>
  <c r="C10" i="45" s="1"/>
  <c r="D10" i="45" s="1"/>
  <c r="H9" i="46"/>
  <c r="D8" i="46"/>
  <c r="C9" i="45" s="1"/>
  <c r="D9" i="45" s="1"/>
  <c r="E9" i="46"/>
  <c r="V8" i="46"/>
  <c r="B20" i="45" s="1"/>
  <c r="D20" i="45" s="1"/>
  <c r="X9" i="46"/>
  <c r="U10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S8" i="46"/>
  <c r="B19" i="45" s="1"/>
  <c r="D19" i="45" s="1"/>
  <c r="U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O8" i="46"/>
  <c r="B13" i="45" s="1"/>
  <c r="D13" i="45" s="1"/>
  <c r="Q9" i="46"/>
  <c r="H9" i="45"/>
  <c r="I9" i="45"/>
  <c r="H8" i="47"/>
  <c r="N8" i="47"/>
  <c r="H10" i="44"/>
  <c r="H12" i="44"/>
  <c r="H14" i="44"/>
  <c r="H16" i="44"/>
  <c r="H18" i="44"/>
  <c r="H20" i="44"/>
  <c r="H22" i="44"/>
  <c r="H24" i="44"/>
  <c r="H26" i="44"/>
  <c r="H28" i="44"/>
  <c r="U10" i="44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Q10" i="44"/>
  <c r="Q11" i="44"/>
  <c r="Q12" i="44"/>
  <c r="Q13" i="44"/>
  <c r="Q14" i="44"/>
  <c r="Q15" i="44"/>
  <c r="Q16" i="44"/>
  <c r="Q17" i="44"/>
  <c r="Q18" i="44"/>
  <c r="Q19" i="44"/>
  <c r="Q20" i="44"/>
  <c r="Q21" i="44"/>
  <c r="Q22" i="44"/>
  <c r="Q23" i="44"/>
  <c r="Q24" i="44"/>
  <c r="Q25" i="44"/>
  <c r="Q26" i="44"/>
  <c r="Q27" i="44"/>
  <c r="Q28" i="44"/>
  <c r="Q29" i="44"/>
  <c r="N10" i="44"/>
  <c r="N11" i="44"/>
  <c r="N13" i="44"/>
  <c r="N14" i="44"/>
  <c r="N15" i="44"/>
  <c r="N19" i="44"/>
  <c r="N20" i="44"/>
  <c r="N21" i="44"/>
  <c r="N29" i="44"/>
  <c r="K10" i="44"/>
  <c r="K11" i="44"/>
  <c r="E10" i="44"/>
  <c r="E12" i="44"/>
  <c r="E14" i="44"/>
  <c r="E16" i="44"/>
  <c r="E18" i="44"/>
  <c r="E20" i="44"/>
  <c r="E22" i="44"/>
  <c r="E24" i="44"/>
  <c r="E26" i="44"/>
  <c r="E28" i="44"/>
  <c r="U24" i="44"/>
  <c r="X9" i="37"/>
  <c r="U25" i="44"/>
  <c r="U29" i="44"/>
  <c r="B9" i="37"/>
  <c r="C8" i="25" s="1"/>
  <c r="D12" i="25"/>
  <c r="E12" i="25"/>
  <c r="U9" i="48"/>
  <c r="G9" i="44"/>
  <c r="G10" i="25" s="1"/>
  <c r="I10" i="25" s="1"/>
  <c r="J9" i="44"/>
  <c r="G11" i="25" s="1"/>
  <c r="I11" i="25" s="1"/>
  <c r="M9" i="44"/>
  <c r="N9" i="44" s="1"/>
  <c r="P9" i="44"/>
  <c r="G13" i="25" s="1"/>
  <c r="I13" i="25" s="1"/>
  <c r="Q9" i="48"/>
  <c r="U26" i="44"/>
  <c r="U27" i="44"/>
  <c r="U28" i="44"/>
  <c r="D9" i="44"/>
  <c r="G9" i="25" s="1"/>
  <c r="H9" i="25" s="1"/>
  <c r="W9" i="44"/>
  <c r="G20" i="25" s="1"/>
  <c r="H20" i="25" s="1"/>
  <c r="H11" i="44"/>
  <c r="H13" i="44"/>
  <c r="H15" i="44"/>
  <c r="H17" i="44"/>
  <c r="H19" i="44"/>
  <c r="H21" i="44"/>
  <c r="H23" i="44"/>
  <c r="H25" i="44"/>
  <c r="H27" i="44"/>
  <c r="H29" i="44"/>
  <c r="X13" i="44"/>
  <c r="X15" i="44"/>
  <c r="X17" i="44"/>
  <c r="X19" i="44"/>
  <c r="X21" i="44"/>
  <c r="X23" i="44"/>
  <c r="X25" i="44"/>
  <c r="X27" i="44"/>
  <c r="X29" i="44"/>
  <c r="E8" i="40"/>
  <c r="E12" i="40"/>
  <c r="E6" i="31"/>
  <c r="Q6" i="31"/>
  <c r="B9" i="43"/>
  <c r="E9" i="43" s="1"/>
  <c r="B7" i="43"/>
  <c r="E7" i="43" s="1"/>
  <c r="B11" i="43"/>
  <c r="D11" i="43" s="1"/>
  <c r="D8" i="24"/>
  <c r="E17" i="24"/>
  <c r="E8" i="34"/>
  <c r="K8" i="34"/>
  <c r="Q8" i="34"/>
  <c r="B9" i="24"/>
  <c r="E9" i="24" s="1"/>
  <c r="E7" i="24"/>
  <c r="E11" i="24"/>
  <c r="D18" i="24"/>
  <c r="D17" i="42"/>
  <c r="E7" i="29"/>
  <c r="B6" i="42"/>
  <c r="E6" i="42" s="1"/>
  <c r="D16" i="42"/>
  <c r="H7" i="29"/>
  <c r="N7" i="29"/>
  <c r="X7" i="29"/>
  <c r="C5" i="42"/>
  <c r="C9" i="42"/>
  <c r="E9" i="42" s="1"/>
  <c r="E16" i="42"/>
  <c r="D6" i="42"/>
  <c r="D18" i="23"/>
  <c r="E7" i="23"/>
  <c r="H7" i="39"/>
  <c r="E10" i="23"/>
  <c r="Q7" i="39"/>
  <c r="E17" i="23"/>
  <c r="E9" i="23"/>
  <c r="E18" i="24"/>
  <c r="D17" i="24"/>
  <c r="D11" i="24"/>
  <c r="E10" i="24"/>
  <c r="E8" i="24"/>
  <c r="D7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B8" i="47"/>
  <c r="G8" i="45" s="1"/>
  <c r="C20" i="25"/>
  <c r="D19" i="25"/>
  <c r="E19" i="25"/>
  <c r="E13" i="25"/>
  <c r="D13" i="25"/>
  <c r="D11" i="25"/>
  <c r="E11" i="25"/>
  <c r="E10" i="25"/>
  <c r="D10" i="25"/>
  <c r="E9" i="25"/>
  <c r="D9" i="25"/>
  <c r="E9" i="37"/>
  <c r="D19" i="40"/>
  <c r="D18" i="40"/>
  <c r="E11" i="40"/>
  <c r="E10" i="40"/>
  <c r="E9" i="40"/>
  <c r="D9" i="40"/>
  <c r="E18" i="43"/>
  <c r="E17" i="43"/>
  <c r="D17" i="43"/>
  <c r="U6" i="31"/>
  <c r="E10" i="43"/>
  <c r="E8" i="43"/>
  <c r="E18" i="23"/>
  <c r="D17" i="23"/>
  <c r="C11" i="23"/>
  <c r="D11" i="23" s="1"/>
  <c r="D9" i="23"/>
  <c r="C8" i="23"/>
  <c r="E8" i="23" s="1"/>
  <c r="D7" i="23"/>
  <c r="X11" i="44"/>
  <c r="T9" i="44"/>
  <c r="G19" i="25" s="1"/>
  <c r="D12" i="45"/>
  <c r="K9" i="48"/>
  <c r="E9" i="48"/>
  <c r="B27" i="44"/>
  <c r="B23" i="44"/>
  <c r="B19" i="44"/>
  <c r="B15" i="44"/>
  <c r="B11" i="44"/>
  <c r="E11" i="44"/>
  <c r="E13" i="44"/>
  <c r="E15" i="44"/>
  <c r="E17" i="44"/>
  <c r="E19" i="44"/>
  <c r="E21" i="44"/>
  <c r="E23" i="44"/>
  <c r="E25" i="44"/>
  <c r="E27" i="44"/>
  <c r="E29" i="44"/>
  <c r="B29" i="44"/>
  <c r="B25" i="44"/>
  <c r="B21" i="44"/>
  <c r="B17" i="44"/>
  <c r="B13" i="44"/>
  <c r="R9" i="46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11" i="44"/>
  <c r="R13" i="44"/>
  <c r="R15" i="44"/>
  <c r="R17" i="44"/>
  <c r="R19" i="44"/>
  <c r="R21" i="44"/>
  <c r="R23" i="44"/>
  <c r="R25" i="44"/>
  <c r="R27" i="44"/>
  <c r="R29" i="44"/>
  <c r="B9" i="48"/>
  <c r="B28" i="44"/>
  <c r="B26" i="44"/>
  <c r="B24" i="44"/>
  <c r="B22" i="44"/>
  <c r="B20" i="44"/>
  <c r="B18" i="44"/>
  <c r="B16" i="44"/>
  <c r="B14" i="44"/>
  <c r="B12" i="44"/>
  <c r="B27" i="46"/>
  <c r="B25" i="46"/>
  <c r="B23" i="46"/>
  <c r="B21" i="46"/>
  <c r="B19" i="46"/>
  <c r="B17" i="46"/>
  <c r="B15" i="46"/>
  <c r="B13" i="46"/>
  <c r="B11" i="46"/>
  <c r="B10" i="44"/>
  <c r="U8" i="47"/>
  <c r="Q8" i="47"/>
  <c r="K8" i="47"/>
  <c r="E8" i="47"/>
  <c r="U9" i="37"/>
  <c r="Q9" i="37"/>
  <c r="N9" i="37"/>
  <c r="K9" i="37"/>
  <c r="H9" i="37"/>
  <c r="X9" i="48"/>
  <c r="R9" i="48"/>
  <c r="N9" i="48"/>
  <c r="H9" i="48"/>
  <c r="E18" i="40"/>
  <c r="D11" i="40"/>
  <c r="E19" i="40"/>
  <c r="D8" i="40"/>
  <c r="D10" i="40"/>
  <c r="D12" i="40"/>
  <c r="X8" i="30"/>
  <c r="U8" i="30"/>
  <c r="Q8" i="30"/>
  <c r="N8" i="30"/>
  <c r="K8" i="30"/>
  <c r="H8" i="30"/>
  <c r="E8" i="30"/>
  <c r="D8" i="43"/>
  <c r="D18" i="43"/>
  <c r="X6" i="31"/>
  <c r="N6" i="31"/>
  <c r="H6" i="31"/>
  <c r="D10" i="23"/>
  <c r="U8" i="34"/>
  <c r="H8" i="34"/>
  <c r="N8" i="34"/>
  <c r="X8" i="34"/>
  <c r="C7" i="42"/>
  <c r="E17" i="42"/>
  <c r="U7" i="29"/>
  <c r="Q7" i="29"/>
  <c r="K7" i="29"/>
  <c r="X7" i="39"/>
  <c r="U7" i="39"/>
  <c r="N7" i="39"/>
  <c r="K7" i="39"/>
  <c r="E7" i="39"/>
  <c r="E10" i="45" l="1"/>
  <c r="E13" i="45"/>
  <c r="E8" i="46"/>
  <c r="H11" i="25"/>
  <c r="E20" i="45"/>
  <c r="K8" i="46"/>
  <c r="D11" i="45"/>
  <c r="E9" i="45"/>
  <c r="E11" i="43"/>
  <c r="D9" i="24"/>
  <c r="X8" i="46"/>
  <c r="N8" i="46"/>
  <c r="Q8" i="46"/>
  <c r="U8" i="46"/>
  <c r="E19" i="45"/>
  <c r="D8" i="23"/>
  <c r="H8" i="46"/>
  <c r="I9" i="25"/>
  <c r="H10" i="25"/>
  <c r="G12" i="25"/>
  <c r="I12" i="25" s="1"/>
  <c r="H13" i="25"/>
  <c r="K9" i="44"/>
  <c r="Q9" i="44"/>
  <c r="H9" i="44"/>
  <c r="X9" i="44"/>
  <c r="I20" i="25"/>
  <c r="E9" i="44"/>
  <c r="U9" i="44"/>
  <c r="D7" i="43"/>
  <c r="D9" i="43"/>
  <c r="D9" i="42"/>
  <c r="H20" i="45"/>
  <c r="I20" i="45"/>
  <c r="H12" i="45"/>
  <c r="I12" i="45"/>
  <c r="H10" i="45"/>
  <c r="I10" i="45"/>
  <c r="B8" i="46"/>
  <c r="D20" i="25"/>
  <c r="E20" i="25"/>
  <c r="E11" i="23"/>
  <c r="I19" i="25"/>
  <c r="H19" i="25"/>
  <c r="H12" i="25"/>
  <c r="R8" i="46"/>
  <c r="R9" i="44"/>
  <c r="B9" i="44"/>
  <c r="D7" i="42"/>
  <c r="E7" i="42"/>
  <c r="C8" i="45" l="1"/>
  <c r="G18" i="25"/>
  <c r="C18" i="45"/>
  <c r="G8" i="25"/>
</calcChain>
</file>

<file path=xl/sharedStrings.xml><?xml version="1.0" encoding="utf-8"?>
<sst xmlns="http://schemas.openxmlformats.org/spreadsheetml/2006/main" count="721" uniqueCount="94">
  <si>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</si>
  <si>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</si>
  <si>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</si>
  <si>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</si>
  <si>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</si>
  <si>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</si>
  <si>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</si>
  <si>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</si>
  <si>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</si>
  <si>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</si>
  <si>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</si>
  <si>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</si>
  <si>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</si>
  <si>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</si>
  <si>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</si>
  <si>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</si>
  <si>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</si>
  <si>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</si>
  <si>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</si>
  <si>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</si>
  <si>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</si>
  <si>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</si>
  <si>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</si>
  <si>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</si>
  <si>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</si>
  <si>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</si>
  <si>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</si>
  <si>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</si>
  <si>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</si>
  <si>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</si>
  <si>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</si>
  <si>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</si>
  <si>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</si>
  <si>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</si>
  <si>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</si>
  <si>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</si>
  <si>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</si>
  <si>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</si>
  <si>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</si>
  <si>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</si>
  <si>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</si>
  <si>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</si>
  <si>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</si>
  <si>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</si>
  <si>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</si>
  <si>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</si>
  <si>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</si>
  <si>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</si>
  <si>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</si>
  <si>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</si>
  <si>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</si>
  <si>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</si>
  <si>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</si>
  <si>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</si>
  <si>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</si>
  <si>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</si>
  <si>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</si>
  <si>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</si>
  <si>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</si>
  <si>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</si>
  <si>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</si>
  <si>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</si>
  <si>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</si>
  <si>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</si>
  <si>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</si>
  <si>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</si>
  <si>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</si>
  <si>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</si>
  <si>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</si>
  <si>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</si>
  <si>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</si>
  <si>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</si>
  <si>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</si>
  <si>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</si>
  <si>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</si>
  <si>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</si>
  <si>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</si>
  <si>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</si>
  <si>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t>Всього отримували послуги*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</si>
  <si>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порівняні з відповідними даними минулого року.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</si>
  <si>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січні-жовтні 2021-2022 рр.</t>
  </si>
  <si>
    <t>січень-жовтень
2021 р.</t>
  </si>
  <si>
    <t>січень-жовтень
2022 р.</t>
  </si>
  <si>
    <t xml:space="preserve"> 1 листопада
2021 р.</t>
  </si>
  <si>
    <t xml:space="preserve">  1 листопада
2022 р.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</si>
  <si>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січні-жовтні 2021-2022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</si>
  <si>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січні-жовтні 2021-2022 рр.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</si>
  <si>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січні-жовтні 2021-2022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</si>
  <si>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січні-жовтні 2021-2022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</si>
  <si>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січні-жовтні 2021-2022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</si>
  <si>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січні-жовтні 2021-2022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</si>
  <si>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січні-жовтні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</si>
  <si>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січні-жовтні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</si>
  <si>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січні-жовтні 2021 - 2022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</si>
</sst>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8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0" fontId="36" fillId="0" borderId="6" xfId="12" applyFont="1" applyFill="1" applyBorder="1" applyAlignment="1">
      <alignment horizontal="center" vertical="center" wrapText="1"/>
    </xf>
    <xf numFmtId="0" fontId="36" fillId="0" borderId="3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vertical="center" wrapText="1"/>
      <protection locked="0"/>
    </xf>
    <xf numFmtId="1" fontId="61" fillId="0" borderId="10" xfId="18" applyNumberFormat="1" applyFont="1" applyFill="1" applyBorder="1" applyAlignment="1" applyProtection="1">
      <alignment vertical="center" wrapText="1"/>
      <protection locked="0"/>
    </xf>
    <xf numFmtId="1" fontId="17" fillId="2" borderId="6" xfId="17" applyNumberFormat="1" applyFont="1" applyFill="1" applyBorder="1" applyAlignment="1" applyProtection="1">
      <alignment horizontal="center" vertical="center"/>
    </xf>
    <xf numFmtId="1" fontId="17" fillId="0" borderId="6" xfId="17" applyNumberFormat="1" applyFont="1" applyFill="1" applyBorder="1" applyAlignment="1" applyProtection="1">
      <alignment horizontal="center"/>
      <protection locked="0"/>
    </xf>
    <xf numFmtId="1" fontId="61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12" applyFont="1" applyFill="1" applyBorder="1" applyAlignment="1">
      <alignment horizontal="center" vertical="center" wrapText="1"/>
    </xf>
    <xf numFmtId="0" fontId="36" fillId="0" borderId="7" xfId="12" applyFont="1" applyFill="1" applyBorder="1" applyAlignment="1">
      <alignment horizontal="center" vertical="center" wrapText="1"/>
    </xf>
    <xf numFmtId="0" fontId="36" fillId="0" borderId="5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2" xfId="17" applyNumberFormat="1" applyFont="1" applyFill="1" applyBorder="1" applyAlignment="1" applyProtection="1">
      <alignment horizontal="center" vertical="center" wrapText="1"/>
    </xf>
    <xf numFmtId="1" fontId="12" fillId="2" borderId="5" xfId="17" applyNumberFormat="1" applyFont="1" applyFill="1" applyBorder="1" applyAlignment="1" applyProtection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3" fontId="43" fillId="0" borderId="6" xfId="0" applyNumberFormat="1" applyFont="1" applyBorder="1" applyAlignment="1">
      <alignment horizontal="center"/>
    </xf>
    <xf numFmtId="1" fontId="33" fillId="0" borderId="6" xfId="0" applyNumberFormat="1" applyFont="1" applyBorder="1" applyAlignment="1">
      <alignment horizontal="center"/>
    </xf>
    <xf numFmtId="1" fontId="43" fillId="0" borderId="6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 vertical="center"/>
    </xf>
    <xf numFmtId="1" fontId="33" fillId="0" borderId="6" xfId="0" applyNumberFormat="1" applyFont="1" applyBorder="1" applyAlignment="1">
      <alignment horizontal="center" vertical="center"/>
    </xf>
    <xf numFmtId="1" fontId="43" fillId="0" borderId="6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center"/>
    </xf>
    <xf numFmtId="0" fontId="62" fillId="0" borderId="6" xfId="0" applyFont="1" applyBorder="1" applyAlignment="1">
      <alignment horizontal="center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592455</xdr:colOff>
      <xdr:row>16</xdr:row>
      <xdr:rowOff>85725</xdr:rowOff>
    </xdr:from>
    <xdr:to>
      <xdr:col>2</xdr:col>
      <xdr:colOff>592455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60595" y="44138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592455</xdr:colOff>
      <xdr:row>16</xdr:row>
      <xdr:rowOff>85725</xdr:rowOff>
    </xdr:from>
    <xdr:to>
      <xdr:col>2</xdr:col>
      <xdr:colOff>592455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60595" y="44138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tabSelected="1" view="pageBreakPreview" zoomScale="85" zoomScaleNormal="85" zoomScaleSheetLayoutView="85" workbookViewId="0">
      <selection activeCell="R21" sqref="R21"/>
    </sheetView>
  </sheetViews>
  <sheetFormatPr defaultRowHeight="15.6" x14ac:dyDescent="0.3"/>
  <cols>
    <col min="1" max="1" width="19.33203125" style="71" customWidth="1"/>
    <col min="2" max="2" width="13.664062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6.218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8.886718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8.886718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8.886718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8.886718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8.886718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8.886718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8.886718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8.886718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8.886718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8.886718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8.886718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8.886718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8.886718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8.886718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8.886718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8.886718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8.886718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8.886718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8.886718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8.886718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8.886718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8.886718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8.886718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8.886718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8.886718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8.886718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8.886718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8.886718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8.886718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8.886718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8.886718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8.886718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8.886718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8.886718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8.886718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8.886718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8.886718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8.886718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8.886718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8.886718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8.886718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8.886718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8.886718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8.886718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8.886718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8.886718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8.886718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8.886718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8.886718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8.886718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8.886718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8.886718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8.886718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8.886718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8.886718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8.886718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8.886718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8.886718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8.886718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8.886718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8.886718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8.886718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8.886718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84" width="8.88671875" style="68"/>
  </cols>
  <sheetData>
    <row r="1" spans="1:24" ht="6" customHeight="1" x14ac:dyDescent="0.3"/>
    <row r="2" spans="1:24" s="53" customFormat="1" ht="40.5" customHeight="1" x14ac:dyDescent="0.35">
      <c r="A2" s="129"/>
      <c r="B2" s="200" t="s">
        <v>80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8"/>
      <c r="B4" s="201" t="s">
        <v>78</v>
      </c>
      <c r="C4" s="181" t="s">
        <v>20</v>
      </c>
      <c r="D4" s="182"/>
      <c r="E4" s="183"/>
      <c r="F4" s="190" t="s">
        <v>31</v>
      </c>
      <c r="G4" s="190"/>
      <c r="H4" s="190"/>
      <c r="I4" s="181" t="s">
        <v>15</v>
      </c>
      <c r="J4" s="182"/>
      <c r="K4" s="183"/>
      <c r="L4" s="181" t="s">
        <v>21</v>
      </c>
      <c r="M4" s="182"/>
      <c r="N4" s="183"/>
      <c r="O4" s="181" t="s">
        <v>11</v>
      </c>
      <c r="P4" s="182"/>
      <c r="Q4" s="183"/>
      <c r="R4" s="182" t="s">
        <v>77</v>
      </c>
      <c r="S4" s="191" t="s">
        <v>17</v>
      </c>
      <c r="T4" s="192"/>
      <c r="U4" s="193"/>
      <c r="V4" s="181" t="s">
        <v>16</v>
      </c>
      <c r="W4" s="182"/>
      <c r="X4" s="183"/>
    </row>
    <row r="5" spans="1:24" s="81" customFormat="1" ht="18.75" customHeight="1" x14ac:dyDescent="0.25">
      <c r="A5" s="179"/>
      <c r="B5" s="202"/>
      <c r="C5" s="184"/>
      <c r="D5" s="185"/>
      <c r="E5" s="186"/>
      <c r="F5" s="190"/>
      <c r="G5" s="190"/>
      <c r="H5" s="190"/>
      <c r="I5" s="185"/>
      <c r="J5" s="185"/>
      <c r="K5" s="186"/>
      <c r="L5" s="184"/>
      <c r="M5" s="185"/>
      <c r="N5" s="186"/>
      <c r="O5" s="184"/>
      <c r="P5" s="185"/>
      <c r="Q5" s="186"/>
      <c r="R5" s="185"/>
      <c r="S5" s="194"/>
      <c r="T5" s="195"/>
      <c r="U5" s="196"/>
      <c r="V5" s="184"/>
      <c r="W5" s="185"/>
      <c r="X5" s="186"/>
    </row>
    <row r="6" spans="1:24" s="81" customFormat="1" ht="17.25" customHeight="1" x14ac:dyDescent="0.25">
      <c r="A6" s="179"/>
      <c r="B6" s="203"/>
      <c r="C6" s="187"/>
      <c r="D6" s="188"/>
      <c r="E6" s="189"/>
      <c r="F6" s="190"/>
      <c r="G6" s="190"/>
      <c r="H6" s="190"/>
      <c r="I6" s="188"/>
      <c r="J6" s="188"/>
      <c r="K6" s="189"/>
      <c r="L6" s="187"/>
      <c r="M6" s="188"/>
      <c r="N6" s="189"/>
      <c r="O6" s="187"/>
      <c r="P6" s="188"/>
      <c r="Q6" s="189"/>
      <c r="R6" s="188"/>
      <c r="S6" s="197"/>
      <c r="T6" s="198"/>
      <c r="U6" s="199"/>
      <c r="V6" s="187"/>
      <c r="W6" s="188"/>
      <c r="X6" s="189"/>
    </row>
    <row r="7" spans="1:24" s="56" customFormat="1" ht="24.75" customHeight="1" x14ac:dyDescent="0.25">
      <c r="A7" s="180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41643</v>
      </c>
      <c r="C9" s="33">
        <f>SUM(C10:C29)</f>
        <v>50323</v>
      </c>
      <c r="D9" s="33">
        <f>SUM(D10:D29)</f>
        <v>37246</v>
      </c>
      <c r="E9" s="34">
        <f>D9/C9*100</f>
        <v>74.013870397233873</v>
      </c>
      <c r="F9" s="33">
        <f>SUM(F10:F29)</f>
        <v>20209</v>
      </c>
      <c r="G9" s="33">
        <f>SUM(G10:G29)</f>
        <v>7199</v>
      </c>
      <c r="H9" s="34">
        <f>G9/F9*100</f>
        <v>35.62274234252066</v>
      </c>
      <c r="I9" s="33">
        <f>SUM(I10:I29)</f>
        <v>1160</v>
      </c>
      <c r="J9" s="33">
        <f>SUM(J10:J29)</f>
        <v>284</v>
      </c>
      <c r="K9" s="34">
        <f>J9/I9*100</f>
        <v>24.482758620689655</v>
      </c>
      <c r="L9" s="33">
        <f>SUM(L10:L29)</f>
        <v>2428</v>
      </c>
      <c r="M9" s="33">
        <f>SUM(M10:M29)</f>
        <v>795</v>
      </c>
      <c r="N9" s="34">
        <f>M9/L9*100</f>
        <v>32.742998352553542</v>
      </c>
      <c r="O9" s="33">
        <f>SUM(O10:O29)</f>
        <v>48183</v>
      </c>
      <c r="P9" s="33">
        <f>SUM(P10:P29)</f>
        <v>29740</v>
      </c>
      <c r="Q9" s="34">
        <f>P9/O9*100</f>
        <v>61.723014341157665</v>
      </c>
      <c r="R9" s="33">
        <f>SUM(R10:R29)</f>
        <v>18124</v>
      </c>
      <c r="S9" s="33">
        <f>SUM(S10:S29)</f>
        <v>11932</v>
      </c>
      <c r="T9" s="33">
        <f>SUM(T10:T29)</f>
        <v>16730</v>
      </c>
      <c r="U9" s="34">
        <f>T9/S9*100</f>
        <v>140.21119678176333</v>
      </c>
      <c r="V9" s="33">
        <f>SUM(V10:V29)</f>
        <v>9431</v>
      </c>
      <c r="W9" s="33">
        <f>SUM(W10:W29)</f>
        <v>12006</v>
      </c>
      <c r="X9" s="34">
        <f>W9/V9*100</f>
        <v>127.30357332202311</v>
      </c>
    </row>
    <row r="10" spans="1:24" ht="16.5" customHeight="1" x14ac:dyDescent="0.3">
      <c r="A10" s="141" t="s">
        <v>43</v>
      </c>
      <c r="B10" s="62">
        <v>15743</v>
      </c>
      <c r="C10" s="168">
        <v>11717</v>
      </c>
      <c r="D10" s="66">
        <v>14004</v>
      </c>
      <c r="E10" s="38">
        <f>D10/C10*100</f>
        <v>119.51864811811896</v>
      </c>
      <c r="F10" s="69">
        <v>3250</v>
      </c>
      <c r="G10" s="69">
        <v>2256</v>
      </c>
      <c r="H10" s="38">
        <f>G10/F10*100</f>
        <v>69.41538461538461</v>
      </c>
      <c r="I10" s="66">
        <v>217</v>
      </c>
      <c r="J10" s="66">
        <v>64</v>
      </c>
      <c r="K10" s="38">
        <f>J10/I10*100</f>
        <v>29.493087557603687</v>
      </c>
      <c r="L10" s="69">
        <v>130</v>
      </c>
      <c r="M10" s="69">
        <v>21</v>
      </c>
      <c r="N10" s="38">
        <f>M10/L10*100</f>
        <v>16.153846153846153</v>
      </c>
      <c r="O10" s="69">
        <v>10782</v>
      </c>
      <c r="P10" s="69">
        <v>8201</v>
      </c>
      <c r="Q10" s="38">
        <f>P10/O10*100</f>
        <v>76.061955110369126</v>
      </c>
      <c r="R10" s="69">
        <v>7313</v>
      </c>
      <c r="S10" s="66">
        <v>2345</v>
      </c>
      <c r="T10" s="66">
        <v>6875</v>
      </c>
      <c r="U10" s="38">
        <f>T10/S10*100</f>
        <v>293.17697228144988</v>
      </c>
      <c r="V10" s="66">
        <v>1873</v>
      </c>
      <c r="W10" s="66">
        <v>6202</v>
      </c>
      <c r="X10" s="38">
        <f>W10/V10*100</f>
        <v>331.12653497063536</v>
      </c>
    </row>
    <row r="11" spans="1:24" ht="16.5" customHeight="1" x14ac:dyDescent="0.3">
      <c r="A11" s="141" t="s">
        <v>44</v>
      </c>
      <c r="B11" s="62">
        <v>1806</v>
      </c>
      <c r="C11" s="168">
        <v>4638</v>
      </c>
      <c r="D11" s="66">
        <v>1608</v>
      </c>
      <c r="E11" s="38">
        <f t="shared" ref="E11:E29" si="0">D11/C11*100</f>
        <v>34.670116429495472</v>
      </c>
      <c r="F11" s="69">
        <v>1655</v>
      </c>
      <c r="G11" s="69">
        <v>276</v>
      </c>
      <c r="H11" s="38">
        <f t="shared" ref="H11:H29" si="1">G11/F11*100</f>
        <v>16.676737160120847</v>
      </c>
      <c r="I11" s="66">
        <v>64</v>
      </c>
      <c r="J11" s="66">
        <v>18</v>
      </c>
      <c r="K11" s="38">
        <f t="shared" ref="K11:K29" si="2">J11/I11*100</f>
        <v>28.125</v>
      </c>
      <c r="L11" s="69">
        <v>165</v>
      </c>
      <c r="M11" s="69">
        <v>10</v>
      </c>
      <c r="N11" s="38">
        <f t="shared" ref="N11:N29" si="3">M11/L11*100</f>
        <v>6.0606060606060606</v>
      </c>
      <c r="O11" s="69">
        <v>4490</v>
      </c>
      <c r="P11" s="69">
        <v>1514</v>
      </c>
      <c r="Q11" s="38">
        <f t="shared" ref="Q11:Q29" si="4">P11/O11*100</f>
        <v>33.719376391982181</v>
      </c>
      <c r="R11" s="69">
        <v>801</v>
      </c>
      <c r="S11" s="66">
        <v>1003</v>
      </c>
      <c r="T11" s="66">
        <v>671</v>
      </c>
      <c r="U11" s="38">
        <f t="shared" ref="U11:U29" si="5">T11/S11*100</f>
        <v>66.899302093718845</v>
      </c>
      <c r="V11" s="66">
        <v>872</v>
      </c>
      <c r="W11" s="66">
        <v>202</v>
      </c>
      <c r="X11" s="38">
        <f t="shared" ref="X11:X29" si="6">W11/V11*100</f>
        <v>23.165137614678898</v>
      </c>
    </row>
    <row r="12" spans="1:24" ht="16.5" customHeight="1" x14ac:dyDescent="0.3">
      <c r="A12" s="141" t="s">
        <v>45</v>
      </c>
      <c r="B12" s="62">
        <v>1593</v>
      </c>
      <c r="C12" s="168">
        <v>3635</v>
      </c>
      <c r="D12" s="66">
        <v>1292</v>
      </c>
      <c r="E12" s="38">
        <f t="shared" si="0"/>
        <v>35.543328748280608</v>
      </c>
      <c r="F12" s="69">
        <v>1320</v>
      </c>
      <c r="G12" s="69">
        <v>253</v>
      </c>
      <c r="H12" s="38">
        <f t="shared" si="1"/>
        <v>19.166666666666668</v>
      </c>
      <c r="I12" s="66">
        <v>87</v>
      </c>
      <c r="J12" s="66">
        <v>16</v>
      </c>
      <c r="K12" s="38">
        <f t="shared" si="2"/>
        <v>18.390804597701148</v>
      </c>
      <c r="L12" s="69">
        <v>108</v>
      </c>
      <c r="M12" s="69">
        <v>21</v>
      </c>
      <c r="N12" s="38">
        <f t="shared" si="3"/>
        <v>19.444444444444446</v>
      </c>
      <c r="O12" s="69">
        <v>3452</v>
      </c>
      <c r="P12" s="69">
        <v>1238</v>
      </c>
      <c r="Q12" s="38">
        <f t="shared" si="4"/>
        <v>35.863267670915413</v>
      </c>
      <c r="R12" s="69">
        <v>308</v>
      </c>
      <c r="S12" s="66">
        <v>872</v>
      </c>
      <c r="T12" s="66">
        <v>299</v>
      </c>
      <c r="U12" s="38">
        <f t="shared" si="5"/>
        <v>34.288990825688074</v>
      </c>
      <c r="V12" s="66">
        <v>752</v>
      </c>
      <c r="W12" s="66">
        <v>138</v>
      </c>
      <c r="X12" s="38">
        <f t="shared" si="6"/>
        <v>18.351063829787233</v>
      </c>
    </row>
    <row r="13" spans="1:24" ht="16.5" customHeight="1" x14ac:dyDescent="0.3">
      <c r="A13" s="141" t="s">
        <v>46</v>
      </c>
      <c r="B13" s="62">
        <v>1650</v>
      </c>
      <c r="C13" s="168">
        <v>3227</v>
      </c>
      <c r="D13" s="66">
        <v>1338</v>
      </c>
      <c r="E13" s="38">
        <f t="shared" si="0"/>
        <v>41.46265881623799</v>
      </c>
      <c r="F13" s="69">
        <v>895</v>
      </c>
      <c r="G13" s="69">
        <v>169</v>
      </c>
      <c r="H13" s="38">
        <f t="shared" si="1"/>
        <v>18.882681564245811</v>
      </c>
      <c r="I13" s="66">
        <v>63</v>
      </c>
      <c r="J13" s="66">
        <v>13</v>
      </c>
      <c r="K13" s="38">
        <f t="shared" si="2"/>
        <v>20.634920634920633</v>
      </c>
      <c r="L13" s="69">
        <v>152</v>
      </c>
      <c r="M13" s="69">
        <v>20</v>
      </c>
      <c r="N13" s="38">
        <f t="shared" si="3"/>
        <v>13.157894736842104</v>
      </c>
      <c r="O13" s="69">
        <v>2915</v>
      </c>
      <c r="P13" s="69">
        <v>1275</v>
      </c>
      <c r="Q13" s="38">
        <f t="shared" si="4"/>
        <v>43.739279588336196</v>
      </c>
      <c r="R13" s="69">
        <v>803</v>
      </c>
      <c r="S13" s="66">
        <v>985</v>
      </c>
      <c r="T13" s="66">
        <v>618</v>
      </c>
      <c r="U13" s="38">
        <f t="shared" si="5"/>
        <v>62.741116751269033</v>
      </c>
      <c r="V13" s="66">
        <v>901</v>
      </c>
      <c r="W13" s="66">
        <v>170</v>
      </c>
      <c r="X13" s="38">
        <f t="shared" si="6"/>
        <v>18.867924528301888</v>
      </c>
    </row>
    <row r="14" spans="1:24" ht="16.5" customHeight="1" x14ac:dyDescent="0.3">
      <c r="A14" s="141" t="s">
        <v>47</v>
      </c>
      <c r="B14" s="62">
        <v>895</v>
      </c>
      <c r="C14" s="168">
        <v>1605</v>
      </c>
      <c r="D14" s="66">
        <v>768</v>
      </c>
      <c r="E14" s="38">
        <f t="shared" si="0"/>
        <v>47.850467289719631</v>
      </c>
      <c r="F14" s="69">
        <v>979</v>
      </c>
      <c r="G14" s="69">
        <v>276</v>
      </c>
      <c r="H14" s="38">
        <f t="shared" si="1"/>
        <v>28.192032686414709</v>
      </c>
      <c r="I14" s="66">
        <v>39</v>
      </c>
      <c r="J14" s="66">
        <v>8</v>
      </c>
      <c r="K14" s="38">
        <f t="shared" si="2"/>
        <v>20.512820512820511</v>
      </c>
      <c r="L14" s="69">
        <v>8</v>
      </c>
      <c r="M14" s="69">
        <v>0</v>
      </c>
      <c r="N14" s="38">
        <f t="shared" si="3"/>
        <v>0</v>
      </c>
      <c r="O14" s="69">
        <v>1576</v>
      </c>
      <c r="P14" s="69">
        <v>687</v>
      </c>
      <c r="Q14" s="38">
        <f t="shared" si="4"/>
        <v>43.591370558375637</v>
      </c>
      <c r="R14" s="69">
        <v>292</v>
      </c>
      <c r="S14" s="66">
        <v>316</v>
      </c>
      <c r="T14" s="66">
        <v>287</v>
      </c>
      <c r="U14" s="38">
        <f t="shared" si="5"/>
        <v>90.822784810126578</v>
      </c>
      <c r="V14" s="66">
        <v>260</v>
      </c>
      <c r="W14" s="66">
        <v>221</v>
      </c>
      <c r="X14" s="38">
        <f t="shared" si="6"/>
        <v>85</v>
      </c>
    </row>
    <row r="15" spans="1:24" ht="16.5" customHeight="1" x14ac:dyDescent="0.3">
      <c r="A15" s="141" t="s">
        <v>48</v>
      </c>
      <c r="B15" s="62">
        <v>975</v>
      </c>
      <c r="C15" s="168">
        <v>2398</v>
      </c>
      <c r="D15" s="66">
        <v>870</v>
      </c>
      <c r="E15" s="38">
        <f t="shared" si="0"/>
        <v>36.280233527939949</v>
      </c>
      <c r="F15" s="69">
        <v>1273</v>
      </c>
      <c r="G15" s="69">
        <v>221</v>
      </c>
      <c r="H15" s="38">
        <f t="shared" si="1"/>
        <v>17.360565593087195</v>
      </c>
      <c r="I15" s="66">
        <v>78</v>
      </c>
      <c r="J15" s="66">
        <v>15</v>
      </c>
      <c r="K15" s="38">
        <f t="shared" si="2"/>
        <v>19.230769230769234</v>
      </c>
      <c r="L15" s="69">
        <v>160</v>
      </c>
      <c r="M15" s="69">
        <v>22</v>
      </c>
      <c r="N15" s="38">
        <f t="shared" si="3"/>
        <v>13.750000000000002</v>
      </c>
      <c r="O15" s="69">
        <v>2322</v>
      </c>
      <c r="P15" s="69">
        <v>726</v>
      </c>
      <c r="Q15" s="38">
        <f t="shared" si="4"/>
        <v>31.266149870801037</v>
      </c>
      <c r="R15" s="69">
        <v>413</v>
      </c>
      <c r="S15" s="66">
        <v>512</v>
      </c>
      <c r="T15" s="66">
        <v>362</v>
      </c>
      <c r="U15" s="38">
        <f t="shared" si="5"/>
        <v>70.703125</v>
      </c>
      <c r="V15" s="66">
        <v>388</v>
      </c>
      <c r="W15" s="66">
        <v>128</v>
      </c>
      <c r="X15" s="38">
        <f t="shared" si="6"/>
        <v>32.989690721649481</v>
      </c>
    </row>
    <row r="16" spans="1:24" ht="16.5" customHeight="1" x14ac:dyDescent="0.3">
      <c r="A16" s="141" t="s">
        <v>49</v>
      </c>
      <c r="B16" s="62">
        <v>497</v>
      </c>
      <c r="C16" s="168">
        <v>868</v>
      </c>
      <c r="D16" s="66">
        <v>482</v>
      </c>
      <c r="E16" s="38">
        <f t="shared" si="0"/>
        <v>55.52995391705069</v>
      </c>
      <c r="F16" s="69">
        <v>489</v>
      </c>
      <c r="G16" s="69">
        <v>119</v>
      </c>
      <c r="H16" s="38">
        <f t="shared" si="1"/>
        <v>24.335378323108383</v>
      </c>
      <c r="I16" s="66">
        <v>65</v>
      </c>
      <c r="J16" s="66">
        <v>2</v>
      </c>
      <c r="K16" s="38">
        <f t="shared" si="2"/>
        <v>3.0769230769230771</v>
      </c>
      <c r="L16" s="69">
        <v>34</v>
      </c>
      <c r="M16" s="69">
        <v>7</v>
      </c>
      <c r="N16" s="38">
        <f t="shared" si="3"/>
        <v>20.588235294117645</v>
      </c>
      <c r="O16" s="69">
        <v>866</v>
      </c>
      <c r="P16" s="69">
        <v>455</v>
      </c>
      <c r="Q16" s="38">
        <f t="shared" si="4"/>
        <v>52.540415704387989</v>
      </c>
      <c r="R16" s="69">
        <v>240</v>
      </c>
      <c r="S16" s="66">
        <v>191</v>
      </c>
      <c r="T16" s="66">
        <v>240</v>
      </c>
      <c r="U16" s="38">
        <f t="shared" si="5"/>
        <v>125.6544502617801</v>
      </c>
      <c r="V16" s="66">
        <v>173</v>
      </c>
      <c r="W16" s="66">
        <v>133</v>
      </c>
      <c r="X16" s="38">
        <f t="shared" si="6"/>
        <v>76.878612716763001</v>
      </c>
    </row>
    <row r="17" spans="1:24" ht="16.5" customHeight="1" x14ac:dyDescent="0.3">
      <c r="A17" s="141" t="s">
        <v>50</v>
      </c>
      <c r="B17" s="62">
        <v>1749</v>
      </c>
      <c r="C17" s="168">
        <v>1397</v>
      </c>
      <c r="D17" s="66">
        <v>1689</v>
      </c>
      <c r="E17" s="38">
        <f t="shared" si="0"/>
        <v>120.90193271295632</v>
      </c>
      <c r="F17" s="69">
        <v>653</v>
      </c>
      <c r="G17" s="69">
        <v>354</v>
      </c>
      <c r="H17" s="38">
        <f t="shared" si="1"/>
        <v>54.211332312404295</v>
      </c>
      <c r="I17" s="66">
        <v>45</v>
      </c>
      <c r="J17" s="66">
        <v>42</v>
      </c>
      <c r="K17" s="38">
        <f t="shared" si="2"/>
        <v>93.333333333333329</v>
      </c>
      <c r="L17" s="69">
        <v>193</v>
      </c>
      <c r="M17" s="69">
        <v>209</v>
      </c>
      <c r="N17" s="38">
        <f t="shared" si="3"/>
        <v>108.29015544041451</v>
      </c>
      <c r="O17" s="69">
        <v>1371</v>
      </c>
      <c r="P17" s="69">
        <v>1644</v>
      </c>
      <c r="Q17" s="38">
        <f t="shared" si="4"/>
        <v>119.91247264770242</v>
      </c>
      <c r="R17" s="69">
        <v>844</v>
      </c>
      <c r="S17" s="66">
        <v>328</v>
      </c>
      <c r="T17" s="66">
        <v>843</v>
      </c>
      <c r="U17" s="38">
        <f t="shared" si="5"/>
        <v>257.01219512195121</v>
      </c>
      <c r="V17" s="66">
        <v>239</v>
      </c>
      <c r="W17" s="66">
        <v>773</v>
      </c>
      <c r="X17" s="38">
        <f t="shared" si="6"/>
        <v>323.43096234309627</v>
      </c>
    </row>
    <row r="18" spans="1:24" ht="16.5" customHeight="1" x14ac:dyDescent="0.3">
      <c r="A18" s="141" t="s">
        <v>51</v>
      </c>
      <c r="B18" s="62">
        <v>1270</v>
      </c>
      <c r="C18" s="168">
        <v>1859</v>
      </c>
      <c r="D18" s="66">
        <v>1245</v>
      </c>
      <c r="E18" s="38">
        <f t="shared" si="0"/>
        <v>66.971490048413131</v>
      </c>
      <c r="F18" s="69">
        <v>707</v>
      </c>
      <c r="G18" s="69">
        <v>228</v>
      </c>
      <c r="H18" s="38">
        <f t="shared" si="1"/>
        <v>32.248939179632245</v>
      </c>
      <c r="I18" s="66">
        <v>30</v>
      </c>
      <c r="J18" s="66">
        <v>7</v>
      </c>
      <c r="K18" s="38">
        <f t="shared" si="2"/>
        <v>23.333333333333332</v>
      </c>
      <c r="L18" s="69">
        <v>253</v>
      </c>
      <c r="M18" s="69">
        <v>32</v>
      </c>
      <c r="N18" s="38">
        <f t="shared" si="3"/>
        <v>12.648221343873518</v>
      </c>
      <c r="O18" s="69">
        <v>1807</v>
      </c>
      <c r="P18" s="69">
        <v>1112</v>
      </c>
      <c r="Q18" s="38">
        <f t="shared" si="4"/>
        <v>61.53846153846154</v>
      </c>
      <c r="R18" s="69">
        <v>455</v>
      </c>
      <c r="S18" s="66">
        <v>477</v>
      </c>
      <c r="T18" s="66">
        <v>455</v>
      </c>
      <c r="U18" s="38">
        <f t="shared" si="5"/>
        <v>95.387840670859532</v>
      </c>
      <c r="V18" s="66">
        <v>294</v>
      </c>
      <c r="W18" s="66">
        <v>248</v>
      </c>
      <c r="X18" s="38">
        <f t="shared" si="6"/>
        <v>84.353741496598644</v>
      </c>
    </row>
    <row r="19" spans="1:24" ht="16.5" customHeight="1" x14ac:dyDescent="0.3">
      <c r="A19" s="141" t="s">
        <v>52</v>
      </c>
      <c r="B19" s="62">
        <v>5574</v>
      </c>
      <c r="C19" s="168">
        <v>3034</v>
      </c>
      <c r="D19" s="66">
        <v>4660</v>
      </c>
      <c r="E19" s="38">
        <f t="shared" si="0"/>
        <v>153.59261700725116</v>
      </c>
      <c r="F19" s="69">
        <v>1246</v>
      </c>
      <c r="G19" s="69">
        <v>755</v>
      </c>
      <c r="H19" s="38">
        <f t="shared" si="1"/>
        <v>60.593900481540928</v>
      </c>
      <c r="I19" s="66">
        <v>113</v>
      </c>
      <c r="J19" s="66">
        <v>24</v>
      </c>
      <c r="K19" s="38">
        <f t="shared" si="2"/>
        <v>21.238938053097346</v>
      </c>
      <c r="L19" s="69">
        <v>69</v>
      </c>
      <c r="M19" s="69">
        <v>20</v>
      </c>
      <c r="N19" s="38">
        <f t="shared" si="3"/>
        <v>28.985507246376812</v>
      </c>
      <c r="O19" s="69">
        <v>2960</v>
      </c>
      <c r="P19" s="69">
        <v>4234</v>
      </c>
      <c r="Q19" s="38">
        <f t="shared" si="4"/>
        <v>143.04054054054055</v>
      </c>
      <c r="R19" s="69">
        <v>2492</v>
      </c>
      <c r="S19" s="66">
        <v>764</v>
      </c>
      <c r="T19" s="66">
        <v>2154</v>
      </c>
      <c r="U19" s="38">
        <f t="shared" si="5"/>
        <v>281.93717277486911</v>
      </c>
      <c r="V19" s="66">
        <v>596</v>
      </c>
      <c r="W19" s="66">
        <v>2005</v>
      </c>
      <c r="X19" s="38">
        <f t="shared" si="6"/>
        <v>336.40939597315435</v>
      </c>
    </row>
    <row r="20" spans="1:24" ht="16.5" customHeight="1" x14ac:dyDescent="0.3">
      <c r="A20" s="141" t="s">
        <v>53</v>
      </c>
      <c r="B20" s="62">
        <v>983</v>
      </c>
      <c r="C20" s="168">
        <v>1625</v>
      </c>
      <c r="D20" s="66">
        <v>922</v>
      </c>
      <c r="E20" s="38">
        <f t="shared" si="0"/>
        <v>56.738461538461536</v>
      </c>
      <c r="F20" s="69">
        <v>604</v>
      </c>
      <c r="G20" s="69">
        <v>186</v>
      </c>
      <c r="H20" s="38">
        <f t="shared" si="1"/>
        <v>30.794701986754969</v>
      </c>
      <c r="I20" s="66">
        <v>30</v>
      </c>
      <c r="J20" s="66">
        <v>8</v>
      </c>
      <c r="K20" s="38">
        <f t="shared" si="2"/>
        <v>26.666666666666668</v>
      </c>
      <c r="L20" s="69">
        <v>39</v>
      </c>
      <c r="M20" s="69">
        <v>34</v>
      </c>
      <c r="N20" s="38">
        <f t="shared" si="3"/>
        <v>87.179487179487182</v>
      </c>
      <c r="O20" s="69">
        <v>1563</v>
      </c>
      <c r="P20" s="69">
        <v>730</v>
      </c>
      <c r="Q20" s="38">
        <f t="shared" si="4"/>
        <v>46.705054382597567</v>
      </c>
      <c r="R20" s="69">
        <v>469</v>
      </c>
      <c r="S20" s="66">
        <v>561</v>
      </c>
      <c r="T20" s="66">
        <v>469</v>
      </c>
      <c r="U20" s="38">
        <f t="shared" si="5"/>
        <v>83.600713012477726</v>
      </c>
      <c r="V20" s="66">
        <v>384</v>
      </c>
      <c r="W20" s="66">
        <v>164</v>
      </c>
      <c r="X20" s="38">
        <f t="shared" si="6"/>
        <v>42.708333333333329</v>
      </c>
    </row>
    <row r="21" spans="1:24" ht="16.5" customHeight="1" x14ac:dyDescent="0.3">
      <c r="A21" s="141" t="s">
        <v>54</v>
      </c>
      <c r="B21" s="62">
        <v>1224</v>
      </c>
      <c r="C21" s="168">
        <v>2234</v>
      </c>
      <c r="D21" s="66">
        <v>1191</v>
      </c>
      <c r="E21" s="38">
        <f t="shared" si="0"/>
        <v>53.312444046553267</v>
      </c>
      <c r="F21" s="69">
        <v>1102</v>
      </c>
      <c r="G21" s="69">
        <v>205</v>
      </c>
      <c r="H21" s="38">
        <f t="shared" si="1"/>
        <v>18.602540834845733</v>
      </c>
      <c r="I21" s="66">
        <v>39</v>
      </c>
      <c r="J21" s="66">
        <v>6</v>
      </c>
      <c r="K21" s="38">
        <f t="shared" si="2"/>
        <v>15.384615384615385</v>
      </c>
      <c r="L21" s="69">
        <v>270</v>
      </c>
      <c r="M21" s="69">
        <v>42</v>
      </c>
      <c r="N21" s="38">
        <f t="shared" si="3"/>
        <v>15.555555555555555</v>
      </c>
      <c r="O21" s="69">
        <v>2154</v>
      </c>
      <c r="P21" s="69">
        <v>1055</v>
      </c>
      <c r="Q21" s="38">
        <f t="shared" si="4"/>
        <v>48.978644382544104</v>
      </c>
      <c r="R21" s="69">
        <v>542</v>
      </c>
      <c r="S21" s="66">
        <v>551</v>
      </c>
      <c r="T21" s="66">
        <v>534</v>
      </c>
      <c r="U21" s="38">
        <f t="shared" si="5"/>
        <v>96.914700544464608</v>
      </c>
      <c r="V21" s="66">
        <v>406</v>
      </c>
      <c r="W21" s="66">
        <v>123</v>
      </c>
      <c r="X21" s="38">
        <f t="shared" si="6"/>
        <v>30.295566502463057</v>
      </c>
    </row>
    <row r="22" spans="1:24" ht="16.5" customHeight="1" x14ac:dyDescent="0.3">
      <c r="A22" s="141" t="s">
        <v>55</v>
      </c>
      <c r="B22" s="62">
        <v>685</v>
      </c>
      <c r="C22" s="168">
        <v>1221</v>
      </c>
      <c r="D22" s="66">
        <v>602</v>
      </c>
      <c r="E22" s="38">
        <f t="shared" si="0"/>
        <v>49.303849303849304</v>
      </c>
      <c r="F22" s="69">
        <v>443</v>
      </c>
      <c r="G22" s="69">
        <v>107</v>
      </c>
      <c r="H22" s="38">
        <f t="shared" si="1"/>
        <v>24.153498871331827</v>
      </c>
      <c r="I22" s="66">
        <v>30</v>
      </c>
      <c r="J22" s="66">
        <v>2</v>
      </c>
      <c r="K22" s="38">
        <f t="shared" si="2"/>
        <v>6.666666666666667</v>
      </c>
      <c r="L22" s="69">
        <v>133</v>
      </c>
      <c r="M22" s="69">
        <v>34</v>
      </c>
      <c r="N22" s="38">
        <f t="shared" si="3"/>
        <v>25.563909774436087</v>
      </c>
      <c r="O22" s="69">
        <v>1214</v>
      </c>
      <c r="P22" s="69">
        <v>591</v>
      </c>
      <c r="Q22" s="38">
        <f t="shared" si="4"/>
        <v>48.682042833607909</v>
      </c>
      <c r="R22" s="69">
        <v>277</v>
      </c>
      <c r="S22" s="66">
        <v>348</v>
      </c>
      <c r="T22" s="66">
        <v>225</v>
      </c>
      <c r="U22" s="38">
        <f t="shared" si="5"/>
        <v>64.65517241379311</v>
      </c>
      <c r="V22" s="66">
        <v>233</v>
      </c>
      <c r="W22" s="66">
        <v>86</v>
      </c>
      <c r="X22" s="38">
        <f t="shared" si="6"/>
        <v>36.909871244635198</v>
      </c>
    </row>
    <row r="23" spans="1:24" ht="16.5" customHeight="1" x14ac:dyDescent="0.3">
      <c r="A23" s="141" t="s">
        <v>56</v>
      </c>
      <c r="B23" s="62">
        <v>1536</v>
      </c>
      <c r="C23" s="168">
        <v>1267</v>
      </c>
      <c r="D23" s="66">
        <v>1413</v>
      </c>
      <c r="E23" s="38">
        <f t="shared" si="0"/>
        <v>111.52328334648776</v>
      </c>
      <c r="F23" s="69">
        <v>540</v>
      </c>
      <c r="G23" s="69">
        <v>342</v>
      </c>
      <c r="H23" s="38">
        <f t="shared" si="1"/>
        <v>63.333333333333329</v>
      </c>
      <c r="I23" s="66">
        <v>25</v>
      </c>
      <c r="J23" s="66">
        <v>15</v>
      </c>
      <c r="K23" s="38">
        <f t="shared" si="2"/>
        <v>60</v>
      </c>
      <c r="L23" s="69">
        <v>187</v>
      </c>
      <c r="M23" s="69">
        <v>40</v>
      </c>
      <c r="N23" s="38">
        <f t="shared" si="3"/>
        <v>21.390374331550802</v>
      </c>
      <c r="O23" s="69">
        <v>1259</v>
      </c>
      <c r="P23" s="69">
        <v>1390</v>
      </c>
      <c r="Q23" s="38">
        <f t="shared" si="4"/>
        <v>110.40508339952343</v>
      </c>
      <c r="R23" s="69">
        <v>849</v>
      </c>
      <c r="S23" s="66">
        <v>325</v>
      </c>
      <c r="T23" s="66">
        <v>790</v>
      </c>
      <c r="U23" s="38">
        <f t="shared" si="5"/>
        <v>243.07692307692307</v>
      </c>
      <c r="V23" s="66">
        <v>178</v>
      </c>
      <c r="W23" s="66">
        <v>671</v>
      </c>
      <c r="X23" s="38">
        <f t="shared" si="6"/>
        <v>376.96629213483146</v>
      </c>
    </row>
    <row r="24" spans="1:24" ht="16.5" customHeight="1" x14ac:dyDescent="0.3">
      <c r="A24" s="141" t="s">
        <v>57</v>
      </c>
      <c r="B24" s="62">
        <v>1126</v>
      </c>
      <c r="C24" s="168">
        <v>1557</v>
      </c>
      <c r="D24" s="66">
        <v>939</v>
      </c>
      <c r="E24" s="38">
        <f t="shared" si="0"/>
        <v>60.308285163776496</v>
      </c>
      <c r="F24" s="69">
        <v>996</v>
      </c>
      <c r="G24" s="69">
        <v>340</v>
      </c>
      <c r="H24" s="38">
        <f t="shared" si="1"/>
        <v>34.136546184738961</v>
      </c>
      <c r="I24" s="66">
        <v>51</v>
      </c>
      <c r="J24" s="66">
        <v>17</v>
      </c>
      <c r="K24" s="38">
        <f t="shared" si="2"/>
        <v>33.333333333333329</v>
      </c>
      <c r="L24" s="69">
        <v>49</v>
      </c>
      <c r="M24" s="69">
        <v>11</v>
      </c>
      <c r="N24" s="38">
        <f t="shared" si="3"/>
        <v>22.448979591836736</v>
      </c>
      <c r="O24" s="69">
        <v>1513</v>
      </c>
      <c r="P24" s="69">
        <v>877</v>
      </c>
      <c r="Q24" s="38">
        <f t="shared" si="4"/>
        <v>57.964309319233308</v>
      </c>
      <c r="R24" s="69">
        <v>385</v>
      </c>
      <c r="S24" s="66">
        <v>357</v>
      </c>
      <c r="T24" s="66">
        <v>282</v>
      </c>
      <c r="U24" s="38">
        <f t="shared" si="5"/>
        <v>78.991596638655466</v>
      </c>
      <c r="V24" s="66">
        <v>270</v>
      </c>
      <c r="W24" s="66">
        <v>189</v>
      </c>
      <c r="X24" s="38">
        <f t="shared" si="6"/>
        <v>70</v>
      </c>
    </row>
    <row r="25" spans="1:24" ht="16.5" customHeight="1" x14ac:dyDescent="0.3">
      <c r="A25" s="141" t="s">
        <v>58</v>
      </c>
      <c r="B25" s="62">
        <v>825</v>
      </c>
      <c r="C25" s="168">
        <v>1955</v>
      </c>
      <c r="D25" s="66">
        <v>805</v>
      </c>
      <c r="E25" s="38">
        <f t="shared" si="0"/>
        <v>41.17647058823529</v>
      </c>
      <c r="F25" s="69">
        <v>958</v>
      </c>
      <c r="G25" s="69">
        <v>167</v>
      </c>
      <c r="H25" s="38">
        <f t="shared" si="1"/>
        <v>17.432150313152402</v>
      </c>
      <c r="I25" s="66">
        <v>44</v>
      </c>
      <c r="J25" s="66">
        <v>10</v>
      </c>
      <c r="K25" s="38">
        <f t="shared" si="2"/>
        <v>22.727272727272727</v>
      </c>
      <c r="L25" s="69">
        <v>72</v>
      </c>
      <c r="M25" s="69">
        <v>43</v>
      </c>
      <c r="N25" s="38">
        <f t="shared" si="3"/>
        <v>59.722222222222221</v>
      </c>
      <c r="O25" s="69">
        <v>1915</v>
      </c>
      <c r="P25" s="69">
        <v>705</v>
      </c>
      <c r="Q25" s="38">
        <f t="shared" si="4"/>
        <v>36.814621409921671</v>
      </c>
      <c r="R25" s="69">
        <v>352</v>
      </c>
      <c r="S25" s="66">
        <v>452</v>
      </c>
      <c r="T25" s="66">
        <v>352</v>
      </c>
      <c r="U25" s="38">
        <f t="shared" si="5"/>
        <v>77.876106194690266</v>
      </c>
      <c r="V25" s="66">
        <v>290</v>
      </c>
      <c r="W25" s="66">
        <v>65</v>
      </c>
      <c r="X25" s="38">
        <f t="shared" si="6"/>
        <v>22.413793103448278</v>
      </c>
    </row>
    <row r="26" spans="1:24" ht="16.5" customHeight="1" x14ac:dyDescent="0.3">
      <c r="A26" s="141" t="s">
        <v>59</v>
      </c>
      <c r="B26" s="62">
        <v>918</v>
      </c>
      <c r="C26" s="168">
        <v>1262</v>
      </c>
      <c r="D26" s="66">
        <v>902</v>
      </c>
      <c r="E26" s="38">
        <f t="shared" si="0"/>
        <v>71.473851030110936</v>
      </c>
      <c r="F26" s="69">
        <v>851</v>
      </c>
      <c r="G26" s="69">
        <v>403</v>
      </c>
      <c r="H26" s="38">
        <f t="shared" si="1"/>
        <v>47.356051703877789</v>
      </c>
      <c r="I26" s="66">
        <v>33</v>
      </c>
      <c r="J26" s="66">
        <v>3</v>
      </c>
      <c r="K26" s="38">
        <f t="shared" si="2"/>
        <v>9.0909090909090917</v>
      </c>
      <c r="L26" s="69">
        <v>127</v>
      </c>
      <c r="M26" s="69">
        <v>76</v>
      </c>
      <c r="N26" s="38">
        <f t="shared" si="3"/>
        <v>59.842519685039377</v>
      </c>
      <c r="O26" s="69">
        <v>1252</v>
      </c>
      <c r="P26" s="69">
        <v>833</v>
      </c>
      <c r="Q26" s="38">
        <f t="shared" si="4"/>
        <v>66.533546325878589</v>
      </c>
      <c r="R26" s="69">
        <v>375</v>
      </c>
      <c r="S26" s="66">
        <v>229</v>
      </c>
      <c r="T26" s="66">
        <v>373</v>
      </c>
      <c r="U26" s="38">
        <f t="shared" si="5"/>
        <v>162.88209606986899</v>
      </c>
      <c r="V26" s="66">
        <v>211</v>
      </c>
      <c r="W26" s="66">
        <v>157</v>
      </c>
      <c r="X26" s="38">
        <f t="shared" si="6"/>
        <v>74.407582938388629</v>
      </c>
    </row>
    <row r="27" spans="1:24" ht="16.5" customHeight="1" x14ac:dyDescent="0.3">
      <c r="A27" s="141" t="s">
        <v>60</v>
      </c>
      <c r="B27" s="62">
        <v>1158</v>
      </c>
      <c r="C27" s="168">
        <v>2253</v>
      </c>
      <c r="D27" s="66">
        <v>1121</v>
      </c>
      <c r="E27" s="38">
        <f t="shared" si="0"/>
        <v>49.755881047492231</v>
      </c>
      <c r="F27" s="69">
        <v>918</v>
      </c>
      <c r="G27" s="69">
        <v>189</v>
      </c>
      <c r="H27" s="38">
        <f t="shared" si="1"/>
        <v>20.588235294117645</v>
      </c>
      <c r="I27" s="66">
        <v>38</v>
      </c>
      <c r="J27" s="66">
        <v>4</v>
      </c>
      <c r="K27" s="38">
        <f t="shared" si="2"/>
        <v>10.526315789473683</v>
      </c>
      <c r="L27" s="69">
        <v>145</v>
      </c>
      <c r="M27" s="69">
        <v>104</v>
      </c>
      <c r="N27" s="38">
        <f t="shared" si="3"/>
        <v>71.724137931034477</v>
      </c>
      <c r="O27" s="69">
        <v>2223</v>
      </c>
      <c r="P27" s="69">
        <v>1100</v>
      </c>
      <c r="Q27" s="38">
        <f t="shared" si="4"/>
        <v>49.482681061628433</v>
      </c>
      <c r="R27" s="69">
        <v>383</v>
      </c>
      <c r="S27" s="66">
        <v>668</v>
      </c>
      <c r="T27" s="66">
        <v>373</v>
      </c>
      <c r="U27" s="38">
        <f t="shared" si="5"/>
        <v>55.838323353293418</v>
      </c>
      <c r="V27" s="66">
        <v>567</v>
      </c>
      <c r="W27" s="66">
        <v>163</v>
      </c>
      <c r="X27" s="38">
        <f t="shared" si="6"/>
        <v>28.747795414462079</v>
      </c>
    </row>
    <row r="28" spans="1:24" ht="16.5" customHeight="1" x14ac:dyDescent="0.3">
      <c r="A28" s="141" t="s">
        <v>61</v>
      </c>
      <c r="B28" s="62">
        <v>533</v>
      </c>
      <c r="C28" s="168">
        <v>809</v>
      </c>
      <c r="D28" s="66">
        <v>503</v>
      </c>
      <c r="E28" s="38">
        <f t="shared" si="0"/>
        <v>62.175525339925827</v>
      </c>
      <c r="F28" s="69">
        <v>460</v>
      </c>
      <c r="G28" s="69">
        <v>169</v>
      </c>
      <c r="H28" s="38">
        <f t="shared" si="1"/>
        <v>36.739130434782609</v>
      </c>
      <c r="I28" s="66">
        <v>36</v>
      </c>
      <c r="J28" s="66">
        <v>3</v>
      </c>
      <c r="K28" s="38">
        <f t="shared" si="2"/>
        <v>8.3333333333333321</v>
      </c>
      <c r="L28" s="69">
        <v>66</v>
      </c>
      <c r="M28" s="69">
        <v>31</v>
      </c>
      <c r="N28" s="38">
        <f t="shared" si="3"/>
        <v>46.969696969696969</v>
      </c>
      <c r="O28" s="69">
        <v>807</v>
      </c>
      <c r="P28" s="69">
        <v>503</v>
      </c>
      <c r="Q28" s="38">
        <f t="shared" si="4"/>
        <v>62.329615861214371</v>
      </c>
      <c r="R28" s="69">
        <v>247</v>
      </c>
      <c r="S28" s="66">
        <v>165</v>
      </c>
      <c r="T28" s="66">
        <v>246</v>
      </c>
      <c r="U28" s="38">
        <f t="shared" si="5"/>
        <v>149.09090909090909</v>
      </c>
      <c r="V28" s="66">
        <v>150</v>
      </c>
      <c r="W28" s="66">
        <v>61</v>
      </c>
      <c r="X28" s="38">
        <f t="shared" si="6"/>
        <v>40.666666666666664</v>
      </c>
    </row>
    <row r="29" spans="1:24" ht="16.5" customHeight="1" x14ac:dyDescent="0.3">
      <c r="A29" s="141" t="s">
        <v>62</v>
      </c>
      <c r="B29" s="62">
        <v>903</v>
      </c>
      <c r="C29" s="168">
        <v>1762</v>
      </c>
      <c r="D29" s="66">
        <v>892</v>
      </c>
      <c r="E29" s="38">
        <f t="shared" si="0"/>
        <v>50.624290578887631</v>
      </c>
      <c r="F29" s="69">
        <v>870</v>
      </c>
      <c r="G29" s="69">
        <v>184</v>
      </c>
      <c r="H29" s="38">
        <f t="shared" si="1"/>
        <v>21.149425287356323</v>
      </c>
      <c r="I29" s="66">
        <v>33</v>
      </c>
      <c r="J29" s="66">
        <v>7</v>
      </c>
      <c r="K29" s="38">
        <f t="shared" si="2"/>
        <v>21.212121212121211</v>
      </c>
      <c r="L29" s="69">
        <v>68</v>
      </c>
      <c r="M29" s="69">
        <v>18</v>
      </c>
      <c r="N29" s="38">
        <f t="shared" si="3"/>
        <v>26.47058823529412</v>
      </c>
      <c r="O29" s="69">
        <v>1742</v>
      </c>
      <c r="P29" s="69">
        <v>870</v>
      </c>
      <c r="Q29" s="38">
        <f t="shared" si="4"/>
        <v>49.942594718714126</v>
      </c>
      <c r="R29" s="69">
        <v>284</v>
      </c>
      <c r="S29" s="66">
        <v>483</v>
      </c>
      <c r="T29" s="66">
        <v>282</v>
      </c>
      <c r="U29" s="38">
        <f t="shared" si="5"/>
        <v>58.385093167701861</v>
      </c>
      <c r="V29" s="66">
        <v>394</v>
      </c>
      <c r="W29" s="66">
        <v>107</v>
      </c>
      <c r="X29" s="38">
        <f t="shared" si="6"/>
        <v>27.157360406091367</v>
      </c>
    </row>
    <row r="30" spans="1:24" ht="50.4" customHeight="1" x14ac:dyDescent="0.3">
      <c r="B30" s="177" t="s">
        <v>79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82"/>
      <c r="P30" s="83"/>
      <c r="Q30" s="84"/>
      <c r="R30" s="8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3.2" x14ac:dyDescent="0.25"/>
  <cols>
    <col min="1" max="1" width="60.33203125" style="3" customWidth="1"/>
    <col min="2" max="2" width="16.33203125" style="3" customWidth="1"/>
    <col min="3" max="3" width="17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205" t="s">
        <v>70</v>
      </c>
      <c r="B1" s="205"/>
      <c r="C1" s="205"/>
      <c r="D1" s="205"/>
      <c r="E1" s="205"/>
    </row>
    <row r="2" spans="1:11" ht="23.25" customHeight="1" x14ac:dyDescent="0.25">
      <c r="A2" s="205" t="s">
        <v>33</v>
      </c>
      <c r="B2" s="205"/>
      <c r="C2" s="205"/>
      <c r="D2" s="205"/>
      <c r="E2" s="205"/>
    </row>
    <row r="3" spans="1:11" ht="6" customHeight="1" x14ac:dyDescent="0.25">
      <c r="A3" s="20"/>
    </row>
    <row r="4" spans="1:11" s="4" customFormat="1" ht="23.25" customHeight="1" x14ac:dyDescent="0.3">
      <c r="A4" s="216"/>
      <c r="B4" s="206" t="s">
        <v>81</v>
      </c>
      <c r="C4" s="206" t="s">
        <v>82</v>
      </c>
      <c r="D4" s="234" t="s">
        <v>1</v>
      </c>
      <c r="E4" s="235"/>
    </row>
    <row r="5" spans="1:11" s="4" customFormat="1" ht="32.25" customHeight="1" x14ac:dyDescent="0.3">
      <c r="A5" s="216"/>
      <c r="B5" s="207"/>
      <c r="C5" s="207"/>
      <c r="D5" s="5" t="s">
        <v>2</v>
      </c>
      <c r="E5" s="6" t="s">
        <v>40</v>
      </c>
    </row>
    <row r="6" spans="1:11" s="9" customFormat="1" ht="15.75" customHeight="1" x14ac:dyDescent="0.3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73</v>
      </c>
      <c r="B7" s="161" t="s">
        <v>72</v>
      </c>
      <c r="C7" s="161">
        <f>'10'!B8</f>
        <v>11908</v>
      </c>
      <c r="D7" s="11" t="s">
        <v>72</v>
      </c>
      <c r="E7" s="162" t="s">
        <v>72</v>
      </c>
      <c r="K7" s="12"/>
    </row>
    <row r="8" spans="1:11" s="4" customFormat="1" ht="31.5" customHeight="1" x14ac:dyDescent="0.3">
      <c r="A8" s="10" t="s">
        <v>36</v>
      </c>
      <c r="B8" s="161">
        <f>'10'!C8</f>
        <v>15655</v>
      </c>
      <c r="C8" s="161">
        <f>'10'!D8</f>
        <v>10510</v>
      </c>
      <c r="D8" s="11">
        <f t="shared" ref="D8:D12" si="0">C8/B8*100</f>
        <v>67.135100606834868</v>
      </c>
      <c r="E8" s="162">
        <f t="shared" ref="E8:E12" si="1">C8-B8</f>
        <v>-5145</v>
      </c>
      <c r="K8" s="12"/>
    </row>
    <row r="9" spans="1:11" s="4" customFormat="1" ht="54.75" customHeight="1" x14ac:dyDescent="0.3">
      <c r="A9" s="13" t="s">
        <v>37</v>
      </c>
      <c r="B9" s="161">
        <f>'10'!F8</f>
        <v>5462</v>
      </c>
      <c r="C9" s="161">
        <f>'10'!G8</f>
        <v>1754</v>
      </c>
      <c r="D9" s="11">
        <f t="shared" si="0"/>
        <v>32.112779201757597</v>
      </c>
      <c r="E9" s="162">
        <f t="shared" si="1"/>
        <v>-3708</v>
      </c>
      <c r="K9" s="12"/>
    </row>
    <row r="10" spans="1:11" s="4" customFormat="1" ht="35.25" customHeight="1" x14ac:dyDescent="0.3">
      <c r="A10" s="14" t="s">
        <v>38</v>
      </c>
      <c r="B10" s="161">
        <f>'10'!I8</f>
        <v>357</v>
      </c>
      <c r="C10" s="161">
        <f>'10'!J8</f>
        <v>92</v>
      </c>
      <c r="D10" s="11">
        <f t="shared" si="0"/>
        <v>25.770308123249297</v>
      </c>
      <c r="E10" s="162">
        <f t="shared" si="1"/>
        <v>-265</v>
      </c>
      <c r="K10" s="12"/>
    </row>
    <row r="11" spans="1:11" s="4" customFormat="1" ht="45.75" customHeight="1" x14ac:dyDescent="0.3">
      <c r="A11" s="14" t="s">
        <v>29</v>
      </c>
      <c r="B11" s="161">
        <f>'10'!L8</f>
        <v>629</v>
      </c>
      <c r="C11" s="161">
        <f>'10'!M8</f>
        <v>198</v>
      </c>
      <c r="D11" s="11">
        <f t="shared" si="0"/>
        <v>31.4785373608903</v>
      </c>
      <c r="E11" s="162">
        <f t="shared" si="1"/>
        <v>-431</v>
      </c>
      <c r="K11" s="12"/>
    </row>
    <row r="12" spans="1:11" s="4" customFormat="1" ht="55.5" customHeight="1" x14ac:dyDescent="0.3">
      <c r="A12" s="14" t="s">
        <v>39</v>
      </c>
      <c r="B12" s="161">
        <f>'10'!O8</f>
        <v>14810</v>
      </c>
      <c r="C12" s="161">
        <f>'10'!P8</f>
        <v>8211</v>
      </c>
      <c r="D12" s="11">
        <f t="shared" si="0"/>
        <v>55.442268737339639</v>
      </c>
      <c r="E12" s="162">
        <f t="shared" si="1"/>
        <v>-6599</v>
      </c>
      <c r="K12" s="12"/>
    </row>
    <row r="13" spans="1:11" s="4" customFormat="1" ht="12.75" customHeight="1" x14ac:dyDescent="0.3">
      <c r="A13" s="212" t="s">
        <v>5</v>
      </c>
      <c r="B13" s="213"/>
      <c r="C13" s="213"/>
      <c r="D13" s="213"/>
      <c r="E13" s="213"/>
      <c r="K13" s="12"/>
    </row>
    <row r="14" spans="1:11" s="4" customFormat="1" ht="15" customHeight="1" x14ac:dyDescent="0.3">
      <c r="A14" s="214"/>
      <c r="B14" s="215"/>
      <c r="C14" s="215"/>
      <c r="D14" s="215"/>
      <c r="E14" s="215"/>
      <c r="K14" s="12"/>
    </row>
    <row r="15" spans="1:11" s="4" customFormat="1" ht="20.25" customHeight="1" x14ac:dyDescent="0.3">
      <c r="A15" s="210" t="s">
        <v>0</v>
      </c>
      <c r="B15" s="216" t="s">
        <v>83</v>
      </c>
      <c r="C15" s="216" t="s">
        <v>84</v>
      </c>
      <c r="D15" s="234" t="s">
        <v>1</v>
      </c>
      <c r="E15" s="235"/>
      <c r="K15" s="12"/>
    </row>
    <row r="16" spans="1:11" ht="35.25" customHeight="1" x14ac:dyDescent="0.25">
      <c r="A16" s="211"/>
      <c r="B16" s="216"/>
      <c r="C16" s="216"/>
      <c r="D16" s="5" t="s">
        <v>2</v>
      </c>
      <c r="E16" s="6" t="s">
        <v>67</v>
      </c>
      <c r="K16" s="12"/>
    </row>
    <row r="17" spans="1:11" ht="24" customHeight="1" x14ac:dyDescent="0.25">
      <c r="A17" s="10" t="s">
        <v>73</v>
      </c>
      <c r="B17" s="165" t="s">
        <v>72</v>
      </c>
      <c r="C17" s="165">
        <f>'10'!R8</f>
        <v>4191</v>
      </c>
      <c r="D17" s="11" t="s">
        <v>72</v>
      </c>
      <c r="E17" s="162" t="s">
        <v>72</v>
      </c>
      <c r="K17" s="12"/>
    </row>
    <row r="18" spans="1:11" ht="25.5" customHeight="1" x14ac:dyDescent="0.25">
      <c r="A18" s="1" t="s">
        <v>36</v>
      </c>
      <c r="B18" s="165">
        <f>'10'!S8</f>
        <v>3259</v>
      </c>
      <c r="C18" s="165">
        <f>'10'!T8</f>
        <v>3777</v>
      </c>
      <c r="D18" s="11">
        <f t="shared" ref="D18:D19" si="2">C18/B18*100</f>
        <v>115.8944461491255</v>
      </c>
      <c r="E18" s="162">
        <f t="shared" ref="E18:E19" si="3">C18-B18</f>
        <v>518</v>
      </c>
      <c r="K18" s="12"/>
    </row>
    <row r="19" spans="1:11" ht="37.200000000000003" customHeight="1" x14ac:dyDescent="0.25">
      <c r="A19" s="1" t="s">
        <v>41</v>
      </c>
      <c r="B19" s="165">
        <f>'10'!V8</f>
        <v>2438</v>
      </c>
      <c r="C19" s="165">
        <f>'10'!W8</f>
        <v>2694</v>
      </c>
      <c r="D19" s="11">
        <f t="shared" si="2"/>
        <v>110.50041017227234</v>
      </c>
      <c r="E19" s="162">
        <f t="shared" si="3"/>
        <v>256</v>
      </c>
      <c r="K19" s="12"/>
    </row>
    <row r="20" spans="1:11" ht="66.599999999999994" customHeight="1" x14ac:dyDescent="0.25">
      <c r="A20" s="204" t="s">
        <v>79</v>
      </c>
      <c r="B20" s="204"/>
      <c r="C20" s="204"/>
      <c r="D20" s="204"/>
      <c r="E20" s="204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90" zoomScaleNormal="85" zoomScaleSheetLayoutView="90" workbookViewId="0">
      <selection activeCell="W9" sqref="W9:W28"/>
    </sheetView>
  </sheetViews>
  <sheetFormatPr defaultRowHeight="15.6" x14ac:dyDescent="0.3"/>
  <cols>
    <col min="1" max="1" width="22" style="71" customWidth="1"/>
    <col min="2" max="2" width="19.6640625" style="71" customWidth="1"/>
    <col min="3" max="4" width="10.109375" style="68" customWidth="1"/>
    <col min="5" max="5" width="7.109375" style="72" customWidth="1"/>
    <col min="6" max="7" width="10.664062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9.5546875" style="72" customWidth="1"/>
    <col min="14" max="14" width="6.33203125" style="72" customWidth="1"/>
    <col min="15" max="16" width="9.33203125" style="68" customWidth="1"/>
    <col min="17" max="17" width="6.44140625" style="72" customWidth="1"/>
    <col min="18" max="18" width="18.109375" style="68" customWidth="1"/>
    <col min="19" max="19" width="9.109375" style="68" customWidth="1"/>
    <col min="20" max="20" width="9.5546875" style="68" customWidth="1"/>
    <col min="21" max="21" width="6.44140625" style="72" customWidth="1"/>
    <col min="22" max="22" width="8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43.2" customHeight="1" x14ac:dyDescent="0.35">
      <c r="A1" s="137"/>
      <c r="B1" s="242" t="s">
        <v>89</v>
      </c>
      <c r="C1" s="242"/>
      <c r="D1" s="242"/>
      <c r="E1" s="242"/>
      <c r="F1" s="242"/>
      <c r="G1" s="242"/>
      <c r="H1" s="242"/>
      <c r="I1" s="242"/>
      <c r="J1" s="242"/>
      <c r="K1" s="242"/>
      <c r="L1" s="49"/>
      <c r="M1" s="49"/>
      <c r="N1" s="49"/>
      <c r="O1" s="50"/>
      <c r="P1" s="50"/>
      <c r="Q1" s="51"/>
      <c r="R1" s="50"/>
      <c r="S1" s="50"/>
      <c r="T1" s="50"/>
      <c r="U1" s="52"/>
      <c r="W1" s="54"/>
      <c r="X1" s="153" t="s">
        <v>22</v>
      </c>
    </row>
    <row r="2" spans="1:25" s="53" customFormat="1" ht="11.2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4"/>
      <c r="X2" s="55" t="s">
        <v>8</v>
      </c>
    </row>
    <row r="3" spans="1:25" s="53" customFormat="1" ht="27.75" customHeight="1" x14ac:dyDescent="0.25">
      <c r="A3" s="178"/>
      <c r="B3" s="182" t="s">
        <v>78</v>
      </c>
      <c r="C3" s="181" t="s">
        <v>30</v>
      </c>
      <c r="D3" s="182"/>
      <c r="E3" s="183"/>
      <c r="F3" s="190" t="s">
        <v>25</v>
      </c>
      <c r="G3" s="190"/>
      <c r="H3" s="190"/>
      <c r="I3" s="181" t="s">
        <v>15</v>
      </c>
      <c r="J3" s="182"/>
      <c r="K3" s="183"/>
      <c r="L3" s="181" t="s">
        <v>10</v>
      </c>
      <c r="M3" s="182"/>
      <c r="N3" s="183"/>
      <c r="O3" s="181" t="s">
        <v>11</v>
      </c>
      <c r="P3" s="182"/>
      <c r="Q3" s="182"/>
      <c r="R3" s="201" t="s">
        <v>77</v>
      </c>
      <c r="S3" s="191" t="s">
        <v>17</v>
      </c>
      <c r="T3" s="192"/>
      <c r="U3" s="193"/>
      <c r="V3" s="181" t="s">
        <v>16</v>
      </c>
      <c r="W3" s="182"/>
      <c r="X3" s="183"/>
    </row>
    <row r="4" spans="1:25" s="56" customFormat="1" ht="22.5" customHeight="1" x14ac:dyDescent="0.25">
      <c r="A4" s="179"/>
      <c r="B4" s="185"/>
      <c r="C4" s="184"/>
      <c r="D4" s="185"/>
      <c r="E4" s="186"/>
      <c r="F4" s="190"/>
      <c r="G4" s="190"/>
      <c r="H4" s="190"/>
      <c r="I4" s="185"/>
      <c r="J4" s="185"/>
      <c r="K4" s="186"/>
      <c r="L4" s="184"/>
      <c r="M4" s="185"/>
      <c r="N4" s="186"/>
      <c r="O4" s="184"/>
      <c r="P4" s="185"/>
      <c r="Q4" s="185"/>
      <c r="R4" s="202"/>
      <c r="S4" s="194"/>
      <c r="T4" s="195"/>
      <c r="U4" s="196"/>
      <c r="V4" s="184"/>
      <c r="W4" s="185"/>
      <c r="X4" s="186"/>
    </row>
    <row r="5" spans="1:25" s="56" customFormat="1" ht="9" customHeight="1" x14ac:dyDescent="0.25">
      <c r="A5" s="179"/>
      <c r="B5" s="188"/>
      <c r="C5" s="187"/>
      <c r="D5" s="188"/>
      <c r="E5" s="189"/>
      <c r="F5" s="190"/>
      <c r="G5" s="190"/>
      <c r="H5" s="190"/>
      <c r="I5" s="188"/>
      <c r="J5" s="188"/>
      <c r="K5" s="189"/>
      <c r="L5" s="187"/>
      <c r="M5" s="188"/>
      <c r="N5" s="189"/>
      <c r="O5" s="187"/>
      <c r="P5" s="188"/>
      <c r="Q5" s="188"/>
      <c r="R5" s="203"/>
      <c r="S5" s="197"/>
      <c r="T5" s="198"/>
      <c r="U5" s="199"/>
      <c r="V5" s="187"/>
      <c r="W5" s="188"/>
      <c r="X5" s="189"/>
    </row>
    <row r="6" spans="1:25" s="28" customFormat="1" ht="26.25" customHeight="1" x14ac:dyDescent="0.3">
      <c r="A6" s="180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11.25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11908</v>
      </c>
      <c r="C8" s="33">
        <f>SUM(C9:C28)</f>
        <v>15655</v>
      </c>
      <c r="D8" s="33">
        <f>SUM(D9:D28)</f>
        <v>10510</v>
      </c>
      <c r="E8" s="34">
        <f>D8/C8*100</f>
        <v>67.135100606834868</v>
      </c>
      <c r="F8" s="33">
        <f>SUM(F9:F28)</f>
        <v>5462</v>
      </c>
      <c r="G8" s="33">
        <f>SUM(G9:G28)</f>
        <v>1754</v>
      </c>
      <c r="H8" s="34">
        <f>G8/F8*100</f>
        <v>32.112779201757597</v>
      </c>
      <c r="I8" s="33">
        <f>SUM(I9:I28)</f>
        <v>357</v>
      </c>
      <c r="J8" s="33">
        <f>SUM(J9:J28)</f>
        <v>92</v>
      </c>
      <c r="K8" s="34">
        <f>J8/I8*100</f>
        <v>25.770308123249297</v>
      </c>
      <c r="L8" s="33">
        <f>SUM(L9:L28)</f>
        <v>629</v>
      </c>
      <c r="M8" s="33">
        <f>SUM(M9:M28)</f>
        <v>198</v>
      </c>
      <c r="N8" s="34">
        <f>M8/L8*100</f>
        <v>31.4785373608903</v>
      </c>
      <c r="O8" s="33">
        <f>SUM(O9:O28)</f>
        <v>14810</v>
      </c>
      <c r="P8" s="33">
        <f>SUM(P9:P28)</f>
        <v>8211</v>
      </c>
      <c r="Q8" s="34">
        <f>P8/O8*100</f>
        <v>55.442268737339639</v>
      </c>
      <c r="R8" s="33">
        <f>SUM(R9:R28)</f>
        <v>4191</v>
      </c>
      <c r="S8" s="33">
        <f>SUM(S9:S28)</f>
        <v>3259</v>
      </c>
      <c r="T8" s="33">
        <f>SUM(T9:T28)</f>
        <v>3777</v>
      </c>
      <c r="U8" s="34">
        <f>T8/S8*100</f>
        <v>115.8944461491255</v>
      </c>
      <c r="V8" s="33">
        <f>SUM(V9:V28)</f>
        <v>2438</v>
      </c>
      <c r="W8" s="33">
        <f>SUM(W9:W28)</f>
        <v>2694</v>
      </c>
      <c r="X8" s="34">
        <f>W8/V8*100</f>
        <v>110.50041017227234</v>
      </c>
    </row>
    <row r="9" spans="1:25" ht="16.5" customHeight="1" x14ac:dyDescent="0.3">
      <c r="A9" s="141" t="s">
        <v>43</v>
      </c>
      <c r="B9" s="62">
        <v>4704</v>
      </c>
      <c r="C9" s="63">
        <v>3856</v>
      </c>
      <c r="D9" s="63">
        <v>4162</v>
      </c>
      <c r="E9" s="38">
        <f>D9/C9*100</f>
        <v>107.93568464730289</v>
      </c>
      <c r="F9" s="64">
        <v>802</v>
      </c>
      <c r="G9" s="64">
        <v>567</v>
      </c>
      <c r="H9" s="38">
        <f>G9/F9*100</f>
        <v>70.698254364089777</v>
      </c>
      <c r="I9" s="63">
        <v>65</v>
      </c>
      <c r="J9" s="63">
        <v>17</v>
      </c>
      <c r="K9" s="38">
        <f>J9/I9*100</f>
        <v>26.153846153846157</v>
      </c>
      <c r="L9" s="64">
        <v>26</v>
      </c>
      <c r="M9" s="64">
        <v>7</v>
      </c>
      <c r="N9" s="38">
        <f>M9/L9*100</f>
        <v>26.923076923076923</v>
      </c>
      <c r="O9" s="64">
        <v>3483</v>
      </c>
      <c r="P9" s="64">
        <v>2469</v>
      </c>
      <c r="Q9" s="38">
        <f>P9/O9*100</f>
        <v>70.887166236003438</v>
      </c>
      <c r="R9" s="170">
        <v>1704</v>
      </c>
      <c r="S9" s="65">
        <v>716</v>
      </c>
      <c r="T9" s="65">
        <v>1582</v>
      </c>
      <c r="U9" s="38">
        <f>T9/S9*100</f>
        <v>220.94972067039106</v>
      </c>
      <c r="V9" s="66">
        <v>546</v>
      </c>
      <c r="W9" s="66">
        <v>1371</v>
      </c>
      <c r="X9" s="38">
        <f>W9/V9*100</f>
        <v>251.09890109890108</v>
      </c>
      <c r="Y9" s="67"/>
    </row>
    <row r="10" spans="1:25" ht="16.5" customHeight="1" x14ac:dyDescent="0.3">
      <c r="A10" s="141" t="s">
        <v>44</v>
      </c>
      <c r="B10" s="62">
        <v>451</v>
      </c>
      <c r="C10" s="63">
        <v>1325</v>
      </c>
      <c r="D10" s="63">
        <v>403</v>
      </c>
      <c r="E10" s="38">
        <f t="shared" ref="E10:E28" si="0">D10/C10*100</f>
        <v>30.415094339622641</v>
      </c>
      <c r="F10" s="64">
        <v>314</v>
      </c>
      <c r="G10" s="64">
        <v>56</v>
      </c>
      <c r="H10" s="38">
        <f t="shared" ref="H10:H28" si="1">G10/F10*100</f>
        <v>17.834394904458598</v>
      </c>
      <c r="I10" s="63">
        <v>19</v>
      </c>
      <c r="J10" s="63">
        <v>6</v>
      </c>
      <c r="K10" s="38">
        <f t="shared" ref="K10:K28" si="2">J10/I10*100</f>
        <v>31.578947368421051</v>
      </c>
      <c r="L10" s="64">
        <v>79</v>
      </c>
      <c r="M10" s="64">
        <v>3</v>
      </c>
      <c r="N10" s="38">
        <f t="shared" ref="N10:N28" si="3">M10/L10*100</f>
        <v>3.79746835443038</v>
      </c>
      <c r="O10" s="64">
        <v>1265</v>
      </c>
      <c r="P10" s="64">
        <v>366</v>
      </c>
      <c r="Q10" s="38">
        <f t="shared" ref="Q10:Q28" si="4">P10/O10*100</f>
        <v>28.932806324110672</v>
      </c>
      <c r="R10" s="170">
        <v>143</v>
      </c>
      <c r="S10" s="65">
        <v>286</v>
      </c>
      <c r="T10" s="65">
        <v>117</v>
      </c>
      <c r="U10" s="38">
        <f t="shared" ref="U10:U28" si="5">T10/S10*100</f>
        <v>40.909090909090914</v>
      </c>
      <c r="V10" s="66">
        <v>234</v>
      </c>
      <c r="W10" s="66">
        <v>35</v>
      </c>
      <c r="X10" s="38">
        <f t="shared" ref="X10:X28" si="6">W10/V10*100</f>
        <v>14.957264957264957</v>
      </c>
      <c r="Y10" s="67"/>
    </row>
    <row r="11" spans="1:25" ht="16.5" customHeight="1" x14ac:dyDescent="0.3">
      <c r="A11" s="141" t="s">
        <v>45</v>
      </c>
      <c r="B11" s="62">
        <v>426</v>
      </c>
      <c r="C11" s="63">
        <v>1098</v>
      </c>
      <c r="D11" s="63">
        <v>331</v>
      </c>
      <c r="E11" s="38">
        <f t="shared" si="0"/>
        <v>30.145719489981786</v>
      </c>
      <c r="F11" s="64">
        <v>353</v>
      </c>
      <c r="G11" s="64">
        <v>36</v>
      </c>
      <c r="H11" s="38">
        <f t="shared" si="1"/>
        <v>10.198300283286118</v>
      </c>
      <c r="I11" s="63">
        <v>25</v>
      </c>
      <c r="J11" s="63">
        <v>4</v>
      </c>
      <c r="K11" s="38">
        <f t="shared" si="2"/>
        <v>16</v>
      </c>
      <c r="L11" s="64">
        <v>30</v>
      </c>
      <c r="M11" s="64">
        <v>6</v>
      </c>
      <c r="N11" s="38">
        <f t="shared" si="3"/>
        <v>20</v>
      </c>
      <c r="O11" s="64">
        <v>1034</v>
      </c>
      <c r="P11" s="64">
        <v>306</v>
      </c>
      <c r="Q11" s="38">
        <f t="shared" si="4"/>
        <v>29.593810444874276</v>
      </c>
      <c r="R11" s="170">
        <v>57</v>
      </c>
      <c r="S11" s="65">
        <v>235</v>
      </c>
      <c r="T11" s="65">
        <v>54</v>
      </c>
      <c r="U11" s="38">
        <f t="shared" si="5"/>
        <v>22.978723404255319</v>
      </c>
      <c r="V11" s="66">
        <v>184</v>
      </c>
      <c r="W11" s="66">
        <v>20</v>
      </c>
      <c r="X11" s="38">
        <f t="shared" si="6"/>
        <v>10.869565217391305</v>
      </c>
      <c r="Y11" s="67"/>
    </row>
    <row r="12" spans="1:25" ht="16.5" customHeight="1" x14ac:dyDescent="0.3">
      <c r="A12" s="141" t="s">
        <v>46</v>
      </c>
      <c r="B12" s="62">
        <v>444</v>
      </c>
      <c r="C12" s="63">
        <v>945</v>
      </c>
      <c r="D12" s="63">
        <v>349</v>
      </c>
      <c r="E12" s="38">
        <f t="shared" si="0"/>
        <v>36.93121693121693</v>
      </c>
      <c r="F12" s="64">
        <v>212</v>
      </c>
      <c r="G12" s="64">
        <v>34</v>
      </c>
      <c r="H12" s="38">
        <f t="shared" si="1"/>
        <v>16.037735849056602</v>
      </c>
      <c r="I12" s="63">
        <v>21</v>
      </c>
      <c r="J12" s="63">
        <v>7</v>
      </c>
      <c r="K12" s="38">
        <f t="shared" si="2"/>
        <v>33.333333333333329</v>
      </c>
      <c r="L12" s="64">
        <v>30</v>
      </c>
      <c r="M12" s="64">
        <v>5</v>
      </c>
      <c r="N12" s="38">
        <f t="shared" si="3"/>
        <v>16.666666666666664</v>
      </c>
      <c r="O12" s="64">
        <v>836</v>
      </c>
      <c r="P12" s="64">
        <v>320</v>
      </c>
      <c r="Q12" s="38">
        <f t="shared" si="4"/>
        <v>38.277511961722489</v>
      </c>
      <c r="R12" s="170">
        <v>163</v>
      </c>
      <c r="S12" s="65">
        <v>248</v>
      </c>
      <c r="T12" s="65">
        <v>109</v>
      </c>
      <c r="U12" s="38">
        <f t="shared" si="5"/>
        <v>43.951612903225808</v>
      </c>
      <c r="V12" s="66">
        <v>218</v>
      </c>
      <c r="W12" s="66">
        <v>30</v>
      </c>
      <c r="X12" s="38">
        <f t="shared" si="6"/>
        <v>13.761467889908257</v>
      </c>
      <c r="Y12" s="67"/>
    </row>
    <row r="13" spans="1:25" ht="16.5" customHeight="1" x14ac:dyDescent="0.3">
      <c r="A13" s="141" t="s">
        <v>47</v>
      </c>
      <c r="B13" s="62">
        <v>310</v>
      </c>
      <c r="C13" s="63">
        <v>688</v>
      </c>
      <c r="D13" s="63">
        <v>267</v>
      </c>
      <c r="E13" s="38">
        <f t="shared" si="0"/>
        <v>38.808139534883722</v>
      </c>
      <c r="F13" s="64">
        <v>426</v>
      </c>
      <c r="G13" s="64">
        <v>94</v>
      </c>
      <c r="H13" s="38">
        <f t="shared" si="1"/>
        <v>22.065727699530516</v>
      </c>
      <c r="I13" s="63">
        <v>16</v>
      </c>
      <c r="J13" s="63">
        <v>1</v>
      </c>
      <c r="K13" s="38">
        <f t="shared" si="2"/>
        <v>6.25</v>
      </c>
      <c r="L13" s="64">
        <v>0</v>
      </c>
      <c r="M13" s="64">
        <v>0</v>
      </c>
      <c r="N13" s="164" t="e">
        <f t="shared" si="3"/>
        <v>#DIV/0!</v>
      </c>
      <c r="O13" s="64">
        <v>671</v>
      </c>
      <c r="P13" s="64">
        <v>232</v>
      </c>
      <c r="Q13" s="38">
        <f t="shared" si="4"/>
        <v>34.575260804769002</v>
      </c>
      <c r="R13" s="170">
        <v>87</v>
      </c>
      <c r="S13" s="65">
        <v>105</v>
      </c>
      <c r="T13" s="65">
        <v>84</v>
      </c>
      <c r="U13" s="38">
        <f t="shared" si="5"/>
        <v>80</v>
      </c>
      <c r="V13" s="66">
        <v>87</v>
      </c>
      <c r="W13" s="66">
        <v>63</v>
      </c>
      <c r="X13" s="38">
        <f t="shared" si="6"/>
        <v>72.41379310344827</v>
      </c>
      <c r="Y13" s="67"/>
    </row>
    <row r="14" spans="1:25" ht="16.5" customHeight="1" x14ac:dyDescent="0.3">
      <c r="A14" s="141" t="s">
        <v>48</v>
      </c>
      <c r="B14" s="62">
        <v>303</v>
      </c>
      <c r="C14" s="63">
        <v>755</v>
      </c>
      <c r="D14" s="63">
        <v>274</v>
      </c>
      <c r="E14" s="38">
        <f t="shared" si="0"/>
        <v>36.29139072847682</v>
      </c>
      <c r="F14" s="64">
        <v>354</v>
      </c>
      <c r="G14" s="64">
        <v>60</v>
      </c>
      <c r="H14" s="38">
        <f t="shared" si="1"/>
        <v>16.949152542372879</v>
      </c>
      <c r="I14" s="63">
        <v>26</v>
      </c>
      <c r="J14" s="63">
        <v>3</v>
      </c>
      <c r="K14" s="38">
        <f t="shared" si="2"/>
        <v>11.538461538461538</v>
      </c>
      <c r="L14" s="64">
        <v>51</v>
      </c>
      <c r="M14" s="64">
        <v>5</v>
      </c>
      <c r="N14" s="38">
        <f t="shared" si="3"/>
        <v>9.8039215686274517</v>
      </c>
      <c r="O14" s="64">
        <v>727</v>
      </c>
      <c r="P14" s="64">
        <v>226</v>
      </c>
      <c r="Q14" s="38">
        <f t="shared" si="4"/>
        <v>31.086657496561209</v>
      </c>
      <c r="R14" s="170">
        <v>98</v>
      </c>
      <c r="S14" s="65">
        <v>149</v>
      </c>
      <c r="T14" s="65">
        <v>87</v>
      </c>
      <c r="U14" s="38">
        <f t="shared" si="5"/>
        <v>58.389261744966447</v>
      </c>
      <c r="V14" s="66">
        <v>110</v>
      </c>
      <c r="W14" s="66">
        <v>32</v>
      </c>
      <c r="X14" s="38">
        <f t="shared" si="6"/>
        <v>29.09090909090909</v>
      </c>
      <c r="Y14" s="67"/>
    </row>
    <row r="15" spans="1:25" ht="16.5" customHeight="1" x14ac:dyDescent="0.3">
      <c r="A15" s="141" t="s">
        <v>49</v>
      </c>
      <c r="B15" s="62">
        <v>105</v>
      </c>
      <c r="C15" s="63">
        <v>237</v>
      </c>
      <c r="D15" s="63">
        <v>101</v>
      </c>
      <c r="E15" s="38">
        <f t="shared" si="0"/>
        <v>42.616033755274266</v>
      </c>
      <c r="F15" s="64">
        <v>133</v>
      </c>
      <c r="G15" s="64">
        <v>21</v>
      </c>
      <c r="H15" s="38">
        <f t="shared" si="1"/>
        <v>15.789473684210526</v>
      </c>
      <c r="I15" s="63">
        <v>11</v>
      </c>
      <c r="J15" s="63">
        <v>2</v>
      </c>
      <c r="K15" s="38">
        <f t="shared" si="2"/>
        <v>18.181818181818183</v>
      </c>
      <c r="L15" s="64">
        <v>8</v>
      </c>
      <c r="M15" s="64">
        <v>0</v>
      </c>
      <c r="N15" s="38">
        <f t="shared" si="3"/>
        <v>0</v>
      </c>
      <c r="O15" s="64">
        <v>237</v>
      </c>
      <c r="P15" s="64">
        <v>94</v>
      </c>
      <c r="Q15" s="38">
        <f t="shared" si="4"/>
        <v>39.662447257383967</v>
      </c>
      <c r="R15" s="170">
        <v>39</v>
      </c>
      <c r="S15" s="65">
        <v>34</v>
      </c>
      <c r="T15" s="65">
        <v>39</v>
      </c>
      <c r="U15" s="38">
        <f t="shared" si="5"/>
        <v>114.70588235294117</v>
      </c>
      <c r="V15" s="66">
        <v>32</v>
      </c>
      <c r="W15" s="66">
        <v>23</v>
      </c>
      <c r="X15" s="38">
        <f t="shared" si="6"/>
        <v>71.875</v>
      </c>
      <c r="Y15" s="67"/>
    </row>
    <row r="16" spans="1:25" ht="16.5" customHeight="1" x14ac:dyDescent="0.3">
      <c r="A16" s="141" t="s">
        <v>50</v>
      </c>
      <c r="B16" s="62">
        <v>510</v>
      </c>
      <c r="C16" s="63">
        <v>420</v>
      </c>
      <c r="D16" s="63">
        <v>490</v>
      </c>
      <c r="E16" s="38">
        <f t="shared" si="0"/>
        <v>116.66666666666667</v>
      </c>
      <c r="F16" s="64">
        <v>186</v>
      </c>
      <c r="G16" s="64">
        <v>107</v>
      </c>
      <c r="H16" s="38">
        <f t="shared" si="1"/>
        <v>57.526881720430111</v>
      </c>
      <c r="I16" s="63">
        <v>13</v>
      </c>
      <c r="J16" s="63">
        <v>13</v>
      </c>
      <c r="K16" s="38">
        <f t="shared" si="2"/>
        <v>100</v>
      </c>
      <c r="L16" s="64">
        <v>46</v>
      </c>
      <c r="M16" s="64">
        <v>55</v>
      </c>
      <c r="N16" s="38">
        <f t="shared" si="3"/>
        <v>119.56521739130434</v>
      </c>
      <c r="O16" s="64">
        <v>413</v>
      </c>
      <c r="P16" s="64">
        <v>470</v>
      </c>
      <c r="Q16" s="38">
        <f t="shared" si="4"/>
        <v>113.80145278450364</v>
      </c>
      <c r="R16" s="170">
        <v>205</v>
      </c>
      <c r="S16" s="65">
        <v>89</v>
      </c>
      <c r="T16" s="65">
        <v>205</v>
      </c>
      <c r="U16" s="38">
        <f t="shared" si="5"/>
        <v>230.3370786516854</v>
      </c>
      <c r="V16" s="66">
        <v>68</v>
      </c>
      <c r="W16" s="66">
        <v>189</v>
      </c>
      <c r="X16" s="38">
        <f t="shared" si="6"/>
        <v>277.94117647058823</v>
      </c>
      <c r="Y16" s="67"/>
    </row>
    <row r="17" spans="1:25" ht="16.5" customHeight="1" x14ac:dyDescent="0.3">
      <c r="A17" s="141" t="s">
        <v>51</v>
      </c>
      <c r="B17" s="62">
        <v>304</v>
      </c>
      <c r="C17" s="63">
        <v>559</v>
      </c>
      <c r="D17" s="63">
        <v>295</v>
      </c>
      <c r="E17" s="38">
        <f t="shared" si="0"/>
        <v>52.772808586762075</v>
      </c>
      <c r="F17" s="64">
        <v>175</v>
      </c>
      <c r="G17" s="64">
        <v>42</v>
      </c>
      <c r="H17" s="38">
        <f t="shared" si="1"/>
        <v>24</v>
      </c>
      <c r="I17" s="63">
        <v>8</v>
      </c>
      <c r="J17" s="63">
        <v>2</v>
      </c>
      <c r="K17" s="38">
        <f t="shared" si="2"/>
        <v>25</v>
      </c>
      <c r="L17" s="64">
        <v>40</v>
      </c>
      <c r="M17" s="64">
        <v>2</v>
      </c>
      <c r="N17" s="38">
        <f t="shared" si="3"/>
        <v>5</v>
      </c>
      <c r="O17" s="64">
        <v>537</v>
      </c>
      <c r="P17" s="64">
        <v>268</v>
      </c>
      <c r="Q17" s="38">
        <f t="shared" si="4"/>
        <v>49.906890130353815</v>
      </c>
      <c r="R17" s="170">
        <v>68</v>
      </c>
      <c r="S17" s="65">
        <v>138</v>
      </c>
      <c r="T17" s="65">
        <v>68</v>
      </c>
      <c r="U17" s="38">
        <f t="shared" si="5"/>
        <v>49.275362318840585</v>
      </c>
      <c r="V17" s="66">
        <v>74</v>
      </c>
      <c r="W17" s="66">
        <v>22</v>
      </c>
      <c r="X17" s="38">
        <f t="shared" si="6"/>
        <v>29.72972972972973</v>
      </c>
      <c r="Y17" s="67"/>
    </row>
    <row r="18" spans="1:25" ht="16.5" customHeight="1" x14ac:dyDescent="0.3">
      <c r="A18" s="141" t="s">
        <v>52</v>
      </c>
      <c r="B18" s="62">
        <v>1712</v>
      </c>
      <c r="C18" s="63">
        <v>1025</v>
      </c>
      <c r="D18" s="63">
        <v>1391</v>
      </c>
      <c r="E18" s="38">
        <f t="shared" si="0"/>
        <v>135.70731707317074</v>
      </c>
      <c r="F18" s="64">
        <v>367</v>
      </c>
      <c r="G18" s="64">
        <v>164</v>
      </c>
      <c r="H18" s="38">
        <f t="shared" si="1"/>
        <v>44.686648501362399</v>
      </c>
      <c r="I18" s="63">
        <v>37</v>
      </c>
      <c r="J18" s="63">
        <v>10</v>
      </c>
      <c r="K18" s="38">
        <f t="shared" si="2"/>
        <v>27.027027027027028</v>
      </c>
      <c r="L18" s="64">
        <v>17</v>
      </c>
      <c r="M18" s="64">
        <v>6</v>
      </c>
      <c r="N18" s="38">
        <f t="shared" si="3"/>
        <v>35.294117647058826</v>
      </c>
      <c r="O18" s="64">
        <v>987</v>
      </c>
      <c r="P18" s="64">
        <v>1206</v>
      </c>
      <c r="Q18" s="38">
        <f t="shared" si="4"/>
        <v>122.18844984802431</v>
      </c>
      <c r="R18" s="170">
        <v>691</v>
      </c>
      <c r="S18" s="65">
        <v>208</v>
      </c>
      <c r="T18" s="65">
        <v>569</v>
      </c>
      <c r="U18" s="38">
        <f t="shared" si="5"/>
        <v>273.55769230769226</v>
      </c>
      <c r="V18" s="66">
        <v>160</v>
      </c>
      <c r="W18" s="66">
        <v>508</v>
      </c>
      <c r="X18" s="38">
        <f t="shared" si="6"/>
        <v>317.5</v>
      </c>
      <c r="Y18" s="67"/>
    </row>
    <row r="19" spans="1:25" ht="16.5" customHeight="1" x14ac:dyDescent="0.3">
      <c r="A19" s="141" t="s">
        <v>53</v>
      </c>
      <c r="B19" s="62">
        <v>300</v>
      </c>
      <c r="C19" s="63">
        <v>491</v>
      </c>
      <c r="D19" s="63">
        <v>274</v>
      </c>
      <c r="E19" s="38">
        <f t="shared" si="0"/>
        <v>55.804480651731161</v>
      </c>
      <c r="F19" s="64">
        <v>180</v>
      </c>
      <c r="G19" s="64">
        <v>67</v>
      </c>
      <c r="H19" s="38">
        <f t="shared" si="1"/>
        <v>37.222222222222221</v>
      </c>
      <c r="I19" s="63">
        <v>7</v>
      </c>
      <c r="J19" s="63">
        <v>7</v>
      </c>
      <c r="K19" s="38">
        <f t="shared" si="2"/>
        <v>100</v>
      </c>
      <c r="L19" s="64">
        <v>7</v>
      </c>
      <c r="M19" s="64">
        <v>8</v>
      </c>
      <c r="N19" s="38">
        <f t="shared" si="3"/>
        <v>114.28571428571428</v>
      </c>
      <c r="O19" s="64">
        <v>472</v>
      </c>
      <c r="P19" s="64">
        <v>219</v>
      </c>
      <c r="Q19" s="38">
        <f t="shared" si="4"/>
        <v>46.398305084745758</v>
      </c>
      <c r="R19" s="170">
        <v>100</v>
      </c>
      <c r="S19" s="65">
        <v>146</v>
      </c>
      <c r="T19" s="65">
        <v>100</v>
      </c>
      <c r="U19" s="38">
        <f t="shared" si="5"/>
        <v>68.493150684931507</v>
      </c>
      <c r="V19" s="66">
        <v>99</v>
      </c>
      <c r="W19" s="66">
        <v>31</v>
      </c>
      <c r="X19" s="38">
        <f t="shared" si="6"/>
        <v>31.313131313131315</v>
      </c>
      <c r="Y19" s="67"/>
    </row>
    <row r="20" spans="1:25" ht="16.5" customHeight="1" x14ac:dyDescent="0.3">
      <c r="A20" s="141" t="s">
        <v>54</v>
      </c>
      <c r="B20" s="62">
        <v>362</v>
      </c>
      <c r="C20" s="63">
        <v>780</v>
      </c>
      <c r="D20" s="63">
        <v>349</v>
      </c>
      <c r="E20" s="38">
        <f t="shared" si="0"/>
        <v>44.743589743589745</v>
      </c>
      <c r="F20" s="64">
        <v>303</v>
      </c>
      <c r="G20" s="64">
        <v>51</v>
      </c>
      <c r="H20" s="38">
        <f t="shared" si="1"/>
        <v>16.831683168316832</v>
      </c>
      <c r="I20" s="63">
        <v>12</v>
      </c>
      <c r="J20" s="63">
        <v>2</v>
      </c>
      <c r="K20" s="38">
        <f t="shared" si="2"/>
        <v>16.666666666666664</v>
      </c>
      <c r="L20" s="64">
        <v>77</v>
      </c>
      <c r="M20" s="64">
        <v>12</v>
      </c>
      <c r="N20" s="38">
        <f t="shared" si="3"/>
        <v>15.584415584415584</v>
      </c>
      <c r="O20" s="64">
        <v>745</v>
      </c>
      <c r="P20" s="64">
        <v>302</v>
      </c>
      <c r="Q20" s="38">
        <f t="shared" si="4"/>
        <v>40.536912751677853</v>
      </c>
      <c r="R20" s="170">
        <v>129</v>
      </c>
      <c r="S20" s="65">
        <v>195</v>
      </c>
      <c r="T20" s="65">
        <v>125</v>
      </c>
      <c r="U20" s="38">
        <f t="shared" si="5"/>
        <v>64.102564102564102</v>
      </c>
      <c r="V20" s="66">
        <v>129</v>
      </c>
      <c r="W20" s="66">
        <v>20</v>
      </c>
      <c r="X20" s="38">
        <f t="shared" si="6"/>
        <v>15.503875968992247</v>
      </c>
      <c r="Y20" s="67"/>
    </row>
    <row r="21" spans="1:25" ht="16.5" customHeight="1" x14ac:dyDescent="0.3">
      <c r="A21" s="141" t="s">
        <v>55</v>
      </c>
      <c r="B21" s="62">
        <v>192</v>
      </c>
      <c r="C21" s="63">
        <v>388</v>
      </c>
      <c r="D21" s="63">
        <v>167</v>
      </c>
      <c r="E21" s="38">
        <f t="shared" si="0"/>
        <v>43.041237113402062</v>
      </c>
      <c r="F21" s="64">
        <v>139</v>
      </c>
      <c r="G21" s="64">
        <v>32</v>
      </c>
      <c r="H21" s="38">
        <f t="shared" si="1"/>
        <v>23.021582733812952</v>
      </c>
      <c r="I21" s="63">
        <v>7</v>
      </c>
      <c r="J21" s="63">
        <v>1</v>
      </c>
      <c r="K21" s="38">
        <f t="shared" si="2"/>
        <v>14.285714285714285</v>
      </c>
      <c r="L21" s="64">
        <v>45</v>
      </c>
      <c r="M21" s="64">
        <v>14</v>
      </c>
      <c r="N21" s="38">
        <f t="shared" si="3"/>
        <v>31.111111111111111</v>
      </c>
      <c r="O21" s="64">
        <v>381</v>
      </c>
      <c r="P21" s="64">
        <v>164</v>
      </c>
      <c r="Q21" s="38">
        <f t="shared" si="4"/>
        <v>43.044619422572175</v>
      </c>
      <c r="R21" s="170">
        <v>68</v>
      </c>
      <c r="S21" s="65">
        <v>94</v>
      </c>
      <c r="T21" s="65">
        <v>54</v>
      </c>
      <c r="U21" s="38">
        <f t="shared" si="5"/>
        <v>57.446808510638306</v>
      </c>
      <c r="V21" s="66">
        <v>62</v>
      </c>
      <c r="W21" s="66">
        <v>20</v>
      </c>
      <c r="X21" s="38">
        <f t="shared" si="6"/>
        <v>32.258064516129032</v>
      </c>
      <c r="Y21" s="67"/>
    </row>
    <row r="22" spans="1:25" ht="16.5" customHeight="1" x14ac:dyDescent="0.3">
      <c r="A22" s="141" t="s">
        <v>56</v>
      </c>
      <c r="B22" s="62">
        <v>419</v>
      </c>
      <c r="C22" s="63">
        <v>345</v>
      </c>
      <c r="D22" s="63">
        <v>382</v>
      </c>
      <c r="E22" s="38">
        <f t="shared" si="0"/>
        <v>110.72463768115941</v>
      </c>
      <c r="F22" s="64">
        <v>138</v>
      </c>
      <c r="G22" s="64">
        <v>73</v>
      </c>
      <c r="H22" s="38">
        <f t="shared" si="1"/>
        <v>52.89855072463768</v>
      </c>
      <c r="I22" s="63">
        <v>6</v>
      </c>
      <c r="J22" s="63">
        <v>3</v>
      </c>
      <c r="K22" s="38">
        <f t="shared" si="2"/>
        <v>50</v>
      </c>
      <c r="L22" s="64">
        <v>37</v>
      </c>
      <c r="M22" s="64">
        <v>5</v>
      </c>
      <c r="N22" s="38">
        <f t="shared" si="3"/>
        <v>13.513513513513514</v>
      </c>
      <c r="O22" s="64">
        <v>342</v>
      </c>
      <c r="P22" s="64">
        <v>372</v>
      </c>
      <c r="Q22" s="38">
        <f t="shared" si="4"/>
        <v>108.77192982456141</v>
      </c>
      <c r="R22" s="170">
        <v>239</v>
      </c>
      <c r="S22" s="65">
        <v>62</v>
      </c>
      <c r="T22" s="65">
        <v>219</v>
      </c>
      <c r="U22" s="38">
        <f t="shared" si="5"/>
        <v>353.22580645161293</v>
      </c>
      <c r="V22" s="66">
        <v>29</v>
      </c>
      <c r="W22" s="66">
        <v>189</v>
      </c>
      <c r="X22" s="38">
        <f t="shared" si="6"/>
        <v>651.72413793103453</v>
      </c>
      <c r="Y22" s="67"/>
    </row>
    <row r="23" spans="1:25" ht="16.5" customHeight="1" x14ac:dyDescent="0.3">
      <c r="A23" s="141" t="s">
        <v>57</v>
      </c>
      <c r="B23" s="62">
        <v>303</v>
      </c>
      <c r="C23" s="63">
        <v>459</v>
      </c>
      <c r="D23" s="63">
        <v>249</v>
      </c>
      <c r="E23" s="38">
        <f t="shared" si="0"/>
        <v>54.248366013071895</v>
      </c>
      <c r="F23" s="64">
        <v>293</v>
      </c>
      <c r="G23" s="64">
        <v>91</v>
      </c>
      <c r="H23" s="38">
        <f t="shared" si="1"/>
        <v>31.058020477815703</v>
      </c>
      <c r="I23" s="63">
        <v>14</v>
      </c>
      <c r="J23" s="63">
        <v>6</v>
      </c>
      <c r="K23" s="38">
        <f t="shared" si="2"/>
        <v>42.857142857142854</v>
      </c>
      <c r="L23" s="64">
        <v>16</v>
      </c>
      <c r="M23" s="64">
        <v>2</v>
      </c>
      <c r="N23" s="38">
        <f t="shared" si="3"/>
        <v>12.5</v>
      </c>
      <c r="O23" s="64">
        <v>441</v>
      </c>
      <c r="P23" s="64">
        <v>227</v>
      </c>
      <c r="Q23" s="38">
        <f t="shared" si="4"/>
        <v>51.47392290249433</v>
      </c>
      <c r="R23" s="170">
        <v>83</v>
      </c>
      <c r="S23" s="65">
        <v>95</v>
      </c>
      <c r="T23" s="65">
        <v>56</v>
      </c>
      <c r="U23" s="38">
        <f t="shared" si="5"/>
        <v>58.947368421052623</v>
      </c>
      <c r="V23" s="66">
        <v>67</v>
      </c>
      <c r="W23" s="66">
        <v>38</v>
      </c>
      <c r="X23" s="38">
        <f t="shared" si="6"/>
        <v>56.71641791044776</v>
      </c>
      <c r="Y23" s="67"/>
    </row>
    <row r="24" spans="1:25" ht="16.5" customHeight="1" x14ac:dyDescent="0.3">
      <c r="A24" s="141" t="s">
        <v>58</v>
      </c>
      <c r="B24" s="62">
        <v>233</v>
      </c>
      <c r="C24" s="63">
        <v>649</v>
      </c>
      <c r="D24" s="63">
        <v>223</v>
      </c>
      <c r="E24" s="38">
        <f t="shared" si="0"/>
        <v>34.360554699537751</v>
      </c>
      <c r="F24" s="64">
        <v>304</v>
      </c>
      <c r="G24" s="64">
        <v>58</v>
      </c>
      <c r="H24" s="38">
        <f t="shared" si="1"/>
        <v>19.078947368421055</v>
      </c>
      <c r="I24" s="63">
        <v>21</v>
      </c>
      <c r="J24" s="63">
        <v>4</v>
      </c>
      <c r="K24" s="38">
        <f t="shared" si="2"/>
        <v>19.047619047619047</v>
      </c>
      <c r="L24" s="64">
        <v>24</v>
      </c>
      <c r="M24" s="64">
        <v>14</v>
      </c>
      <c r="N24" s="38">
        <f t="shared" si="3"/>
        <v>58.333333333333336</v>
      </c>
      <c r="O24" s="64">
        <v>631</v>
      </c>
      <c r="P24" s="64">
        <v>202</v>
      </c>
      <c r="Q24" s="38">
        <f t="shared" si="4"/>
        <v>32.012678288431061</v>
      </c>
      <c r="R24" s="170">
        <v>74</v>
      </c>
      <c r="S24" s="65">
        <v>132</v>
      </c>
      <c r="T24" s="65">
        <v>74</v>
      </c>
      <c r="U24" s="38">
        <f t="shared" si="5"/>
        <v>56.060606060606055</v>
      </c>
      <c r="V24" s="66">
        <v>72</v>
      </c>
      <c r="W24" s="66">
        <v>15</v>
      </c>
      <c r="X24" s="38">
        <f t="shared" si="6"/>
        <v>20.833333333333336</v>
      </c>
      <c r="Y24" s="67"/>
    </row>
    <row r="25" spans="1:25" ht="16.5" customHeight="1" x14ac:dyDescent="0.3">
      <c r="A25" s="141" t="s">
        <v>59</v>
      </c>
      <c r="B25" s="62">
        <v>197</v>
      </c>
      <c r="C25" s="63">
        <v>317</v>
      </c>
      <c r="D25" s="63">
        <v>192</v>
      </c>
      <c r="E25" s="38">
        <f t="shared" si="0"/>
        <v>60.56782334384858</v>
      </c>
      <c r="F25" s="64">
        <v>225</v>
      </c>
      <c r="G25" s="64">
        <v>89</v>
      </c>
      <c r="H25" s="38">
        <f t="shared" si="1"/>
        <v>39.555555555555557</v>
      </c>
      <c r="I25" s="63">
        <v>8</v>
      </c>
      <c r="J25" s="63">
        <v>1</v>
      </c>
      <c r="K25" s="38">
        <f t="shared" si="2"/>
        <v>12.5</v>
      </c>
      <c r="L25" s="64">
        <v>25</v>
      </c>
      <c r="M25" s="64">
        <v>10</v>
      </c>
      <c r="N25" s="38">
        <f t="shared" si="3"/>
        <v>40</v>
      </c>
      <c r="O25" s="64">
        <v>311</v>
      </c>
      <c r="P25" s="64">
        <v>174</v>
      </c>
      <c r="Q25" s="38">
        <f t="shared" si="4"/>
        <v>55.948553054662376</v>
      </c>
      <c r="R25" s="170">
        <v>66</v>
      </c>
      <c r="S25" s="65">
        <v>38</v>
      </c>
      <c r="T25" s="65">
        <v>65</v>
      </c>
      <c r="U25" s="38">
        <f t="shared" si="5"/>
        <v>171.05263157894737</v>
      </c>
      <c r="V25" s="66">
        <v>34</v>
      </c>
      <c r="W25" s="66">
        <v>33</v>
      </c>
      <c r="X25" s="38">
        <f t="shared" si="6"/>
        <v>97.058823529411768</v>
      </c>
      <c r="Y25" s="67"/>
    </row>
    <row r="26" spans="1:25" ht="16.5" customHeight="1" x14ac:dyDescent="0.3">
      <c r="A26" s="141" t="s">
        <v>60</v>
      </c>
      <c r="B26" s="62">
        <v>283</v>
      </c>
      <c r="C26" s="63">
        <v>631</v>
      </c>
      <c r="D26" s="63">
        <v>267</v>
      </c>
      <c r="E26" s="38">
        <f t="shared" si="0"/>
        <v>42.313787638668785</v>
      </c>
      <c r="F26" s="64">
        <v>214</v>
      </c>
      <c r="G26" s="64">
        <v>27</v>
      </c>
      <c r="H26" s="38">
        <f t="shared" si="1"/>
        <v>12.616822429906541</v>
      </c>
      <c r="I26" s="63">
        <v>16</v>
      </c>
      <c r="J26" s="63">
        <v>0</v>
      </c>
      <c r="K26" s="38">
        <f t="shared" si="2"/>
        <v>0</v>
      </c>
      <c r="L26" s="64">
        <v>43</v>
      </c>
      <c r="M26" s="64">
        <v>30</v>
      </c>
      <c r="N26" s="38">
        <f t="shared" si="3"/>
        <v>69.767441860465112</v>
      </c>
      <c r="O26" s="64">
        <v>619</v>
      </c>
      <c r="P26" s="64">
        <v>258</v>
      </c>
      <c r="Q26" s="38">
        <f t="shared" si="4"/>
        <v>41.680129240710819</v>
      </c>
      <c r="R26" s="170">
        <v>74</v>
      </c>
      <c r="S26" s="65">
        <v>156</v>
      </c>
      <c r="T26" s="65">
        <v>67</v>
      </c>
      <c r="U26" s="38">
        <f t="shared" si="5"/>
        <v>42.948717948717949</v>
      </c>
      <c r="V26" s="66">
        <v>123</v>
      </c>
      <c r="W26" s="66">
        <v>25</v>
      </c>
      <c r="X26" s="38">
        <f t="shared" si="6"/>
        <v>20.325203252032519</v>
      </c>
      <c r="Y26" s="67"/>
    </row>
    <row r="27" spans="1:25" ht="16.5" customHeight="1" x14ac:dyDescent="0.3">
      <c r="A27" s="141" t="s">
        <v>61</v>
      </c>
      <c r="B27" s="62">
        <v>138</v>
      </c>
      <c r="C27" s="63">
        <v>205</v>
      </c>
      <c r="D27" s="63">
        <v>132</v>
      </c>
      <c r="E27" s="38">
        <f t="shared" si="0"/>
        <v>64.390243902439025</v>
      </c>
      <c r="F27" s="64">
        <v>109</v>
      </c>
      <c r="G27" s="64">
        <v>41</v>
      </c>
      <c r="H27" s="38">
        <f t="shared" si="1"/>
        <v>37.61467889908257</v>
      </c>
      <c r="I27" s="63">
        <v>16</v>
      </c>
      <c r="J27" s="63">
        <v>1</v>
      </c>
      <c r="K27" s="38">
        <f t="shared" si="2"/>
        <v>6.25</v>
      </c>
      <c r="L27" s="64">
        <v>18</v>
      </c>
      <c r="M27" s="64">
        <v>11</v>
      </c>
      <c r="N27" s="38">
        <f t="shared" si="3"/>
        <v>61.111111111111114</v>
      </c>
      <c r="O27" s="64">
        <v>203</v>
      </c>
      <c r="P27" s="64">
        <v>132</v>
      </c>
      <c r="Q27" s="38">
        <f t="shared" si="4"/>
        <v>65.024630541871915</v>
      </c>
      <c r="R27" s="170">
        <v>48</v>
      </c>
      <c r="S27" s="65">
        <v>40</v>
      </c>
      <c r="T27" s="65">
        <v>48</v>
      </c>
      <c r="U27" s="38">
        <f t="shared" si="5"/>
        <v>120</v>
      </c>
      <c r="V27" s="66">
        <v>34</v>
      </c>
      <c r="W27" s="66">
        <v>10</v>
      </c>
      <c r="X27" s="38">
        <f t="shared" si="6"/>
        <v>29.411764705882355</v>
      </c>
      <c r="Y27" s="67"/>
    </row>
    <row r="28" spans="1:25" ht="16.5" customHeight="1" x14ac:dyDescent="0.3">
      <c r="A28" s="141" t="s">
        <v>62</v>
      </c>
      <c r="B28" s="62">
        <v>212</v>
      </c>
      <c r="C28" s="63">
        <v>482</v>
      </c>
      <c r="D28" s="63">
        <v>212</v>
      </c>
      <c r="E28" s="38">
        <f t="shared" si="0"/>
        <v>43.983402489626556</v>
      </c>
      <c r="F28" s="64">
        <v>235</v>
      </c>
      <c r="G28" s="64">
        <v>44</v>
      </c>
      <c r="H28" s="38">
        <f t="shared" si="1"/>
        <v>18.723404255319149</v>
      </c>
      <c r="I28" s="63">
        <v>9</v>
      </c>
      <c r="J28" s="63">
        <v>2</v>
      </c>
      <c r="K28" s="38">
        <f t="shared" si="2"/>
        <v>22.222222222222221</v>
      </c>
      <c r="L28" s="64">
        <v>10</v>
      </c>
      <c r="M28" s="64">
        <v>3</v>
      </c>
      <c r="N28" s="38">
        <f t="shared" si="3"/>
        <v>30</v>
      </c>
      <c r="O28" s="64">
        <v>475</v>
      </c>
      <c r="P28" s="64">
        <v>204</v>
      </c>
      <c r="Q28" s="38">
        <f t="shared" si="4"/>
        <v>42.947368421052637</v>
      </c>
      <c r="R28" s="170">
        <v>55</v>
      </c>
      <c r="S28" s="65">
        <v>93</v>
      </c>
      <c r="T28" s="65">
        <v>55</v>
      </c>
      <c r="U28" s="38">
        <f t="shared" si="5"/>
        <v>59.13978494623656</v>
      </c>
      <c r="V28" s="66">
        <v>76</v>
      </c>
      <c r="W28" s="66">
        <v>20</v>
      </c>
      <c r="X28" s="38">
        <f t="shared" si="6"/>
        <v>26.315789473684209</v>
      </c>
      <c r="Y28" s="67"/>
    </row>
    <row r="29" spans="1:25" ht="62.4" customHeight="1" x14ac:dyDescent="0.3">
      <c r="B29" s="177" t="s">
        <v>79</v>
      </c>
      <c r="C29" s="177"/>
      <c r="D29" s="177"/>
      <c r="E29" s="177"/>
      <c r="F29" s="177"/>
      <c r="G29" s="177"/>
      <c r="H29" s="177"/>
      <c r="I29" s="177"/>
      <c r="J29" s="177"/>
      <c r="K29" s="177"/>
    </row>
  </sheetData>
  <mergeCells count="12">
    <mergeCell ref="B1:K1"/>
    <mergeCell ref="L3:N5"/>
    <mergeCell ref="O3:Q5"/>
    <mergeCell ref="S3:U5"/>
    <mergeCell ref="V3:X5"/>
    <mergeCell ref="R3:R5"/>
    <mergeCell ref="B29:K29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view="pageBreakPreview" topLeftCell="A4" zoomScale="80" zoomScaleNormal="70" zoomScaleSheetLayoutView="80" workbookViewId="0">
      <selection activeCell="B16" sqref="B16:C17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205" t="s">
        <v>71</v>
      </c>
      <c r="B1" s="205"/>
      <c r="C1" s="205"/>
      <c r="D1" s="205"/>
      <c r="E1" s="205"/>
      <c r="F1" s="205"/>
      <c r="G1" s="205"/>
      <c r="H1" s="205"/>
      <c r="I1" s="205"/>
    </row>
    <row r="2" spans="1:11" ht="23.25" customHeight="1" x14ac:dyDescent="0.25">
      <c r="A2" s="205" t="s">
        <v>35</v>
      </c>
      <c r="B2" s="205"/>
      <c r="C2" s="205"/>
      <c r="D2" s="205"/>
      <c r="E2" s="205"/>
      <c r="F2" s="205"/>
      <c r="G2" s="205"/>
      <c r="H2" s="205"/>
      <c r="I2" s="205"/>
    </row>
    <row r="3" spans="1:11" ht="17.25" customHeight="1" x14ac:dyDescent="0.25">
      <c r="A3" s="233"/>
      <c r="B3" s="233"/>
      <c r="C3" s="233"/>
      <c r="D3" s="233"/>
      <c r="E3" s="233"/>
    </row>
    <row r="4" spans="1:11" s="4" customFormat="1" ht="25.5" customHeight="1" x14ac:dyDescent="0.3">
      <c r="A4" s="210" t="s">
        <v>0</v>
      </c>
      <c r="B4" s="245" t="s">
        <v>6</v>
      </c>
      <c r="C4" s="245"/>
      <c r="D4" s="245"/>
      <c r="E4" s="245"/>
      <c r="F4" s="245" t="s">
        <v>7</v>
      </c>
      <c r="G4" s="245"/>
      <c r="H4" s="245"/>
      <c r="I4" s="245"/>
    </row>
    <row r="5" spans="1:11" s="4" customFormat="1" ht="23.25" customHeight="1" x14ac:dyDescent="0.3">
      <c r="A5" s="244"/>
      <c r="B5" s="206" t="s">
        <v>81</v>
      </c>
      <c r="C5" s="206" t="s">
        <v>82</v>
      </c>
      <c r="D5" s="234" t="s">
        <v>1</v>
      </c>
      <c r="E5" s="235"/>
      <c r="F5" s="206" t="s">
        <v>81</v>
      </c>
      <c r="G5" s="206" t="s">
        <v>82</v>
      </c>
      <c r="H5" s="234" t="s">
        <v>1</v>
      </c>
      <c r="I5" s="235"/>
    </row>
    <row r="6" spans="1:11" s="4" customFormat="1" ht="27.6" x14ac:dyDescent="0.3">
      <c r="A6" s="211"/>
      <c r="B6" s="207"/>
      <c r="C6" s="207"/>
      <c r="D6" s="5" t="s">
        <v>2</v>
      </c>
      <c r="E6" s="6" t="s">
        <v>40</v>
      </c>
      <c r="F6" s="207"/>
      <c r="G6" s="207"/>
      <c r="H6" s="5" t="s">
        <v>2</v>
      </c>
      <c r="I6" s="6" t="s">
        <v>40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73</v>
      </c>
      <c r="B8" s="167" t="s">
        <v>72</v>
      </c>
      <c r="C8" s="167">
        <f>'12'!B9</f>
        <v>23591</v>
      </c>
      <c r="D8" s="11" t="s">
        <v>72</v>
      </c>
      <c r="E8" s="162" t="s">
        <v>72</v>
      </c>
      <c r="F8" s="161" t="s">
        <v>72</v>
      </c>
      <c r="G8" s="161">
        <f>'13'!B9</f>
        <v>18052</v>
      </c>
      <c r="H8" s="11" t="s">
        <v>72</v>
      </c>
      <c r="I8" s="162" t="s">
        <v>72</v>
      </c>
      <c r="J8" s="19"/>
      <c r="K8" s="17"/>
    </row>
    <row r="9" spans="1:11" s="4" customFormat="1" ht="28.5" customHeight="1" x14ac:dyDescent="0.3">
      <c r="A9" s="10" t="s">
        <v>36</v>
      </c>
      <c r="B9" s="161">
        <f>'12'!C9</f>
        <v>29019</v>
      </c>
      <c r="C9" s="161">
        <f>'12'!D9</f>
        <v>21117</v>
      </c>
      <c r="D9" s="11">
        <f t="shared" ref="D9:D13" si="0">C9/B9*100</f>
        <v>72.76956476791068</v>
      </c>
      <c r="E9" s="162">
        <f t="shared" ref="E9:E13" si="1">C9-B9</f>
        <v>-7902</v>
      </c>
      <c r="F9" s="161">
        <f>'13'!C9</f>
        <v>21304</v>
      </c>
      <c r="G9" s="161">
        <f>'13'!D9</f>
        <v>16129</v>
      </c>
      <c r="H9" s="11">
        <f t="shared" ref="H9:H13" si="2">G9/F9*100</f>
        <v>75.708787082238089</v>
      </c>
      <c r="I9" s="162">
        <f t="shared" ref="I9:I13" si="3">G9-F9</f>
        <v>-5175</v>
      </c>
      <c r="J9" s="17"/>
      <c r="K9" s="17"/>
    </row>
    <row r="10" spans="1:11" s="4" customFormat="1" ht="52.5" customHeight="1" x14ac:dyDescent="0.3">
      <c r="A10" s="13" t="s">
        <v>37</v>
      </c>
      <c r="B10" s="161">
        <f>'12'!F9</f>
        <v>9886</v>
      </c>
      <c r="C10" s="161">
        <f>'12'!G9</f>
        <v>3150</v>
      </c>
      <c r="D10" s="11">
        <f t="shared" si="0"/>
        <v>31.863240946793447</v>
      </c>
      <c r="E10" s="162">
        <f t="shared" si="1"/>
        <v>-6736</v>
      </c>
      <c r="F10" s="161">
        <f>'13'!F9</f>
        <v>10323</v>
      </c>
      <c r="G10" s="161">
        <f>'13'!G9</f>
        <v>4049</v>
      </c>
      <c r="H10" s="11">
        <f t="shared" si="2"/>
        <v>39.223094061803735</v>
      </c>
      <c r="I10" s="162">
        <f t="shared" si="3"/>
        <v>-6274</v>
      </c>
      <c r="J10" s="17"/>
      <c r="K10" s="17"/>
    </row>
    <row r="11" spans="1:11" s="4" customFormat="1" ht="31.5" customHeight="1" x14ac:dyDescent="0.3">
      <c r="A11" s="14" t="s">
        <v>38</v>
      </c>
      <c r="B11" s="161">
        <f>'12'!I9</f>
        <v>698</v>
      </c>
      <c r="C11" s="161">
        <f>'12'!J9</f>
        <v>183</v>
      </c>
      <c r="D11" s="11">
        <f t="shared" si="0"/>
        <v>26.217765042979941</v>
      </c>
      <c r="E11" s="162">
        <f t="shared" si="1"/>
        <v>-515</v>
      </c>
      <c r="F11" s="161">
        <f>'13'!I9</f>
        <v>462</v>
      </c>
      <c r="G11" s="161">
        <f>'13'!J9</f>
        <v>101</v>
      </c>
      <c r="H11" s="11">
        <f t="shared" si="2"/>
        <v>21.861471861471863</v>
      </c>
      <c r="I11" s="162">
        <f t="shared" si="3"/>
        <v>-361</v>
      </c>
      <c r="J11" s="17"/>
      <c r="K11" s="17"/>
    </row>
    <row r="12" spans="1:11" s="4" customFormat="1" ht="45.75" customHeight="1" x14ac:dyDescent="0.3">
      <c r="A12" s="14" t="s">
        <v>29</v>
      </c>
      <c r="B12" s="161">
        <f>'12'!L9</f>
        <v>1059</v>
      </c>
      <c r="C12" s="161">
        <f>'12'!M9</f>
        <v>287</v>
      </c>
      <c r="D12" s="11">
        <f t="shared" si="0"/>
        <v>27.101038715769594</v>
      </c>
      <c r="E12" s="162">
        <f t="shared" si="1"/>
        <v>-772</v>
      </c>
      <c r="F12" s="161">
        <f>'13'!L9</f>
        <v>1369</v>
      </c>
      <c r="G12" s="161">
        <f>'13'!M9</f>
        <v>508</v>
      </c>
      <c r="H12" s="11">
        <f t="shared" si="2"/>
        <v>37.107377647918192</v>
      </c>
      <c r="I12" s="162">
        <f t="shared" si="3"/>
        <v>-861</v>
      </c>
      <c r="J12" s="17"/>
      <c r="K12" s="17"/>
    </row>
    <row r="13" spans="1:11" s="4" customFormat="1" ht="55.5" customHeight="1" x14ac:dyDescent="0.3">
      <c r="A13" s="14" t="s">
        <v>39</v>
      </c>
      <c r="B13" s="161">
        <f>'12'!O9</f>
        <v>27803</v>
      </c>
      <c r="C13" s="161">
        <f>'12'!P9</f>
        <v>16832</v>
      </c>
      <c r="D13" s="11">
        <f t="shared" si="0"/>
        <v>60.540229471639748</v>
      </c>
      <c r="E13" s="162">
        <f t="shared" si="1"/>
        <v>-10971</v>
      </c>
      <c r="F13" s="161">
        <f>'13'!O9</f>
        <v>20380</v>
      </c>
      <c r="G13" s="161">
        <f>'13'!P9</f>
        <v>12908</v>
      </c>
      <c r="H13" s="11">
        <f t="shared" si="2"/>
        <v>63.336604514229634</v>
      </c>
      <c r="I13" s="162">
        <f t="shared" si="3"/>
        <v>-7472</v>
      </c>
      <c r="J13" s="17"/>
      <c r="K13" s="17"/>
    </row>
    <row r="14" spans="1:11" s="4" customFormat="1" ht="12.75" customHeight="1" x14ac:dyDescent="0.3">
      <c r="A14" s="212" t="s">
        <v>5</v>
      </c>
      <c r="B14" s="213"/>
      <c r="C14" s="213"/>
      <c r="D14" s="213"/>
      <c r="E14" s="213"/>
      <c r="F14" s="213"/>
      <c r="G14" s="213"/>
      <c r="H14" s="213"/>
      <c r="I14" s="213"/>
      <c r="J14" s="17"/>
      <c r="K14" s="17"/>
    </row>
    <row r="15" spans="1:11" s="4" customFormat="1" ht="18" customHeight="1" x14ac:dyDescent="0.3">
      <c r="A15" s="214"/>
      <c r="B15" s="215"/>
      <c r="C15" s="215"/>
      <c r="D15" s="215"/>
      <c r="E15" s="215"/>
      <c r="F15" s="215"/>
      <c r="G15" s="215"/>
      <c r="H15" s="215"/>
      <c r="I15" s="215"/>
      <c r="J15" s="17"/>
      <c r="K15" s="17"/>
    </row>
    <row r="16" spans="1:11" s="4" customFormat="1" ht="20.25" customHeight="1" x14ac:dyDescent="0.3">
      <c r="A16" s="210" t="s">
        <v>0</v>
      </c>
      <c r="B16" s="216" t="s">
        <v>83</v>
      </c>
      <c r="C16" s="216" t="s">
        <v>84</v>
      </c>
      <c r="D16" s="234" t="s">
        <v>1</v>
      </c>
      <c r="E16" s="235"/>
      <c r="F16" s="216" t="s">
        <v>83</v>
      </c>
      <c r="G16" s="216" t="s">
        <v>84</v>
      </c>
      <c r="H16" s="234" t="s">
        <v>1</v>
      </c>
      <c r="I16" s="235"/>
      <c r="J16" s="17"/>
      <c r="K16" s="17"/>
    </row>
    <row r="17" spans="1:11" ht="35.25" customHeight="1" x14ac:dyDescent="0.4">
      <c r="A17" s="211"/>
      <c r="B17" s="216"/>
      <c r="C17" s="216"/>
      <c r="D17" s="16" t="s">
        <v>2</v>
      </c>
      <c r="E17" s="6" t="s">
        <v>67</v>
      </c>
      <c r="F17" s="216"/>
      <c r="G17" s="216"/>
      <c r="H17" s="16" t="s">
        <v>2</v>
      </c>
      <c r="I17" s="6" t="s">
        <v>67</v>
      </c>
      <c r="J17" s="18"/>
      <c r="K17" s="18"/>
    </row>
    <row r="18" spans="1:11" ht="24" customHeight="1" x14ac:dyDescent="0.4">
      <c r="A18" s="10" t="s">
        <v>73</v>
      </c>
      <c r="B18" s="166" t="s">
        <v>72</v>
      </c>
      <c r="C18" s="166">
        <f>'12'!R9</f>
        <v>10562</v>
      </c>
      <c r="D18" s="11" t="s">
        <v>72</v>
      </c>
      <c r="E18" s="162" t="s">
        <v>72</v>
      </c>
      <c r="F18" s="165" t="s">
        <v>72</v>
      </c>
      <c r="G18" s="165">
        <f>'13'!R9</f>
        <v>7562</v>
      </c>
      <c r="H18" s="11" t="s">
        <v>72</v>
      </c>
      <c r="I18" s="162" t="s">
        <v>72</v>
      </c>
      <c r="J18" s="18"/>
      <c r="K18" s="18"/>
    </row>
    <row r="19" spans="1:11" ht="25.2" customHeight="1" x14ac:dyDescent="0.4">
      <c r="A19" s="1" t="s">
        <v>36</v>
      </c>
      <c r="B19" s="166">
        <f>'12'!S9</f>
        <v>7665</v>
      </c>
      <c r="C19" s="166">
        <f>'12'!T9</f>
        <v>9681</v>
      </c>
      <c r="D19" s="11">
        <f t="shared" ref="D19:D20" si="4">C19/B19*100</f>
        <v>126.3013698630137</v>
      </c>
      <c r="E19" s="162">
        <f t="shared" ref="E19:E20" si="5">C19-B19</f>
        <v>2016</v>
      </c>
      <c r="F19" s="165">
        <f>'13'!S9</f>
        <v>4267</v>
      </c>
      <c r="G19" s="165">
        <f>'13'!T9</f>
        <v>7049</v>
      </c>
      <c r="H19" s="11">
        <f t="shared" ref="H19:H20" si="6">G19/F19*100</f>
        <v>165.19803140379659</v>
      </c>
      <c r="I19" s="162">
        <f t="shared" ref="I19:I20" si="7">G19-F19</f>
        <v>2782</v>
      </c>
      <c r="J19" s="18"/>
      <c r="K19" s="18"/>
    </row>
    <row r="20" spans="1:11" ht="25.2" customHeight="1" x14ac:dyDescent="0.4">
      <c r="A20" s="1" t="s">
        <v>41</v>
      </c>
      <c r="B20" s="166">
        <f>'12'!V9</f>
        <v>5908</v>
      </c>
      <c r="C20" s="166">
        <f>'12'!W9</f>
        <v>7024</v>
      </c>
      <c r="D20" s="11">
        <f t="shared" si="4"/>
        <v>118.88964116452267</v>
      </c>
      <c r="E20" s="162">
        <f t="shared" si="5"/>
        <v>1116</v>
      </c>
      <c r="F20" s="165">
        <f>'13'!V9</f>
        <v>3523</v>
      </c>
      <c r="G20" s="165">
        <f>'13'!W9</f>
        <v>4982</v>
      </c>
      <c r="H20" s="11">
        <f t="shared" si="6"/>
        <v>141.41356798183367</v>
      </c>
      <c r="I20" s="162">
        <f t="shared" si="7"/>
        <v>1459</v>
      </c>
      <c r="J20" s="18"/>
      <c r="K20" s="18"/>
    </row>
    <row r="21" spans="1:11" ht="52.8" customHeight="1" x14ac:dyDescent="0.4">
      <c r="A21" s="243" t="s">
        <v>79</v>
      </c>
      <c r="B21" s="243"/>
      <c r="C21" s="243"/>
      <c r="D21" s="243"/>
      <c r="E21" s="243"/>
      <c r="F21" s="243"/>
      <c r="G21" s="243"/>
      <c r="H21" s="243"/>
      <c r="I21" s="243"/>
      <c r="J21" s="18"/>
      <c r="K21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view="pageBreakPreview" zoomScale="85" zoomScaleNormal="85" zoomScaleSheetLayoutView="85" workbookViewId="0">
      <selection activeCell="I12" sqref="I12"/>
    </sheetView>
  </sheetViews>
  <sheetFormatPr defaultRowHeight="15.6" x14ac:dyDescent="0.3"/>
  <cols>
    <col min="1" max="1" width="22.5546875" style="71" customWidth="1"/>
    <col min="2" max="2" width="16.2187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7.1093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9.1093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9.1093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9.1093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9.1093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9.1093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9.1093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9.1093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9.1093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9.1093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9.1093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9.1093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9.1093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9.1093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9.1093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9.1093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9.1093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9.1093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9.1093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9.1093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9.1093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9.1093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9.1093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9.1093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9.1093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9.1093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9.1093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9.1093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9.1093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9.1093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9.1093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9.1093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9.1093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9.1093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9.1093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9.1093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9.1093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9.1093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9.1093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9.1093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9.1093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9.1093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9.1093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9.1093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9.1093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9.1093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9.1093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9.1093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9.1093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9.1093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9.1093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9.1093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9.1093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9.1093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9.1093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9.1093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9.1093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9.1093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9.1093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9.1093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9.1093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9.1093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9.1093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9.1093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76" width="9.109375" style="68"/>
    <col min="16377" max="16384" width="9.109375" style="68" customWidth="1"/>
  </cols>
  <sheetData>
    <row r="1" spans="1:24" ht="6" customHeight="1" x14ac:dyDescent="0.3"/>
    <row r="2" spans="1:24" s="53" customFormat="1" ht="40.5" customHeight="1" x14ac:dyDescent="0.35">
      <c r="A2" s="129"/>
      <c r="B2" s="200" t="s">
        <v>90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8"/>
      <c r="B4" s="182" t="s">
        <v>78</v>
      </c>
      <c r="C4" s="181" t="s">
        <v>20</v>
      </c>
      <c r="D4" s="182"/>
      <c r="E4" s="183"/>
      <c r="F4" s="190" t="s">
        <v>31</v>
      </c>
      <c r="G4" s="190"/>
      <c r="H4" s="190"/>
      <c r="I4" s="181" t="s">
        <v>15</v>
      </c>
      <c r="J4" s="182"/>
      <c r="K4" s="183"/>
      <c r="L4" s="181" t="s">
        <v>21</v>
      </c>
      <c r="M4" s="182"/>
      <c r="N4" s="183"/>
      <c r="O4" s="181" t="s">
        <v>11</v>
      </c>
      <c r="P4" s="182"/>
      <c r="Q4" s="183"/>
      <c r="R4" s="201" t="s">
        <v>77</v>
      </c>
      <c r="S4" s="191" t="s">
        <v>17</v>
      </c>
      <c r="T4" s="192"/>
      <c r="U4" s="193"/>
      <c r="V4" s="181" t="s">
        <v>16</v>
      </c>
      <c r="W4" s="182"/>
      <c r="X4" s="183"/>
    </row>
    <row r="5" spans="1:24" s="81" customFormat="1" ht="18.75" customHeight="1" x14ac:dyDescent="0.25">
      <c r="A5" s="179"/>
      <c r="B5" s="185"/>
      <c r="C5" s="184"/>
      <c r="D5" s="185"/>
      <c r="E5" s="186"/>
      <c r="F5" s="190"/>
      <c r="G5" s="190"/>
      <c r="H5" s="190"/>
      <c r="I5" s="185"/>
      <c r="J5" s="185"/>
      <c r="K5" s="186"/>
      <c r="L5" s="184"/>
      <c r="M5" s="185"/>
      <c r="N5" s="186"/>
      <c r="O5" s="184"/>
      <c r="P5" s="185"/>
      <c r="Q5" s="186"/>
      <c r="R5" s="202"/>
      <c r="S5" s="194"/>
      <c r="T5" s="195"/>
      <c r="U5" s="196"/>
      <c r="V5" s="184"/>
      <c r="W5" s="185"/>
      <c r="X5" s="186"/>
    </row>
    <row r="6" spans="1:24" s="81" customFormat="1" ht="17.25" customHeight="1" x14ac:dyDescent="0.25">
      <c r="A6" s="179"/>
      <c r="B6" s="188"/>
      <c r="C6" s="187"/>
      <c r="D6" s="188"/>
      <c r="E6" s="189"/>
      <c r="F6" s="190"/>
      <c r="G6" s="190"/>
      <c r="H6" s="190"/>
      <c r="I6" s="188"/>
      <c r="J6" s="188"/>
      <c r="K6" s="189"/>
      <c r="L6" s="187"/>
      <c r="M6" s="188"/>
      <c r="N6" s="189"/>
      <c r="O6" s="187"/>
      <c r="P6" s="188"/>
      <c r="Q6" s="189"/>
      <c r="R6" s="203"/>
      <c r="S6" s="197"/>
      <c r="T6" s="198"/>
      <c r="U6" s="199"/>
      <c r="V6" s="187"/>
      <c r="W6" s="188"/>
      <c r="X6" s="189"/>
    </row>
    <row r="7" spans="1:24" s="56" customFormat="1" ht="24.75" customHeight="1" x14ac:dyDescent="0.25">
      <c r="A7" s="180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23591</v>
      </c>
      <c r="C9" s="33">
        <f>SUM(C10:C29)</f>
        <v>29019</v>
      </c>
      <c r="D9" s="33">
        <f>SUM(D10:D29)</f>
        <v>21117</v>
      </c>
      <c r="E9" s="34">
        <f>D9/C9*100</f>
        <v>72.76956476791068</v>
      </c>
      <c r="F9" s="33">
        <f>SUM(F10:F29)</f>
        <v>9886</v>
      </c>
      <c r="G9" s="33">
        <f>SUM(G10:G29)</f>
        <v>3150</v>
      </c>
      <c r="H9" s="34">
        <f>G9/F9*100</f>
        <v>31.863240946793447</v>
      </c>
      <c r="I9" s="33">
        <f>SUM(I10:I29)</f>
        <v>698</v>
      </c>
      <c r="J9" s="33">
        <f>SUM(J10:J29)</f>
        <v>183</v>
      </c>
      <c r="K9" s="34">
        <f>J9/I9*100</f>
        <v>26.217765042979941</v>
      </c>
      <c r="L9" s="33">
        <f>SUM(L10:L29)</f>
        <v>1059</v>
      </c>
      <c r="M9" s="33">
        <f>SUM(M10:M29)</f>
        <v>287</v>
      </c>
      <c r="N9" s="34">
        <f>M9/L9*100</f>
        <v>27.101038715769594</v>
      </c>
      <c r="O9" s="33">
        <f>SUM(O10:O29)</f>
        <v>27803</v>
      </c>
      <c r="P9" s="33">
        <f>SUM(P10:P29)</f>
        <v>16832</v>
      </c>
      <c r="Q9" s="34">
        <f>P9/O9*100</f>
        <v>60.540229471639748</v>
      </c>
      <c r="R9" s="33">
        <f>SUM(R10:R29)</f>
        <v>10562</v>
      </c>
      <c r="S9" s="33">
        <f>SUM(S10:S29)</f>
        <v>7665</v>
      </c>
      <c r="T9" s="33">
        <f>SUM(T10:T29)</f>
        <v>9681</v>
      </c>
      <c r="U9" s="34">
        <f>T9/S9*100</f>
        <v>126.3013698630137</v>
      </c>
      <c r="V9" s="33">
        <f>SUM(V10:V29)</f>
        <v>5908</v>
      </c>
      <c r="W9" s="33">
        <f>SUM(W10:W29)</f>
        <v>7024</v>
      </c>
      <c r="X9" s="34">
        <f>W9/V9*100</f>
        <v>118.88964116452267</v>
      </c>
    </row>
    <row r="10" spans="1:24" ht="16.5" customHeight="1" x14ac:dyDescent="0.3">
      <c r="A10" s="141" t="s">
        <v>43</v>
      </c>
      <c r="B10" s="62">
        <v>8972</v>
      </c>
      <c r="C10" s="66">
        <v>7106</v>
      </c>
      <c r="D10" s="66">
        <v>8131</v>
      </c>
      <c r="E10" s="38">
        <f>D10/C10*100</f>
        <v>114.42443005910499</v>
      </c>
      <c r="F10" s="69">
        <v>1859</v>
      </c>
      <c r="G10" s="69">
        <v>1093</v>
      </c>
      <c r="H10" s="38">
        <f>G10/F10*100</f>
        <v>58.795051102743415</v>
      </c>
      <c r="I10" s="66">
        <v>159</v>
      </c>
      <c r="J10" s="66">
        <v>44</v>
      </c>
      <c r="K10" s="38">
        <f>J10/I10*100</f>
        <v>27.672955974842768</v>
      </c>
      <c r="L10" s="69">
        <v>75</v>
      </c>
      <c r="M10" s="69">
        <v>15</v>
      </c>
      <c r="N10" s="38">
        <f>M10/L10*100</f>
        <v>20</v>
      </c>
      <c r="O10" s="69">
        <v>6567</v>
      </c>
      <c r="P10" s="69">
        <v>4841</v>
      </c>
      <c r="Q10" s="38">
        <f>P10/O10*100</f>
        <v>73.717070199482265</v>
      </c>
      <c r="R10" s="69">
        <v>4213</v>
      </c>
      <c r="S10" s="66">
        <v>1466</v>
      </c>
      <c r="T10" s="66">
        <v>3994</v>
      </c>
      <c r="U10" s="38">
        <f>T10/S10*100</f>
        <v>272.44201909959077</v>
      </c>
      <c r="V10" s="66">
        <v>1149</v>
      </c>
      <c r="W10" s="66">
        <v>3581</v>
      </c>
      <c r="X10" s="38">
        <f>W10/V10*100</f>
        <v>311.66231505657095</v>
      </c>
    </row>
    <row r="11" spans="1:24" ht="16.5" customHeight="1" x14ac:dyDescent="0.3">
      <c r="A11" s="141" t="s">
        <v>44</v>
      </c>
      <c r="B11" s="62">
        <v>1116</v>
      </c>
      <c r="C11" s="66">
        <v>2902</v>
      </c>
      <c r="D11" s="66">
        <v>971</v>
      </c>
      <c r="E11" s="38">
        <f t="shared" ref="E11:E29" si="0">D11/C11*100</f>
        <v>33.459682977257067</v>
      </c>
      <c r="F11" s="69">
        <v>1003</v>
      </c>
      <c r="G11" s="69">
        <v>100</v>
      </c>
      <c r="H11" s="38">
        <f t="shared" ref="H11:H29" si="1">G11/F11*100</f>
        <v>9.9700897308075778</v>
      </c>
      <c r="I11" s="66">
        <v>48</v>
      </c>
      <c r="J11" s="66">
        <v>9</v>
      </c>
      <c r="K11" s="38">
        <f t="shared" ref="K11:K29" si="2">J11/I11*100</f>
        <v>18.75</v>
      </c>
      <c r="L11" s="69">
        <v>82</v>
      </c>
      <c r="M11" s="69">
        <v>1</v>
      </c>
      <c r="N11" s="38">
        <f t="shared" ref="N11:N29" si="3">M11/L11*100</f>
        <v>1.2195121951219512</v>
      </c>
      <c r="O11" s="69">
        <v>2801</v>
      </c>
      <c r="P11" s="69">
        <v>907</v>
      </c>
      <c r="Q11" s="38">
        <f t="shared" ref="Q11:Q29" si="4">P11/O11*100</f>
        <v>32.381292395573006</v>
      </c>
      <c r="R11" s="69">
        <v>540</v>
      </c>
      <c r="S11" s="66">
        <v>641</v>
      </c>
      <c r="T11" s="66">
        <v>436</v>
      </c>
      <c r="U11" s="38">
        <f t="shared" ref="U11:U29" si="5">T11/S11*100</f>
        <v>68.018720748829949</v>
      </c>
      <c r="V11" s="66">
        <v>554</v>
      </c>
      <c r="W11" s="66">
        <v>135</v>
      </c>
      <c r="X11" s="38">
        <f t="shared" ref="X11:X29" si="6">W11/V11*100</f>
        <v>24.368231046931406</v>
      </c>
    </row>
    <row r="12" spans="1:24" ht="16.5" customHeight="1" x14ac:dyDescent="0.3">
      <c r="A12" s="141" t="s">
        <v>45</v>
      </c>
      <c r="B12" s="62">
        <v>998</v>
      </c>
      <c r="C12" s="66">
        <v>2289</v>
      </c>
      <c r="D12" s="66">
        <v>781</v>
      </c>
      <c r="E12" s="38">
        <f t="shared" si="0"/>
        <v>34.119702927042376</v>
      </c>
      <c r="F12" s="69">
        <v>745</v>
      </c>
      <c r="G12" s="69">
        <v>120</v>
      </c>
      <c r="H12" s="38">
        <f t="shared" si="1"/>
        <v>16.107382550335569</v>
      </c>
      <c r="I12" s="66">
        <v>50</v>
      </c>
      <c r="J12" s="66">
        <v>9</v>
      </c>
      <c r="K12" s="38">
        <f t="shared" si="2"/>
        <v>18</v>
      </c>
      <c r="L12" s="69">
        <v>65</v>
      </c>
      <c r="M12" s="69">
        <v>12</v>
      </c>
      <c r="N12" s="38">
        <f t="shared" si="3"/>
        <v>18.461538461538463</v>
      </c>
      <c r="O12" s="69">
        <v>2191</v>
      </c>
      <c r="P12" s="69">
        <v>749</v>
      </c>
      <c r="Q12" s="38">
        <f t="shared" si="4"/>
        <v>34.185303514376997</v>
      </c>
      <c r="R12" s="69">
        <v>186</v>
      </c>
      <c r="S12" s="66">
        <v>577</v>
      </c>
      <c r="T12" s="66">
        <v>178</v>
      </c>
      <c r="U12" s="38">
        <f t="shared" si="5"/>
        <v>30.849220103986134</v>
      </c>
      <c r="V12" s="66">
        <v>499</v>
      </c>
      <c r="W12" s="66">
        <v>90</v>
      </c>
      <c r="X12" s="38">
        <f t="shared" si="6"/>
        <v>18.036072144288578</v>
      </c>
    </row>
    <row r="13" spans="1:24" ht="16.5" customHeight="1" x14ac:dyDescent="0.3">
      <c r="A13" s="141" t="s">
        <v>46</v>
      </c>
      <c r="B13" s="62">
        <v>1021</v>
      </c>
      <c r="C13" s="66">
        <v>1895</v>
      </c>
      <c r="D13" s="66">
        <v>777</v>
      </c>
      <c r="E13" s="38">
        <f t="shared" si="0"/>
        <v>41.002638522427439</v>
      </c>
      <c r="F13" s="69">
        <v>452</v>
      </c>
      <c r="G13" s="69">
        <v>75</v>
      </c>
      <c r="H13" s="38">
        <f t="shared" si="1"/>
        <v>16.592920353982301</v>
      </c>
      <c r="I13" s="66">
        <v>53</v>
      </c>
      <c r="J13" s="66">
        <v>11</v>
      </c>
      <c r="K13" s="38">
        <f t="shared" si="2"/>
        <v>20.754716981132077</v>
      </c>
      <c r="L13" s="69">
        <v>85</v>
      </c>
      <c r="M13" s="69">
        <v>11</v>
      </c>
      <c r="N13" s="38">
        <f t="shared" si="3"/>
        <v>12.941176470588237</v>
      </c>
      <c r="O13" s="69">
        <v>1731</v>
      </c>
      <c r="P13" s="69">
        <v>740</v>
      </c>
      <c r="Q13" s="38">
        <f t="shared" si="4"/>
        <v>42.749855574812244</v>
      </c>
      <c r="R13" s="69">
        <v>506</v>
      </c>
      <c r="S13" s="66">
        <v>629</v>
      </c>
      <c r="T13" s="66">
        <v>353</v>
      </c>
      <c r="U13" s="38">
        <f t="shared" si="5"/>
        <v>56.120826709062001</v>
      </c>
      <c r="V13" s="66">
        <v>573</v>
      </c>
      <c r="W13" s="66">
        <v>110</v>
      </c>
      <c r="X13" s="38">
        <f t="shared" si="6"/>
        <v>19.197207678883071</v>
      </c>
    </row>
    <row r="14" spans="1:24" ht="16.5" customHeight="1" x14ac:dyDescent="0.3">
      <c r="A14" s="141" t="s">
        <v>47</v>
      </c>
      <c r="B14" s="62">
        <v>520</v>
      </c>
      <c r="C14" s="66">
        <v>870</v>
      </c>
      <c r="D14" s="66">
        <v>466</v>
      </c>
      <c r="E14" s="38">
        <f t="shared" si="0"/>
        <v>53.5632183908046</v>
      </c>
      <c r="F14" s="69">
        <v>476</v>
      </c>
      <c r="G14" s="69">
        <v>122</v>
      </c>
      <c r="H14" s="38">
        <f t="shared" si="1"/>
        <v>25.630252100840334</v>
      </c>
      <c r="I14" s="66">
        <v>29</v>
      </c>
      <c r="J14" s="66">
        <v>7</v>
      </c>
      <c r="K14" s="38">
        <f t="shared" si="2"/>
        <v>24.137931034482758</v>
      </c>
      <c r="L14" s="69">
        <v>8</v>
      </c>
      <c r="M14" s="69">
        <v>0</v>
      </c>
      <c r="N14" s="38">
        <f t="shared" si="3"/>
        <v>0</v>
      </c>
      <c r="O14" s="69">
        <v>854</v>
      </c>
      <c r="P14" s="69">
        <v>421</v>
      </c>
      <c r="Q14" s="38">
        <f t="shared" si="4"/>
        <v>49.297423887587819</v>
      </c>
      <c r="R14" s="69">
        <v>202</v>
      </c>
      <c r="S14" s="66">
        <v>190</v>
      </c>
      <c r="T14" s="66">
        <v>200</v>
      </c>
      <c r="U14" s="38">
        <f t="shared" si="5"/>
        <v>105.26315789473684</v>
      </c>
      <c r="V14" s="66">
        <v>153</v>
      </c>
      <c r="W14" s="66">
        <v>160</v>
      </c>
      <c r="X14" s="38">
        <f t="shared" si="6"/>
        <v>104.57516339869282</v>
      </c>
    </row>
    <row r="15" spans="1:24" ht="16.5" customHeight="1" x14ac:dyDescent="0.3">
      <c r="A15" s="141" t="s">
        <v>48</v>
      </c>
      <c r="B15" s="62">
        <v>592</v>
      </c>
      <c r="C15" s="66">
        <v>1564</v>
      </c>
      <c r="D15" s="66">
        <v>529</v>
      </c>
      <c r="E15" s="38">
        <f t="shared" si="0"/>
        <v>33.82352941176471</v>
      </c>
      <c r="F15" s="69">
        <v>798</v>
      </c>
      <c r="G15" s="69">
        <v>131</v>
      </c>
      <c r="H15" s="38">
        <f t="shared" si="1"/>
        <v>16.416040100250626</v>
      </c>
      <c r="I15" s="66">
        <v>55</v>
      </c>
      <c r="J15" s="66">
        <v>13</v>
      </c>
      <c r="K15" s="38">
        <f t="shared" si="2"/>
        <v>23.636363636363637</v>
      </c>
      <c r="L15" s="69">
        <v>82</v>
      </c>
      <c r="M15" s="69">
        <v>8</v>
      </c>
      <c r="N15" s="38">
        <f t="shared" si="3"/>
        <v>9.7560975609756095</v>
      </c>
      <c r="O15" s="69">
        <v>1522</v>
      </c>
      <c r="P15" s="69">
        <v>437</v>
      </c>
      <c r="Q15" s="38">
        <f t="shared" si="4"/>
        <v>28.712220762155059</v>
      </c>
      <c r="R15" s="69">
        <v>241</v>
      </c>
      <c r="S15" s="66">
        <v>352</v>
      </c>
      <c r="T15" s="66">
        <v>206</v>
      </c>
      <c r="U15" s="38">
        <f t="shared" si="5"/>
        <v>58.522727272727273</v>
      </c>
      <c r="V15" s="66">
        <v>254</v>
      </c>
      <c r="W15" s="66">
        <v>76</v>
      </c>
      <c r="X15" s="38">
        <f t="shared" si="6"/>
        <v>29.921259842519689</v>
      </c>
    </row>
    <row r="16" spans="1:24" ht="16.5" customHeight="1" x14ac:dyDescent="0.3">
      <c r="A16" s="141" t="s">
        <v>49</v>
      </c>
      <c r="B16" s="62">
        <v>289</v>
      </c>
      <c r="C16" s="66">
        <v>471</v>
      </c>
      <c r="D16" s="66">
        <v>278</v>
      </c>
      <c r="E16" s="38">
        <f t="shared" si="0"/>
        <v>59.023354564755834</v>
      </c>
      <c r="F16" s="69">
        <v>192</v>
      </c>
      <c r="G16" s="69">
        <v>39</v>
      </c>
      <c r="H16" s="38">
        <f t="shared" si="1"/>
        <v>20.3125</v>
      </c>
      <c r="I16" s="66">
        <v>7</v>
      </c>
      <c r="J16" s="66">
        <v>2</v>
      </c>
      <c r="K16" s="38">
        <f t="shared" si="2"/>
        <v>28.571428571428569</v>
      </c>
      <c r="L16" s="69">
        <v>16</v>
      </c>
      <c r="M16" s="69">
        <v>0</v>
      </c>
      <c r="N16" s="38">
        <f t="shared" si="3"/>
        <v>0</v>
      </c>
      <c r="O16" s="69">
        <v>470</v>
      </c>
      <c r="P16" s="69">
        <v>263</v>
      </c>
      <c r="Q16" s="38">
        <f t="shared" si="4"/>
        <v>55.957446808510639</v>
      </c>
      <c r="R16" s="69">
        <v>143</v>
      </c>
      <c r="S16" s="66">
        <v>140</v>
      </c>
      <c r="T16" s="66">
        <v>143</v>
      </c>
      <c r="U16" s="38">
        <f t="shared" si="5"/>
        <v>102.14285714285714</v>
      </c>
      <c r="V16" s="66">
        <v>128</v>
      </c>
      <c r="W16" s="66">
        <v>76</v>
      </c>
      <c r="X16" s="38">
        <f t="shared" si="6"/>
        <v>59.375</v>
      </c>
    </row>
    <row r="17" spans="1:24" ht="16.5" customHeight="1" x14ac:dyDescent="0.3">
      <c r="A17" s="141" t="s">
        <v>50</v>
      </c>
      <c r="B17" s="62">
        <v>1068</v>
      </c>
      <c r="C17" s="66">
        <v>779</v>
      </c>
      <c r="D17" s="66">
        <v>1035</v>
      </c>
      <c r="E17" s="38">
        <f t="shared" si="0"/>
        <v>132.86264441591783</v>
      </c>
      <c r="F17" s="69">
        <v>305</v>
      </c>
      <c r="G17" s="69">
        <v>186</v>
      </c>
      <c r="H17" s="38">
        <f t="shared" si="1"/>
        <v>60.983606557377044</v>
      </c>
      <c r="I17" s="66">
        <v>27</v>
      </c>
      <c r="J17" s="66">
        <v>24</v>
      </c>
      <c r="K17" s="38">
        <f t="shared" si="2"/>
        <v>88.888888888888886</v>
      </c>
      <c r="L17" s="69">
        <v>173</v>
      </c>
      <c r="M17" s="69">
        <v>193</v>
      </c>
      <c r="N17" s="38">
        <f t="shared" si="3"/>
        <v>111.56069364161849</v>
      </c>
      <c r="O17" s="69">
        <v>766</v>
      </c>
      <c r="P17" s="69">
        <v>1014</v>
      </c>
      <c r="Q17" s="38">
        <f t="shared" si="4"/>
        <v>132.37597911227155</v>
      </c>
      <c r="R17" s="69">
        <v>539</v>
      </c>
      <c r="S17" s="66">
        <v>219</v>
      </c>
      <c r="T17" s="66">
        <v>539</v>
      </c>
      <c r="U17" s="38">
        <f t="shared" si="5"/>
        <v>246.11872146118719</v>
      </c>
      <c r="V17" s="66">
        <v>157</v>
      </c>
      <c r="W17" s="66">
        <v>481</v>
      </c>
      <c r="X17" s="38">
        <f t="shared" si="6"/>
        <v>306.36942675159236</v>
      </c>
    </row>
    <row r="18" spans="1:24" ht="16.5" customHeight="1" x14ac:dyDescent="0.3">
      <c r="A18" s="141" t="s">
        <v>51</v>
      </c>
      <c r="B18" s="62">
        <v>702</v>
      </c>
      <c r="C18" s="66">
        <v>1034</v>
      </c>
      <c r="D18" s="66">
        <v>691</v>
      </c>
      <c r="E18" s="38">
        <f t="shared" si="0"/>
        <v>66.827852998065765</v>
      </c>
      <c r="F18" s="69">
        <v>258</v>
      </c>
      <c r="G18" s="69">
        <v>97</v>
      </c>
      <c r="H18" s="38">
        <f t="shared" si="1"/>
        <v>37.596899224806201</v>
      </c>
      <c r="I18" s="66">
        <v>21</v>
      </c>
      <c r="J18" s="66">
        <v>6</v>
      </c>
      <c r="K18" s="38">
        <f t="shared" si="2"/>
        <v>28.571428571428569</v>
      </c>
      <c r="L18" s="69">
        <v>120</v>
      </c>
      <c r="M18" s="69">
        <v>2</v>
      </c>
      <c r="N18" s="38">
        <f t="shared" si="3"/>
        <v>1.6666666666666667</v>
      </c>
      <c r="O18" s="69">
        <v>1013</v>
      </c>
      <c r="P18" s="69">
        <v>623</v>
      </c>
      <c r="Q18" s="38">
        <f t="shared" si="4"/>
        <v>61.500493583415597</v>
      </c>
      <c r="R18" s="69">
        <v>244</v>
      </c>
      <c r="S18" s="66">
        <v>333</v>
      </c>
      <c r="T18" s="66">
        <v>244</v>
      </c>
      <c r="U18" s="38">
        <f t="shared" si="5"/>
        <v>73.273273273273276</v>
      </c>
      <c r="V18" s="66">
        <v>184</v>
      </c>
      <c r="W18" s="66">
        <v>137</v>
      </c>
      <c r="X18" s="38">
        <f t="shared" si="6"/>
        <v>74.456521739130437</v>
      </c>
    </row>
    <row r="19" spans="1:24" ht="16.5" customHeight="1" x14ac:dyDescent="0.3">
      <c r="A19" s="141" t="s">
        <v>52</v>
      </c>
      <c r="B19" s="62">
        <v>3160</v>
      </c>
      <c r="C19" s="66">
        <v>1793</v>
      </c>
      <c r="D19" s="66">
        <v>2703</v>
      </c>
      <c r="E19" s="38">
        <f t="shared" si="0"/>
        <v>150.75292805354155</v>
      </c>
      <c r="F19" s="69">
        <v>712</v>
      </c>
      <c r="G19" s="69">
        <v>445</v>
      </c>
      <c r="H19" s="38">
        <f t="shared" si="1"/>
        <v>62.5</v>
      </c>
      <c r="I19" s="66">
        <v>51</v>
      </c>
      <c r="J19" s="66">
        <v>15</v>
      </c>
      <c r="K19" s="38">
        <f t="shared" si="2"/>
        <v>29.411764705882355</v>
      </c>
      <c r="L19" s="69">
        <v>17</v>
      </c>
      <c r="M19" s="69">
        <v>1</v>
      </c>
      <c r="N19" s="38">
        <f t="shared" si="3"/>
        <v>5.8823529411764701</v>
      </c>
      <c r="O19" s="69">
        <v>1755</v>
      </c>
      <c r="P19" s="69">
        <v>2456</v>
      </c>
      <c r="Q19" s="38">
        <f t="shared" si="4"/>
        <v>139.94301994301995</v>
      </c>
      <c r="R19" s="69">
        <v>1387</v>
      </c>
      <c r="S19" s="66">
        <v>476</v>
      </c>
      <c r="T19" s="66">
        <v>1221</v>
      </c>
      <c r="U19" s="38">
        <f t="shared" si="5"/>
        <v>256.51260504201684</v>
      </c>
      <c r="V19" s="66">
        <v>372</v>
      </c>
      <c r="W19" s="66">
        <v>1132</v>
      </c>
      <c r="X19" s="38">
        <f t="shared" si="6"/>
        <v>304.30107526881721</v>
      </c>
    </row>
    <row r="20" spans="1:24" ht="16.5" customHeight="1" x14ac:dyDescent="0.3">
      <c r="A20" s="141" t="s">
        <v>53</v>
      </c>
      <c r="B20" s="62">
        <v>533</v>
      </c>
      <c r="C20" s="66">
        <v>878</v>
      </c>
      <c r="D20" s="66">
        <v>511</v>
      </c>
      <c r="E20" s="38">
        <f t="shared" si="0"/>
        <v>58.200455580865608</v>
      </c>
      <c r="F20" s="69">
        <v>259</v>
      </c>
      <c r="G20" s="69">
        <v>71</v>
      </c>
      <c r="H20" s="38">
        <f t="shared" si="1"/>
        <v>27.413127413127413</v>
      </c>
      <c r="I20" s="66">
        <v>16</v>
      </c>
      <c r="J20" s="66">
        <v>4</v>
      </c>
      <c r="K20" s="38">
        <f t="shared" si="2"/>
        <v>25</v>
      </c>
      <c r="L20" s="69">
        <v>7</v>
      </c>
      <c r="M20" s="69">
        <v>3</v>
      </c>
      <c r="N20" s="38">
        <f t="shared" si="3"/>
        <v>42.857142857142854</v>
      </c>
      <c r="O20" s="69">
        <v>844</v>
      </c>
      <c r="P20" s="69">
        <v>389</v>
      </c>
      <c r="Q20" s="38">
        <f t="shared" si="4"/>
        <v>46.090047393364927</v>
      </c>
      <c r="R20" s="69">
        <v>275</v>
      </c>
      <c r="S20" s="66">
        <v>333</v>
      </c>
      <c r="T20" s="66">
        <v>275</v>
      </c>
      <c r="U20" s="38">
        <f t="shared" si="5"/>
        <v>82.582582582582589</v>
      </c>
      <c r="V20" s="66">
        <v>212</v>
      </c>
      <c r="W20" s="66">
        <v>101</v>
      </c>
      <c r="X20" s="38">
        <f t="shared" si="6"/>
        <v>47.641509433962263</v>
      </c>
    </row>
    <row r="21" spans="1:24" ht="16.5" customHeight="1" x14ac:dyDescent="0.3">
      <c r="A21" s="141" t="s">
        <v>54</v>
      </c>
      <c r="B21" s="62">
        <v>562</v>
      </c>
      <c r="C21" s="66">
        <v>1072</v>
      </c>
      <c r="D21" s="66">
        <v>545</v>
      </c>
      <c r="E21" s="38">
        <f t="shared" si="0"/>
        <v>50.839552238805972</v>
      </c>
      <c r="F21" s="69">
        <v>379</v>
      </c>
      <c r="G21" s="69">
        <v>65</v>
      </c>
      <c r="H21" s="38">
        <f t="shared" si="1"/>
        <v>17.150395778364118</v>
      </c>
      <c r="I21" s="66">
        <v>22</v>
      </c>
      <c r="J21" s="66">
        <v>6</v>
      </c>
      <c r="K21" s="38">
        <f t="shared" si="2"/>
        <v>27.27272727272727</v>
      </c>
      <c r="L21" s="69">
        <v>117</v>
      </c>
      <c r="M21" s="69">
        <v>8</v>
      </c>
      <c r="N21" s="38">
        <f t="shared" si="3"/>
        <v>6.8376068376068382</v>
      </c>
      <c r="O21" s="69">
        <v>1017</v>
      </c>
      <c r="P21" s="69">
        <v>475</v>
      </c>
      <c r="Q21" s="38">
        <f t="shared" si="4"/>
        <v>46.705998033431662</v>
      </c>
      <c r="R21" s="69">
        <v>250</v>
      </c>
      <c r="S21" s="66">
        <v>342</v>
      </c>
      <c r="T21" s="66">
        <v>243</v>
      </c>
      <c r="U21" s="38">
        <f t="shared" si="5"/>
        <v>71.05263157894737</v>
      </c>
      <c r="V21" s="66">
        <v>236</v>
      </c>
      <c r="W21" s="66">
        <v>69</v>
      </c>
      <c r="X21" s="38">
        <f t="shared" si="6"/>
        <v>29.237288135593221</v>
      </c>
    </row>
    <row r="22" spans="1:24" ht="16.5" customHeight="1" x14ac:dyDescent="0.3">
      <c r="A22" s="141" t="s">
        <v>55</v>
      </c>
      <c r="B22" s="62">
        <v>377</v>
      </c>
      <c r="C22" s="66">
        <v>696</v>
      </c>
      <c r="D22" s="66">
        <v>305</v>
      </c>
      <c r="E22" s="38">
        <f t="shared" si="0"/>
        <v>43.821839080459768</v>
      </c>
      <c r="F22" s="69">
        <v>161</v>
      </c>
      <c r="G22" s="69">
        <v>34</v>
      </c>
      <c r="H22" s="38">
        <f t="shared" si="1"/>
        <v>21.118012422360248</v>
      </c>
      <c r="I22" s="66">
        <v>15</v>
      </c>
      <c r="J22" s="66">
        <v>1</v>
      </c>
      <c r="K22" s="38">
        <f t="shared" si="2"/>
        <v>6.666666666666667</v>
      </c>
      <c r="L22" s="69">
        <v>12</v>
      </c>
      <c r="M22" s="69">
        <v>0</v>
      </c>
      <c r="N22" s="38">
        <f t="shared" si="3"/>
        <v>0</v>
      </c>
      <c r="O22" s="69">
        <v>692</v>
      </c>
      <c r="P22" s="69">
        <v>298</v>
      </c>
      <c r="Q22" s="38">
        <f t="shared" si="4"/>
        <v>43.063583815028899</v>
      </c>
      <c r="R22" s="69">
        <v>182</v>
      </c>
      <c r="S22" s="66">
        <v>234</v>
      </c>
      <c r="T22" s="66">
        <v>136</v>
      </c>
      <c r="U22" s="38">
        <f t="shared" si="5"/>
        <v>58.119658119658126</v>
      </c>
      <c r="V22" s="66">
        <v>135</v>
      </c>
      <c r="W22" s="66">
        <v>53</v>
      </c>
      <c r="X22" s="38">
        <f t="shared" si="6"/>
        <v>39.25925925925926</v>
      </c>
    </row>
    <row r="23" spans="1:24" ht="16.5" customHeight="1" x14ac:dyDescent="0.3">
      <c r="A23" s="141" t="s">
        <v>56</v>
      </c>
      <c r="B23" s="62">
        <v>866</v>
      </c>
      <c r="C23" s="66">
        <v>632</v>
      </c>
      <c r="D23" s="66">
        <v>779</v>
      </c>
      <c r="E23" s="38">
        <f t="shared" si="0"/>
        <v>123.25949367088607</v>
      </c>
      <c r="F23" s="69">
        <v>193</v>
      </c>
      <c r="G23" s="69">
        <v>118</v>
      </c>
      <c r="H23" s="38">
        <f t="shared" si="1"/>
        <v>61.139896373056992</v>
      </c>
      <c r="I23" s="66">
        <v>11</v>
      </c>
      <c r="J23" s="66">
        <v>11</v>
      </c>
      <c r="K23" s="38">
        <f t="shared" si="2"/>
        <v>100</v>
      </c>
      <c r="L23" s="69">
        <v>118</v>
      </c>
      <c r="M23" s="69">
        <v>10</v>
      </c>
      <c r="N23" s="38">
        <f t="shared" si="3"/>
        <v>8.4745762711864394</v>
      </c>
      <c r="O23" s="69">
        <v>626</v>
      </c>
      <c r="P23" s="69">
        <v>765</v>
      </c>
      <c r="Q23" s="38">
        <f t="shared" si="4"/>
        <v>122.20447284345049</v>
      </c>
      <c r="R23" s="69">
        <v>546</v>
      </c>
      <c r="S23" s="66">
        <v>196</v>
      </c>
      <c r="T23" s="66">
        <v>498</v>
      </c>
      <c r="U23" s="38">
        <f t="shared" si="5"/>
        <v>254.08163265306123</v>
      </c>
      <c r="V23" s="66">
        <v>103</v>
      </c>
      <c r="W23" s="66">
        <v>408</v>
      </c>
      <c r="X23" s="38">
        <f t="shared" si="6"/>
        <v>396.11650485436894</v>
      </c>
    </row>
    <row r="24" spans="1:24" ht="16.5" customHeight="1" x14ac:dyDescent="0.3">
      <c r="A24" s="141" t="s">
        <v>57</v>
      </c>
      <c r="B24" s="62">
        <v>633</v>
      </c>
      <c r="C24" s="66">
        <v>767</v>
      </c>
      <c r="D24" s="66">
        <v>486</v>
      </c>
      <c r="E24" s="38">
        <f t="shared" si="0"/>
        <v>63.363754889178615</v>
      </c>
      <c r="F24" s="69">
        <v>443</v>
      </c>
      <c r="G24" s="69">
        <v>134</v>
      </c>
      <c r="H24" s="38">
        <f t="shared" si="1"/>
        <v>30.248306997742663</v>
      </c>
      <c r="I24" s="66">
        <v>16</v>
      </c>
      <c r="J24" s="66">
        <v>7</v>
      </c>
      <c r="K24" s="38">
        <f t="shared" si="2"/>
        <v>43.75</v>
      </c>
      <c r="L24" s="69">
        <v>12</v>
      </c>
      <c r="M24" s="69">
        <v>1</v>
      </c>
      <c r="N24" s="38">
        <f t="shared" si="3"/>
        <v>8.3333333333333321</v>
      </c>
      <c r="O24" s="69">
        <v>741</v>
      </c>
      <c r="P24" s="69">
        <v>449</v>
      </c>
      <c r="Q24" s="38">
        <f t="shared" si="4"/>
        <v>60.593792172739533</v>
      </c>
      <c r="R24" s="69">
        <v>240</v>
      </c>
      <c r="S24" s="66">
        <v>217</v>
      </c>
      <c r="T24" s="66">
        <v>155</v>
      </c>
      <c r="U24" s="38">
        <f t="shared" si="5"/>
        <v>71.428571428571431</v>
      </c>
      <c r="V24" s="66">
        <v>166</v>
      </c>
      <c r="W24" s="66">
        <v>109</v>
      </c>
      <c r="X24" s="38">
        <f t="shared" si="6"/>
        <v>65.662650602409627</v>
      </c>
    </row>
    <row r="25" spans="1:24" ht="16.5" customHeight="1" x14ac:dyDescent="0.3">
      <c r="A25" s="141" t="s">
        <v>58</v>
      </c>
      <c r="B25" s="62">
        <v>426</v>
      </c>
      <c r="C25" s="66">
        <v>1092</v>
      </c>
      <c r="D25" s="66">
        <v>420</v>
      </c>
      <c r="E25" s="38">
        <f t="shared" si="0"/>
        <v>38.461538461538467</v>
      </c>
      <c r="F25" s="69">
        <v>371</v>
      </c>
      <c r="G25" s="69">
        <v>61</v>
      </c>
      <c r="H25" s="38">
        <f t="shared" si="1"/>
        <v>16.442048517520217</v>
      </c>
      <c r="I25" s="66">
        <v>34</v>
      </c>
      <c r="J25" s="66">
        <v>6</v>
      </c>
      <c r="K25" s="38">
        <f t="shared" si="2"/>
        <v>17.647058823529413</v>
      </c>
      <c r="L25" s="69">
        <v>4</v>
      </c>
      <c r="M25" s="69">
        <v>1</v>
      </c>
      <c r="N25" s="38">
        <f t="shared" si="3"/>
        <v>25</v>
      </c>
      <c r="O25" s="69">
        <v>1066</v>
      </c>
      <c r="P25" s="69">
        <v>354</v>
      </c>
      <c r="Q25" s="38">
        <f t="shared" si="4"/>
        <v>33.208255159474668</v>
      </c>
      <c r="R25" s="69">
        <v>183</v>
      </c>
      <c r="S25" s="66">
        <v>306</v>
      </c>
      <c r="T25" s="66">
        <v>183</v>
      </c>
      <c r="U25" s="38">
        <f t="shared" si="5"/>
        <v>59.803921568627452</v>
      </c>
      <c r="V25" s="66">
        <v>173</v>
      </c>
      <c r="W25" s="66">
        <v>41</v>
      </c>
      <c r="X25" s="38">
        <f t="shared" si="6"/>
        <v>23.699421965317917</v>
      </c>
    </row>
    <row r="26" spans="1:24" ht="16.5" customHeight="1" x14ac:dyDescent="0.3">
      <c r="A26" s="141" t="s">
        <v>59</v>
      </c>
      <c r="B26" s="62">
        <v>359</v>
      </c>
      <c r="C26" s="66">
        <v>542</v>
      </c>
      <c r="D26" s="66">
        <v>352</v>
      </c>
      <c r="E26" s="38">
        <f t="shared" si="0"/>
        <v>64.944649446494466</v>
      </c>
      <c r="F26" s="69">
        <v>312</v>
      </c>
      <c r="G26" s="69">
        <v>100</v>
      </c>
      <c r="H26" s="38">
        <f t="shared" si="1"/>
        <v>32.051282051282051</v>
      </c>
      <c r="I26" s="66">
        <v>14</v>
      </c>
      <c r="J26" s="66">
        <v>3</v>
      </c>
      <c r="K26" s="38">
        <f t="shared" si="2"/>
        <v>21.428571428571427</v>
      </c>
      <c r="L26" s="69">
        <v>37</v>
      </c>
      <c r="M26" s="69">
        <v>9</v>
      </c>
      <c r="N26" s="38">
        <f t="shared" si="3"/>
        <v>24.324324324324326</v>
      </c>
      <c r="O26" s="69">
        <v>537</v>
      </c>
      <c r="P26" s="69">
        <v>316</v>
      </c>
      <c r="Q26" s="38">
        <f t="shared" si="4"/>
        <v>58.845437616387343</v>
      </c>
      <c r="R26" s="69">
        <v>183</v>
      </c>
      <c r="S26" s="66">
        <v>128</v>
      </c>
      <c r="T26" s="66">
        <v>183</v>
      </c>
      <c r="U26" s="38">
        <f t="shared" si="5"/>
        <v>142.96875</v>
      </c>
      <c r="V26" s="66">
        <v>121</v>
      </c>
      <c r="W26" s="66">
        <v>79</v>
      </c>
      <c r="X26" s="38">
        <f t="shared" si="6"/>
        <v>65.289256198347118</v>
      </c>
    </row>
    <row r="27" spans="1:24" ht="16.5" customHeight="1" x14ac:dyDescent="0.3">
      <c r="A27" s="141" t="s">
        <v>60</v>
      </c>
      <c r="B27" s="62">
        <v>680</v>
      </c>
      <c r="C27" s="66">
        <v>1343</v>
      </c>
      <c r="D27" s="66">
        <v>663</v>
      </c>
      <c r="E27" s="38">
        <f t="shared" si="0"/>
        <v>49.367088607594937</v>
      </c>
      <c r="F27" s="69">
        <v>480</v>
      </c>
      <c r="G27" s="69">
        <v>64</v>
      </c>
      <c r="H27" s="38">
        <f t="shared" si="1"/>
        <v>13.333333333333334</v>
      </c>
      <c r="I27" s="66">
        <v>31</v>
      </c>
      <c r="J27" s="66">
        <v>2</v>
      </c>
      <c r="K27" s="38">
        <f t="shared" si="2"/>
        <v>6.4516129032258061</v>
      </c>
      <c r="L27" s="69">
        <v>7</v>
      </c>
      <c r="M27" s="69">
        <v>11</v>
      </c>
      <c r="N27" s="38">
        <f t="shared" si="3"/>
        <v>157.14285714285714</v>
      </c>
      <c r="O27" s="69">
        <v>1328</v>
      </c>
      <c r="P27" s="69">
        <v>652</v>
      </c>
      <c r="Q27" s="38">
        <f t="shared" si="4"/>
        <v>49.096385542168676</v>
      </c>
      <c r="R27" s="69">
        <v>229</v>
      </c>
      <c r="S27" s="66">
        <v>461</v>
      </c>
      <c r="T27" s="66">
        <v>222</v>
      </c>
      <c r="U27" s="38">
        <f t="shared" si="5"/>
        <v>48.156182212581342</v>
      </c>
      <c r="V27" s="66">
        <v>394</v>
      </c>
      <c r="W27" s="66">
        <v>92</v>
      </c>
      <c r="X27" s="38">
        <f t="shared" si="6"/>
        <v>23.350253807106601</v>
      </c>
    </row>
    <row r="28" spans="1:24" ht="16.5" customHeight="1" x14ac:dyDescent="0.3">
      <c r="A28" s="141" t="s">
        <v>61</v>
      </c>
      <c r="B28" s="62">
        <v>218</v>
      </c>
      <c r="C28" s="66">
        <v>373</v>
      </c>
      <c r="D28" s="66">
        <v>201</v>
      </c>
      <c r="E28" s="38">
        <f t="shared" si="0"/>
        <v>53.887399463806972</v>
      </c>
      <c r="F28" s="69">
        <v>137</v>
      </c>
      <c r="G28" s="69">
        <v>47</v>
      </c>
      <c r="H28" s="38">
        <f t="shared" si="1"/>
        <v>34.306569343065696</v>
      </c>
      <c r="I28" s="66">
        <v>16</v>
      </c>
      <c r="J28" s="66">
        <v>1</v>
      </c>
      <c r="K28" s="38">
        <f t="shared" si="2"/>
        <v>6.25</v>
      </c>
      <c r="L28" s="69">
        <v>12</v>
      </c>
      <c r="M28" s="69">
        <v>0</v>
      </c>
      <c r="N28" s="38">
        <f t="shared" si="3"/>
        <v>0</v>
      </c>
      <c r="O28" s="69">
        <v>372</v>
      </c>
      <c r="P28" s="69">
        <v>201</v>
      </c>
      <c r="Q28" s="38">
        <f t="shared" si="4"/>
        <v>54.032258064516128</v>
      </c>
      <c r="R28" s="69">
        <v>103</v>
      </c>
      <c r="S28" s="66">
        <v>110</v>
      </c>
      <c r="T28" s="66">
        <v>103</v>
      </c>
      <c r="U28" s="38">
        <f t="shared" si="5"/>
        <v>93.63636363636364</v>
      </c>
      <c r="V28" s="66">
        <v>99</v>
      </c>
      <c r="W28" s="66">
        <v>25</v>
      </c>
      <c r="X28" s="38">
        <f t="shared" si="6"/>
        <v>25.252525252525253</v>
      </c>
    </row>
    <row r="29" spans="1:24" ht="16.5" customHeight="1" x14ac:dyDescent="0.3">
      <c r="A29" s="141" t="s">
        <v>62</v>
      </c>
      <c r="B29" s="62">
        <v>499</v>
      </c>
      <c r="C29" s="66">
        <v>921</v>
      </c>
      <c r="D29" s="66">
        <v>493</v>
      </c>
      <c r="E29" s="38">
        <f t="shared" si="0"/>
        <v>53.528773072747015</v>
      </c>
      <c r="F29" s="69">
        <v>351</v>
      </c>
      <c r="G29" s="69">
        <v>48</v>
      </c>
      <c r="H29" s="38">
        <f t="shared" si="1"/>
        <v>13.675213675213676</v>
      </c>
      <c r="I29" s="66">
        <v>23</v>
      </c>
      <c r="J29" s="66">
        <v>2</v>
      </c>
      <c r="K29" s="38">
        <f t="shared" si="2"/>
        <v>8.695652173913043</v>
      </c>
      <c r="L29" s="69">
        <v>10</v>
      </c>
      <c r="M29" s="69">
        <v>1</v>
      </c>
      <c r="N29" s="38">
        <f t="shared" si="3"/>
        <v>10</v>
      </c>
      <c r="O29" s="69">
        <v>910</v>
      </c>
      <c r="P29" s="69">
        <v>482</v>
      </c>
      <c r="Q29" s="38">
        <f t="shared" si="4"/>
        <v>52.967032967032971</v>
      </c>
      <c r="R29" s="69">
        <v>170</v>
      </c>
      <c r="S29" s="66">
        <v>315</v>
      </c>
      <c r="T29" s="66">
        <v>169</v>
      </c>
      <c r="U29" s="38">
        <f t="shared" si="5"/>
        <v>53.650793650793652</v>
      </c>
      <c r="V29" s="66">
        <v>246</v>
      </c>
      <c r="W29" s="66">
        <v>69</v>
      </c>
      <c r="X29" s="38">
        <f t="shared" si="6"/>
        <v>28.04878048780488</v>
      </c>
    </row>
    <row r="30" spans="1:24" ht="57" customHeight="1" x14ac:dyDescent="0.3">
      <c r="B30" s="177" t="s">
        <v>79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82"/>
      <c r="P30" s="83"/>
      <c r="Q30" s="84"/>
      <c r="R30" s="84"/>
    </row>
  </sheetData>
  <mergeCells count="12">
    <mergeCell ref="S4:U6"/>
    <mergeCell ref="V4:X6"/>
    <mergeCell ref="B30:N30"/>
    <mergeCell ref="B4:B6"/>
    <mergeCell ref="B2:N2"/>
    <mergeCell ref="R4:R6"/>
    <mergeCell ref="O4:Q6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view="pageBreakPreview" zoomScale="85" zoomScaleNormal="85" zoomScaleSheetLayoutView="85" workbookViewId="0">
      <selection activeCell="B3" sqref="B3"/>
    </sheetView>
  </sheetViews>
  <sheetFormatPr defaultRowHeight="15.6" x14ac:dyDescent="0.3"/>
  <cols>
    <col min="1" max="1" width="19.33203125" style="71" customWidth="1"/>
    <col min="2" max="2" width="15.21875" style="71" customWidth="1"/>
    <col min="3" max="4" width="9.44140625" style="68" customWidth="1"/>
    <col min="5" max="5" width="7.6640625" style="68" customWidth="1"/>
    <col min="6" max="6" width="8.88671875" style="68" customWidth="1"/>
    <col min="7" max="7" width="8.6640625" style="68" customWidth="1"/>
    <col min="8" max="8" width="7.6640625" style="68" customWidth="1"/>
    <col min="9" max="10" width="7.44140625" style="68" customWidth="1"/>
    <col min="11" max="11" width="6.33203125" style="68" customWidth="1"/>
    <col min="12" max="12" width="7.6640625" style="68" customWidth="1"/>
    <col min="13" max="13" width="7.33203125" style="68" customWidth="1"/>
    <col min="14" max="14" width="7.5546875" style="68" customWidth="1"/>
    <col min="15" max="15" width="8.33203125" style="68" customWidth="1"/>
    <col min="16" max="16" width="9.33203125" style="68" customWidth="1"/>
    <col min="17" max="17" width="7.33203125" style="68" customWidth="1"/>
    <col min="18" max="18" width="15.33203125" style="68" customWidth="1"/>
    <col min="19" max="20" width="9.109375" style="68" customWidth="1"/>
    <col min="21" max="21" width="8" style="68" customWidth="1"/>
    <col min="22" max="22" width="9" style="68" customWidth="1"/>
    <col min="23" max="23" width="9.33203125" style="68" customWidth="1"/>
    <col min="24" max="24" width="6.88671875" style="68" customWidth="1"/>
    <col min="25" max="249" width="9.1093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9.332031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9.1093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9.332031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9.1093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9.332031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9.1093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9.332031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9.1093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9.332031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9.1093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9.332031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9.1093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9.332031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9.1093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9.332031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9.1093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9.332031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9.1093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9.332031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9.1093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9.332031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9.1093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9.332031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9.1093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9.332031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9.1093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9.332031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9.1093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9.332031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9.1093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9.332031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9.1093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9.332031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9.1093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9.332031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9.1093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9.332031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9.1093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9.332031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9.1093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9.332031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9.1093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9.332031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9.1093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9.332031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9.1093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9.332031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9.1093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9.332031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9.1093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9.332031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9.1093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9.332031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9.1093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9.332031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9.1093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9.332031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9.1093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9.332031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9.1093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9.332031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9.1093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9.332031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9.1093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9.332031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9.1093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9.332031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9.1093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9.332031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9.1093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9.332031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9.1093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9.332031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9.1093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9.332031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9.1093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9.332031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9.1093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9.332031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9.1093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9.332031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9.1093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9.332031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9.1093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9.332031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9.1093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9.332031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9.1093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9.332031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9.1093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9.332031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9.1093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9.332031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9.1093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9.332031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9.1093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9.332031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9.1093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9.332031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9.1093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9.332031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9.1093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9.332031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9.1093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9.332031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9.1093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9.332031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9.1093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9.332031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9.1093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9.332031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9.1093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9.332031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9.1093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9.332031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9.1093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9.332031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9.1093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9.332031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9.1093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9.332031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9.1093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9.332031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9.1093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9.332031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0" width="9.109375" style="68"/>
    <col min="16381" max="16384" width="9.109375" style="68" customWidth="1"/>
  </cols>
  <sheetData>
    <row r="1" spans="1:24" ht="6" customHeight="1" x14ac:dyDescent="0.3"/>
    <row r="2" spans="1:24" s="53" customFormat="1" ht="35.25" customHeight="1" x14ac:dyDescent="0.35">
      <c r="A2" s="129"/>
      <c r="B2" s="200" t="s">
        <v>91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9"/>
      <c r="P2" s="49"/>
      <c r="Q2" s="49"/>
      <c r="R2" s="49"/>
      <c r="S2" s="50"/>
      <c r="T2" s="50"/>
      <c r="U2" s="50"/>
      <c r="X2" s="155" t="s">
        <v>22</v>
      </c>
    </row>
    <row r="3" spans="1:24" s="53" customFormat="1" ht="11.4" customHeight="1" x14ac:dyDescent="0.3">
      <c r="C3" s="78"/>
      <c r="D3" s="78"/>
      <c r="E3" s="78"/>
      <c r="F3" s="78"/>
      <c r="G3" s="78"/>
      <c r="H3" s="78"/>
      <c r="I3" s="78"/>
      <c r="K3" s="156"/>
      <c r="L3" s="78"/>
      <c r="M3" s="78"/>
      <c r="N3" s="55" t="s">
        <v>8</v>
      </c>
      <c r="O3" s="78"/>
      <c r="P3" s="78"/>
      <c r="Q3" s="78"/>
      <c r="R3" s="78"/>
      <c r="S3" s="78"/>
      <c r="T3" s="157"/>
      <c r="U3" s="112"/>
      <c r="X3" s="55" t="s">
        <v>8</v>
      </c>
    </row>
    <row r="4" spans="1:24" s="80" customFormat="1" ht="21.75" customHeight="1" x14ac:dyDescent="0.25">
      <c r="A4" s="178"/>
      <c r="B4" s="182" t="s">
        <v>78</v>
      </c>
      <c r="C4" s="181" t="s">
        <v>20</v>
      </c>
      <c r="D4" s="182"/>
      <c r="E4" s="183"/>
      <c r="F4" s="190" t="s">
        <v>31</v>
      </c>
      <c r="G4" s="190"/>
      <c r="H4" s="190"/>
      <c r="I4" s="181" t="s">
        <v>15</v>
      </c>
      <c r="J4" s="182"/>
      <c r="K4" s="183"/>
      <c r="L4" s="181" t="s">
        <v>21</v>
      </c>
      <c r="M4" s="182"/>
      <c r="N4" s="183"/>
      <c r="O4" s="181" t="s">
        <v>11</v>
      </c>
      <c r="P4" s="182"/>
      <c r="Q4" s="183"/>
      <c r="R4" s="182" t="s">
        <v>77</v>
      </c>
      <c r="S4" s="191" t="s">
        <v>17</v>
      </c>
      <c r="T4" s="192"/>
      <c r="U4" s="193"/>
      <c r="V4" s="181" t="s">
        <v>16</v>
      </c>
      <c r="W4" s="182"/>
      <c r="X4" s="183"/>
    </row>
    <row r="5" spans="1:24" s="81" customFormat="1" ht="25.5" customHeight="1" x14ac:dyDescent="0.25">
      <c r="A5" s="179"/>
      <c r="B5" s="185"/>
      <c r="C5" s="184"/>
      <c r="D5" s="185"/>
      <c r="E5" s="186"/>
      <c r="F5" s="190"/>
      <c r="G5" s="190"/>
      <c r="H5" s="190"/>
      <c r="I5" s="185"/>
      <c r="J5" s="185"/>
      <c r="K5" s="186"/>
      <c r="L5" s="184"/>
      <c r="M5" s="185"/>
      <c r="N5" s="186"/>
      <c r="O5" s="184"/>
      <c r="P5" s="185"/>
      <c r="Q5" s="186"/>
      <c r="R5" s="185"/>
      <c r="S5" s="194"/>
      <c r="T5" s="195"/>
      <c r="U5" s="196"/>
      <c r="V5" s="184"/>
      <c r="W5" s="185"/>
      <c r="X5" s="186"/>
    </row>
    <row r="6" spans="1:24" s="81" customFormat="1" ht="9" customHeight="1" x14ac:dyDescent="0.25">
      <c r="A6" s="179"/>
      <c r="B6" s="188"/>
      <c r="C6" s="187"/>
      <c r="D6" s="188"/>
      <c r="E6" s="189"/>
      <c r="F6" s="190"/>
      <c r="G6" s="190"/>
      <c r="H6" s="190"/>
      <c r="I6" s="188"/>
      <c r="J6" s="188"/>
      <c r="K6" s="189"/>
      <c r="L6" s="187"/>
      <c r="M6" s="188"/>
      <c r="N6" s="189"/>
      <c r="O6" s="187"/>
      <c r="P6" s="188"/>
      <c r="Q6" s="189"/>
      <c r="R6" s="188"/>
      <c r="S6" s="197"/>
      <c r="T6" s="198"/>
      <c r="U6" s="199"/>
      <c r="V6" s="187"/>
      <c r="W6" s="188"/>
      <c r="X6" s="189"/>
    </row>
    <row r="7" spans="1:24" s="56" customFormat="1" ht="26.25" customHeight="1" x14ac:dyDescent="0.25">
      <c r="A7" s="180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" customHeight="1" x14ac:dyDescent="0.3">
      <c r="A9" s="32" t="s">
        <v>42</v>
      </c>
      <c r="B9" s="33">
        <f>SUM(B10:B29)</f>
        <v>18052</v>
      </c>
      <c r="C9" s="33">
        <f>SUM(C10:C29)</f>
        <v>21304</v>
      </c>
      <c r="D9" s="33">
        <f>SUM(D10:D29)</f>
        <v>16129</v>
      </c>
      <c r="E9" s="34">
        <f>D9/C9*100</f>
        <v>75.708787082238089</v>
      </c>
      <c r="F9" s="33">
        <f>SUM(F10:F29)</f>
        <v>10323</v>
      </c>
      <c r="G9" s="33">
        <f>SUM(G10:G29)</f>
        <v>4049</v>
      </c>
      <c r="H9" s="34">
        <f>G9/F9*100</f>
        <v>39.223094061803735</v>
      </c>
      <c r="I9" s="33">
        <f>SUM(I10:I29)</f>
        <v>462</v>
      </c>
      <c r="J9" s="33">
        <f>SUM(J10:J29)</f>
        <v>101</v>
      </c>
      <c r="K9" s="34">
        <f>J9/I9*100</f>
        <v>21.861471861471863</v>
      </c>
      <c r="L9" s="33">
        <f>SUM(L10:L29)</f>
        <v>1369</v>
      </c>
      <c r="M9" s="33">
        <f>SUM(M10:M29)</f>
        <v>508</v>
      </c>
      <c r="N9" s="34">
        <f>M9/L9*100</f>
        <v>37.107377647918192</v>
      </c>
      <c r="O9" s="33">
        <f>SUM(O10:O29)</f>
        <v>20380</v>
      </c>
      <c r="P9" s="33">
        <f>SUM(P10:P29)</f>
        <v>12908</v>
      </c>
      <c r="Q9" s="34">
        <f>P9/O9*100</f>
        <v>63.336604514229634</v>
      </c>
      <c r="R9" s="33">
        <f>SUM(R10:R29)</f>
        <v>7562</v>
      </c>
      <c r="S9" s="33">
        <f>SUM(S10:S29)</f>
        <v>4267</v>
      </c>
      <c r="T9" s="33">
        <f>SUM(T10:T29)</f>
        <v>7049</v>
      </c>
      <c r="U9" s="34">
        <f>T9/S9*100</f>
        <v>165.19803140379659</v>
      </c>
      <c r="V9" s="33">
        <f>SUM(V10:V29)</f>
        <v>3523</v>
      </c>
      <c r="W9" s="33">
        <f>SUM(W10:W29)</f>
        <v>4982</v>
      </c>
      <c r="X9" s="34">
        <f>W9/V9*100</f>
        <v>141.41356798183367</v>
      </c>
    </row>
    <row r="10" spans="1:24" ht="18" customHeight="1" x14ac:dyDescent="0.3">
      <c r="A10" s="141" t="s">
        <v>43</v>
      </c>
      <c r="B10" s="62">
        <f>'Послуги всього'!B10-'12'!B10</f>
        <v>6771</v>
      </c>
      <c r="C10" s="62">
        <f>'Послуги всього'!C10-'12'!C10</f>
        <v>4611</v>
      </c>
      <c r="D10" s="62">
        <f>'Послуги всього'!D10-'12'!D10</f>
        <v>5873</v>
      </c>
      <c r="E10" s="38">
        <f>D10/C10*100</f>
        <v>127.36933420082413</v>
      </c>
      <c r="F10" s="62">
        <f>'Послуги всього'!F10-'12'!F10</f>
        <v>1391</v>
      </c>
      <c r="G10" s="62">
        <f>'Послуги всього'!G10-'12'!G10</f>
        <v>1163</v>
      </c>
      <c r="H10" s="38">
        <f>G10/F10*100</f>
        <v>83.60891445003594</v>
      </c>
      <c r="I10" s="62">
        <f>'Послуги всього'!I10-'12'!I10</f>
        <v>58</v>
      </c>
      <c r="J10" s="62">
        <f>'Послуги всього'!J10-'12'!J10</f>
        <v>20</v>
      </c>
      <c r="K10" s="38">
        <f>J10/I10*100</f>
        <v>34.482758620689658</v>
      </c>
      <c r="L10" s="62">
        <f>'Послуги всього'!L10-'12'!L10</f>
        <v>55</v>
      </c>
      <c r="M10" s="62">
        <f>'Послуги всього'!M10-'12'!M10</f>
        <v>6</v>
      </c>
      <c r="N10" s="38">
        <f>M10/L10*100</f>
        <v>10.909090909090908</v>
      </c>
      <c r="O10" s="62">
        <f>'Послуги всього'!O10-'12'!O10</f>
        <v>4215</v>
      </c>
      <c r="P10" s="62">
        <f>'Послуги всього'!P10-'12'!P10</f>
        <v>3360</v>
      </c>
      <c r="Q10" s="38">
        <f>P10/O10*100</f>
        <v>79.715302491103202</v>
      </c>
      <c r="R10" s="62">
        <f>'Послуги всього'!R10-'12'!R10</f>
        <v>3100</v>
      </c>
      <c r="S10" s="62">
        <f>'Послуги всього'!S10-'12'!S10</f>
        <v>879</v>
      </c>
      <c r="T10" s="62">
        <f>'Послуги всього'!T10-'12'!T10</f>
        <v>2881</v>
      </c>
      <c r="U10" s="38">
        <f>T10/S10*100</f>
        <v>327.75881683731512</v>
      </c>
      <c r="V10" s="62">
        <f>'Послуги всього'!V10-'12'!V10</f>
        <v>724</v>
      </c>
      <c r="W10" s="62">
        <f>'Послуги всього'!W10-'12'!W10</f>
        <v>2621</v>
      </c>
      <c r="X10" s="38">
        <f>W10/V10*100</f>
        <v>362.01657458563534</v>
      </c>
    </row>
    <row r="11" spans="1:24" ht="18" customHeight="1" x14ac:dyDescent="0.3">
      <c r="A11" s="141" t="s">
        <v>44</v>
      </c>
      <c r="B11" s="62">
        <f>'Послуги всього'!B11-'12'!B11</f>
        <v>690</v>
      </c>
      <c r="C11" s="62">
        <f>'Послуги всього'!C11-'12'!C11</f>
        <v>1736</v>
      </c>
      <c r="D11" s="62">
        <f>'Послуги всього'!D11-'12'!D11</f>
        <v>637</v>
      </c>
      <c r="E11" s="38">
        <f t="shared" ref="E11:E29" si="0">D11/C11*100</f>
        <v>36.693548387096776</v>
      </c>
      <c r="F11" s="62">
        <f>'Послуги всього'!F11-'12'!F11</f>
        <v>652</v>
      </c>
      <c r="G11" s="62">
        <f>'Послуги всього'!G11-'12'!G11</f>
        <v>176</v>
      </c>
      <c r="H11" s="38">
        <f t="shared" ref="H11:H29" si="1">G11/F11*100</f>
        <v>26.993865030674847</v>
      </c>
      <c r="I11" s="62">
        <f>'Послуги всього'!I11-'12'!I11</f>
        <v>16</v>
      </c>
      <c r="J11" s="62">
        <f>'Послуги всього'!J11-'12'!J11</f>
        <v>9</v>
      </c>
      <c r="K11" s="38">
        <f t="shared" ref="K11:K29" si="2">J11/I11*100</f>
        <v>56.25</v>
      </c>
      <c r="L11" s="62">
        <f>'Послуги всього'!L11-'12'!L11</f>
        <v>83</v>
      </c>
      <c r="M11" s="62">
        <f>'Послуги всього'!M11-'12'!M11</f>
        <v>9</v>
      </c>
      <c r="N11" s="38">
        <f t="shared" ref="N11:N29" si="3">M11/L11*100</f>
        <v>10.843373493975903</v>
      </c>
      <c r="O11" s="62">
        <f>'Послуги всього'!O11-'12'!O11</f>
        <v>1689</v>
      </c>
      <c r="P11" s="62">
        <f>'Послуги всього'!P11-'12'!P11</f>
        <v>607</v>
      </c>
      <c r="Q11" s="38">
        <f t="shared" ref="Q11:Q29" si="4">P11/O11*100</f>
        <v>35.938425103611607</v>
      </c>
      <c r="R11" s="62">
        <f>'Послуги всього'!R11-'12'!R11</f>
        <v>261</v>
      </c>
      <c r="S11" s="62">
        <f>'Послуги всього'!S11-'12'!S11</f>
        <v>362</v>
      </c>
      <c r="T11" s="62">
        <f>'Послуги всього'!T11-'12'!T11</f>
        <v>235</v>
      </c>
      <c r="U11" s="38">
        <f t="shared" ref="U11:U29" si="5">T11/S11*100</f>
        <v>64.917127071823202</v>
      </c>
      <c r="V11" s="62">
        <f>'Послуги всього'!V11-'12'!V11</f>
        <v>318</v>
      </c>
      <c r="W11" s="62">
        <f>'Послуги всього'!W11-'12'!W11</f>
        <v>67</v>
      </c>
      <c r="X11" s="38">
        <f t="shared" ref="X11:X29" si="6">W11/V11*100</f>
        <v>21.069182389937108</v>
      </c>
    </row>
    <row r="12" spans="1:24" ht="18" customHeight="1" x14ac:dyDescent="0.3">
      <c r="A12" s="141" t="s">
        <v>45</v>
      </c>
      <c r="B12" s="62">
        <f>'Послуги всього'!B12-'12'!B12</f>
        <v>595</v>
      </c>
      <c r="C12" s="62">
        <f>'Послуги всього'!C12-'12'!C12</f>
        <v>1346</v>
      </c>
      <c r="D12" s="62">
        <f>'Послуги всього'!D12-'12'!D12</f>
        <v>511</v>
      </c>
      <c r="E12" s="38">
        <f t="shared" si="0"/>
        <v>37.964338781575037</v>
      </c>
      <c r="F12" s="62">
        <f>'Послуги всього'!F12-'12'!F12</f>
        <v>575</v>
      </c>
      <c r="G12" s="62">
        <f>'Послуги всього'!G12-'12'!G12</f>
        <v>133</v>
      </c>
      <c r="H12" s="38">
        <f t="shared" si="1"/>
        <v>23.130434782608695</v>
      </c>
      <c r="I12" s="62">
        <f>'Послуги всього'!I12-'12'!I12</f>
        <v>37</v>
      </c>
      <c r="J12" s="62">
        <f>'Послуги всього'!J12-'12'!J12</f>
        <v>7</v>
      </c>
      <c r="K12" s="38">
        <f t="shared" si="2"/>
        <v>18.918918918918919</v>
      </c>
      <c r="L12" s="62">
        <f>'Послуги всього'!L12-'12'!L12</f>
        <v>43</v>
      </c>
      <c r="M12" s="62">
        <f>'Послуги всього'!M12-'12'!M12</f>
        <v>9</v>
      </c>
      <c r="N12" s="38">
        <f t="shared" si="3"/>
        <v>20.930232558139537</v>
      </c>
      <c r="O12" s="62">
        <f>'Послуги всього'!O12-'12'!O12</f>
        <v>1261</v>
      </c>
      <c r="P12" s="62">
        <f>'Послуги всього'!P12-'12'!P12</f>
        <v>489</v>
      </c>
      <c r="Q12" s="38">
        <f t="shared" si="4"/>
        <v>38.778747026169711</v>
      </c>
      <c r="R12" s="62">
        <f>'Послуги всього'!R12-'12'!R12</f>
        <v>122</v>
      </c>
      <c r="S12" s="62">
        <f>'Послуги всього'!S12-'12'!S12</f>
        <v>295</v>
      </c>
      <c r="T12" s="62">
        <f>'Послуги всього'!T12-'12'!T12</f>
        <v>121</v>
      </c>
      <c r="U12" s="38">
        <f t="shared" si="5"/>
        <v>41.016949152542367</v>
      </c>
      <c r="V12" s="62">
        <f>'Послуги всього'!V12-'12'!V12</f>
        <v>253</v>
      </c>
      <c r="W12" s="62">
        <f>'Послуги всього'!W12-'12'!W12</f>
        <v>48</v>
      </c>
      <c r="X12" s="38">
        <f t="shared" si="6"/>
        <v>18.972332015810274</v>
      </c>
    </row>
    <row r="13" spans="1:24" ht="18" customHeight="1" x14ac:dyDescent="0.3">
      <c r="A13" s="141" t="s">
        <v>46</v>
      </c>
      <c r="B13" s="62">
        <f>'Послуги всього'!B13-'12'!B13</f>
        <v>629</v>
      </c>
      <c r="C13" s="62">
        <f>'Послуги всього'!C13-'12'!C13</f>
        <v>1332</v>
      </c>
      <c r="D13" s="62">
        <f>'Послуги всього'!D13-'12'!D13</f>
        <v>561</v>
      </c>
      <c r="E13" s="38">
        <f t="shared" si="0"/>
        <v>42.117117117117111</v>
      </c>
      <c r="F13" s="62">
        <f>'Послуги всього'!F13-'12'!F13</f>
        <v>443</v>
      </c>
      <c r="G13" s="62">
        <f>'Послуги всього'!G13-'12'!G13</f>
        <v>94</v>
      </c>
      <c r="H13" s="38">
        <f t="shared" si="1"/>
        <v>21.218961625282169</v>
      </c>
      <c r="I13" s="62">
        <f>'Послуги всього'!I13-'12'!I13</f>
        <v>10</v>
      </c>
      <c r="J13" s="62">
        <f>'Послуги всього'!J13-'12'!J13</f>
        <v>2</v>
      </c>
      <c r="K13" s="38">
        <f t="shared" si="2"/>
        <v>20</v>
      </c>
      <c r="L13" s="62">
        <f>'Послуги всього'!L13-'12'!L13</f>
        <v>67</v>
      </c>
      <c r="M13" s="62">
        <f>'Послуги всього'!M13-'12'!M13</f>
        <v>9</v>
      </c>
      <c r="N13" s="38">
        <f t="shared" si="3"/>
        <v>13.432835820895523</v>
      </c>
      <c r="O13" s="62">
        <f>'Послуги всього'!O13-'12'!O13</f>
        <v>1184</v>
      </c>
      <c r="P13" s="62">
        <f>'Послуги всього'!P13-'12'!P13</f>
        <v>535</v>
      </c>
      <c r="Q13" s="38">
        <f t="shared" si="4"/>
        <v>45.185810810810814</v>
      </c>
      <c r="R13" s="62">
        <f>'Послуги всього'!R13-'12'!R13</f>
        <v>297</v>
      </c>
      <c r="S13" s="62">
        <f>'Послуги всього'!S13-'12'!S13</f>
        <v>356</v>
      </c>
      <c r="T13" s="62">
        <f>'Послуги всього'!T13-'12'!T13</f>
        <v>265</v>
      </c>
      <c r="U13" s="38">
        <f t="shared" si="5"/>
        <v>74.438202247191015</v>
      </c>
      <c r="V13" s="62">
        <f>'Послуги всього'!V13-'12'!V13</f>
        <v>328</v>
      </c>
      <c r="W13" s="62">
        <f>'Послуги всього'!W13-'12'!W13</f>
        <v>60</v>
      </c>
      <c r="X13" s="38">
        <f t="shared" si="6"/>
        <v>18.292682926829269</v>
      </c>
    </row>
    <row r="14" spans="1:24" ht="18" customHeight="1" x14ac:dyDescent="0.3">
      <c r="A14" s="141" t="s">
        <v>47</v>
      </c>
      <c r="B14" s="62">
        <f>'Послуги всього'!B14-'12'!B14</f>
        <v>375</v>
      </c>
      <c r="C14" s="62">
        <f>'Послуги всього'!C14-'12'!C14</f>
        <v>735</v>
      </c>
      <c r="D14" s="62">
        <f>'Послуги всього'!D14-'12'!D14</f>
        <v>302</v>
      </c>
      <c r="E14" s="38">
        <f t="shared" si="0"/>
        <v>41.088435374149661</v>
      </c>
      <c r="F14" s="62">
        <f>'Послуги всього'!F14-'12'!F14</f>
        <v>503</v>
      </c>
      <c r="G14" s="62">
        <f>'Послуги всього'!G14-'12'!G14</f>
        <v>154</v>
      </c>
      <c r="H14" s="38">
        <f t="shared" si="1"/>
        <v>30.61630218687873</v>
      </c>
      <c r="I14" s="62">
        <f>'Послуги всього'!I14-'12'!I14</f>
        <v>10</v>
      </c>
      <c r="J14" s="62">
        <f>'Послуги всього'!J14-'12'!J14</f>
        <v>1</v>
      </c>
      <c r="K14" s="38">
        <f t="shared" si="2"/>
        <v>10</v>
      </c>
      <c r="L14" s="62">
        <f>'Послуги всього'!L14-'12'!L14</f>
        <v>0</v>
      </c>
      <c r="M14" s="62">
        <f>'Послуги всього'!M14-'12'!M14</f>
        <v>0</v>
      </c>
      <c r="N14" s="164" t="e">
        <f t="shared" si="3"/>
        <v>#DIV/0!</v>
      </c>
      <c r="O14" s="62">
        <f>'Послуги всього'!O14-'12'!O14</f>
        <v>722</v>
      </c>
      <c r="P14" s="62">
        <f>'Послуги всього'!P14-'12'!P14</f>
        <v>266</v>
      </c>
      <c r="Q14" s="38">
        <f t="shared" si="4"/>
        <v>36.84210526315789</v>
      </c>
      <c r="R14" s="62">
        <f>'Послуги всього'!R14-'12'!R14</f>
        <v>90</v>
      </c>
      <c r="S14" s="62">
        <f>'Послуги всього'!S14-'12'!S14</f>
        <v>126</v>
      </c>
      <c r="T14" s="62">
        <f>'Послуги всього'!T14-'12'!T14</f>
        <v>87</v>
      </c>
      <c r="U14" s="38">
        <f t="shared" si="5"/>
        <v>69.047619047619051</v>
      </c>
      <c r="V14" s="62">
        <f>'Послуги всього'!V14-'12'!V14</f>
        <v>107</v>
      </c>
      <c r="W14" s="62">
        <f>'Послуги всього'!W14-'12'!W14</f>
        <v>61</v>
      </c>
      <c r="X14" s="38">
        <f t="shared" si="6"/>
        <v>57.009345794392516</v>
      </c>
    </row>
    <row r="15" spans="1:24" ht="18" customHeight="1" x14ac:dyDescent="0.3">
      <c r="A15" s="141" t="s">
        <v>48</v>
      </c>
      <c r="B15" s="62">
        <f>'Послуги всього'!B15-'12'!B15</f>
        <v>383</v>
      </c>
      <c r="C15" s="62">
        <f>'Послуги всього'!C15-'12'!C15</f>
        <v>834</v>
      </c>
      <c r="D15" s="62">
        <f>'Послуги всього'!D15-'12'!D15</f>
        <v>341</v>
      </c>
      <c r="E15" s="38">
        <f t="shared" si="0"/>
        <v>40.887290167865707</v>
      </c>
      <c r="F15" s="62">
        <f>'Послуги всього'!F15-'12'!F15</f>
        <v>475</v>
      </c>
      <c r="G15" s="62">
        <f>'Послуги всього'!G15-'12'!G15</f>
        <v>90</v>
      </c>
      <c r="H15" s="38">
        <f t="shared" si="1"/>
        <v>18.947368421052634</v>
      </c>
      <c r="I15" s="62">
        <f>'Послуги всього'!I15-'12'!I15</f>
        <v>23</v>
      </c>
      <c r="J15" s="62">
        <f>'Послуги всього'!J15-'12'!J15</f>
        <v>2</v>
      </c>
      <c r="K15" s="38">
        <f t="shared" si="2"/>
        <v>8.695652173913043</v>
      </c>
      <c r="L15" s="62">
        <f>'Послуги всього'!L15-'12'!L15</f>
        <v>78</v>
      </c>
      <c r="M15" s="62">
        <f>'Послуги всього'!M15-'12'!M15</f>
        <v>14</v>
      </c>
      <c r="N15" s="38">
        <f t="shared" si="3"/>
        <v>17.948717948717949</v>
      </c>
      <c r="O15" s="62">
        <f>'Послуги всього'!O15-'12'!O15</f>
        <v>800</v>
      </c>
      <c r="P15" s="62">
        <f>'Послуги всього'!P15-'12'!P15</f>
        <v>289</v>
      </c>
      <c r="Q15" s="38">
        <f t="shared" si="4"/>
        <v>36.125</v>
      </c>
      <c r="R15" s="62">
        <f>'Послуги всього'!R15-'12'!R15</f>
        <v>172</v>
      </c>
      <c r="S15" s="62">
        <f>'Послуги всього'!S15-'12'!S15</f>
        <v>160</v>
      </c>
      <c r="T15" s="62">
        <f>'Послуги всього'!T15-'12'!T15</f>
        <v>156</v>
      </c>
      <c r="U15" s="38">
        <f t="shared" si="5"/>
        <v>97.5</v>
      </c>
      <c r="V15" s="62">
        <f>'Послуги всього'!V15-'12'!V15</f>
        <v>134</v>
      </c>
      <c r="W15" s="62">
        <f>'Послуги всього'!W15-'12'!W15</f>
        <v>52</v>
      </c>
      <c r="X15" s="38">
        <f t="shared" si="6"/>
        <v>38.805970149253731</v>
      </c>
    </row>
    <row r="16" spans="1:24" ht="18" customHeight="1" x14ac:dyDescent="0.3">
      <c r="A16" s="141" t="s">
        <v>49</v>
      </c>
      <c r="B16" s="62">
        <f>'Послуги всього'!B16-'12'!B16</f>
        <v>208</v>
      </c>
      <c r="C16" s="62">
        <f>'Послуги всього'!C16-'12'!C16</f>
        <v>397</v>
      </c>
      <c r="D16" s="62">
        <f>'Послуги всього'!D16-'12'!D16</f>
        <v>204</v>
      </c>
      <c r="E16" s="38">
        <f t="shared" si="0"/>
        <v>51.385390428211586</v>
      </c>
      <c r="F16" s="62">
        <f>'Послуги всього'!F16-'12'!F16</f>
        <v>297</v>
      </c>
      <c r="G16" s="62">
        <f>'Послуги всього'!G16-'12'!G16</f>
        <v>80</v>
      </c>
      <c r="H16" s="38">
        <f t="shared" si="1"/>
        <v>26.936026936026934</v>
      </c>
      <c r="I16" s="62">
        <f>'Послуги всього'!I16-'12'!I16</f>
        <v>58</v>
      </c>
      <c r="J16" s="62">
        <f>'Послуги всього'!J16-'12'!J16</f>
        <v>0</v>
      </c>
      <c r="K16" s="38">
        <f t="shared" si="2"/>
        <v>0</v>
      </c>
      <c r="L16" s="62">
        <f>'Послуги всього'!L16-'12'!L16</f>
        <v>18</v>
      </c>
      <c r="M16" s="62">
        <f>'Послуги всього'!M16-'12'!M16</f>
        <v>7</v>
      </c>
      <c r="N16" s="38">
        <f t="shared" si="3"/>
        <v>38.888888888888893</v>
      </c>
      <c r="O16" s="62">
        <f>'Послуги всього'!O16-'12'!O16</f>
        <v>396</v>
      </c>
      <c r="P16" s="62">
        <f>'Послуги всього'!P16-'12'!P16</f>
        <v>192</v>
      </c>
      <c r="Q16" s="38">
        <f t="shared" si="4"/>
        <v>48.484848484848484</v>
      </c>
      <c r="R16" s="62">
        <f>'Послуги всього'!R16-'12'!R16</f>
        <v>97</v>
      </c>
      <c r="S16" s="62">
        <f>'Послуги всього'!S16-'12'!S16</f>
        <v>51</v>
      </c>
      <c r="T16" s="62">
        <f>'Послуги всього'!T16-'12'!T16</f>
        <v>97</v>
      </c>
      <c r="U16" s="38">
        <f t="shared" si="5"/>
        <v>190.19607843137254</v>
      </c>
      <c r="V16" s="62">
        <f>'Послуги всього'!V16-'12'!V16</f>
        <v>45</v>
      </c>
      <c r="W16" s="62">
        <f>'Послуги всього'!W16-'12'!W16</f>
        <v>57</v>
      </c>
      <c r="X16" s="38">
        <f t="shared" si="6"/>
        <v>126.66666666666666</v>
      </c>
    </row>
    <row r="17" spans="1:24" ht="18" customHeight="1" x14ac:dyDescent="0.3">
      <c r="A17" s="141" t="s">
        <v>50</v>
      </c>
      <c r="B17" s="62">
        <f>'Послуги всього'!B17-'12'!B17</f>
        <v>681</v>
      </c>
      <c r="C17" s="62">
        <f>'Послуги всього'!C17-'12'!C17</f>
        <v>618</v>
      </c>
      <c r="D17" s="62">
        <f>'Послуги всього'!D17-'12'!D17</f>
        <v>654</v>
      </c>
      <c r="E17" s="38">
        <f t="shared" si="0"/>
        <v>105.8252427184466</v>
      </c>
      <c r="F17" s="62">
        <f>'Послуги всього'!F17-'12'!F17</f>
        <v>348</v>
      </c>
      <c r="G17" s="62">
        <f>'Послуги всього'!G17-'12'!G17</f>
        <v>168</v>
      </c>
      <c r="H17" s="38">
        <f t="shared" si="1"/>
        <v>48.275862068965516</v>
      </c>
      <c r="I17" s="62">
        <f>'Послуги всього'!I17-'12'!I17</f>
        <v>18</v>
      </c>
      <c r="J17" s="62">
        <f>'Послуги всього'!J17-'12'!J17</f>
        <v>18</v>
      </c>
      <c r="K17" s="38">
        <f t="shared" si="2"/>
        <v>100</v>
      </c>
      <c r="L17" s="62">
        <f>'Послуги всього'!L17-'12'!L17</f>
        <v>20</v>
      </c>
      <c r="M17" s="62">
        <f>'Послуги всього'!M17-'12'!M17</f>
        <v>16</v>
      </c>
      <c r="N17" s="38">
        <f t="shared" si="3"/>
        <v>80</v>
      </c>
      <c r="O17" s="62">
        <f>'Послуги всього'!O17-'12'!O17</f>
        <v>605</v>
      </c>
      <c r="P17" s="62">
        <f>'Послуги всього'!P17-'12'!P17</f>
        <v>630</v>
      </c>
      <c r="Q17" s="38">
        <f t="shared" si="4"/>
        <v>104.13223140495869</v>
      </c>
      <c r="R17" s="62">
        <f>'Послуги всього'!R17-'12'!R17</f>
        <v>305</v>
      </c>
      <c r="S17" s="62">
        <f>'Послуги всього'!S17-'12'!S17</f>
        <v>109</v>
      </c>
      <c r="T17" s="62">
        <f>'Послуги всього'!T17-'12'!T17</f>
        <v>304</v>
      </c>
      <c r="U17" s="38">
        <f t="shared" si="5"/>
        <v>278.89908256880733</v>
      </c>
      <c r="V17" s="62">
        <f>'Послуги всього'!V17-'12'!V17</f>
        <v>82</v>
      </c>
      <c r="W17" s="62">
        <f>'Послуги всього'!W17-'12'!W17</f>
        <v>292</v>
      </c>
      <c r="X17" s="38">
        <f t="shared" si="6"/>
        <v>356.09756097560978</v>
      </c>
    </row>
    <row r="18" spans="1:24" ht="18" customHeight="1" x14ac:dyDescent="0.3">
      <c r="A18" s="141" t="s">
        <v>51</v>
      </c>
      <c r="B18" s="62">
        <f>'Послуги всього'!B18-'12'!B18</f>
        <v>568</v>
      </c>
      <c r="C18" s="62">
        <f>'Послуги всього'!C18-'12'!C18</f>
        <v>825</v>
      </c>
      <c r="D18" s="62">
        <f>'Послуги всього'!D18-'12'!D18</f>
        <v>554</v>
      </c>
      <c r="E18" s="38">
        <f t="shared" si="0"/>
        <v>67.151515151515156</v>
      </c>
      <c r="F18" s="62">
        <f>'Послуги всього'!F18-'12'!F18</f>
        <v>449</v>
      </c>
      <c r="G18" s="62">
        <f>'Послуги всього'!G18-'12'!G18</f>
        <v>131</v>
      </c>
      <c r="H18" s="38">
        <f t="shared" si="1"/>
        <v>29.175946547884184</v>
      </c>
      <c r="I18" s="62">
        <f>'Послуги всього'!I18-'12'!I18</f>
        <v>9</v>
      </c>
      <c r="J18" s="62">
        <f>'Послуги всього'!J18-'12'!J18</f>
        <v>1</v>
      </c>
      <c r="K18" s="38">
        <f t="shared" si="2"/>
        <v>11.111111111111111</v>
      </c>
      <c r="L18" s="62">
        <f>'Послуги всього'!L18-'12'!L18</f>
        <v>133</v>
      </c>
      <c r="M18" s="62">
        <f>'Послуги всього'!M18-'12'!M18</f>
        <v>30</v>
      </c>
      <c r="N18" s="38">
        <f t="shared" si="3"/>
        <v>22.556390977443609</v>
      </c>
      <c r="O18" s="62">
        <f>'Послуги всього'!O18-'12'!O18</f>
        <v>794</v>
      </c>
      <c r="P18" s="62">
        <f>'Послуги всього'!P18-'12'!P18</f>
        <v>489</v>
      </c>
      <c r="Q18" s="38">
        <f t="shared" si="4"/>
        <v>61.586901763224176</v>
      </c>
      <c r="R18" s="62">
        <f>'Послуги всього'!R18-'12'!R18</f>
        <v>211</v>
      </c>
      <c r="S18" s="62">
        <f>'Послуги всього'!S18-'12'!S18</f>
        <v>144</v>
      </c>
      <c r="T18" s="62">
        <f>'Послуги всього'!T18-'12'!T18</f>
        <v>211</v>
      </c>
      <c r="U18" s="38">
        <f t="shared" si="5"/>
        <v>146.52777777777777</v>
      </c>
      <c r="V18" s="62">
        <f>'Послуги всього'!V18-'12'!V18</f>
        <v>110</v>
      </c>
      <c r="W18" s="62">
        <f>'Послуги всього'!W18-'12'!W18</f>
        <v>111</v>
      </c>
      <c r="X18" s="38">
        <f t="shared" si="6"/>
        <v>100.90909090909091</v>
      </c>
    </row>
    <row r="19" spans="1:24" ht="18" customHeight="1" x14ac:dyDescent="0.3">
      <c r="A19" s="141" t="s">
        <v>52</v>
      </c>
      <c r="B19" s="62">
        <f>'Послуги всього'!B19-'12'!B19</f>
        <v>2414</v>
      </c>
      <c r="C19" s="62">
        <f>'Послуги всього'!C19-'12'!C19</f>
        <v>1241</v>
      </c>
      <c r="D19" s="62">
        <f>'Послуги всього'!D19-'12'!D19</f>
        <v>1957</v>
      </c>
      <c r="E19" s="38">
        <f t="shared" si="0"/>
        <v>157.69540692989526</v>
      </c>
      <c r="F19" s="62">
        <f>'Послуги всього'!F19-'12'!F19</f>
        <v>534</v>
      </c>
      <c r="G19" s="62">
        <f>'Послуги всього'!G19-'12'!G19</f>
        <v>310</v>
      </c>
      <c r="H19" s="38">
        <f t="shared" si="1"/>
        <v>58.052434456928836</v>
      </c>
      <c r="I19" s="62">
        <f>'Послуги всього'!I19-'12'!I19</f>
        <v>62</v>
      </c>
      <c r="J19" s="62">
        <f>'Послуги всього'!J19-'12'!J19</f>
        <v>9</v>
      </c>
      <c r="K19" s="38">
        <f t="shared" si="2"/>
        <v>14.516129032258066</v>
      </c>
      <c r="L19" s="62">
        <f>'Послуги всього'!L19-'12'!L19</f>
        <v>52</v>
      </c>
      <c r="M19" s="62">
        <f>'Послуги всього'!M19-'12'!M19</f>
        <v>19</v>
      </c>
      <c r="N19" s="38">
        <f t="shared" si="3"/>
        <v>36.538461538461533</v>
      </c>
      <c r="O19" s="62">
        <f>'Послуги всього'!O19-'12'!O19</f>
        <v>1205</v>
      </c>
      <c r="P19" s="62">
        <f>'Послуги всього'!P19-'12'!P19</f>
        <v>1778</v>
      </c>
      <c r="Q19" s="38">
        <f t="shared" si="4"/>
        <v>147.55186721991703</v>
      </c>
      <c r="R19" s="62">
        <f>'Послуги всього'!R19-'12'!R19</f>
        <v>1105</v>
      </c>
      <c r="S19" s="62">
        <f>'Послуги всього'!S19-'12'!S19</f>
        <v>288</v>
      </c>
      <c r="T19" s="62">
        <f>'Послуги всього'!T19-'12'!T19</f>
        <v>933</v>
      </c>
      <c r="U19" s="38">
        <f t="shared" si="5"/>
        <v>323.95833333333337</v>
      </c>
      <c r="V19" s="62">
        <f>'Послуги всього'!V19-'12'!V19</f>
        <v>224</v>
      </c>
      <c r="W19" s="62">
        <f>'Послуги всього'!W19-'12'!W19</f>
        <v>873</v>
      </c>
      <c r="X19" s="38">
        <f t="shared" si="6"/>
        <v>389.73214285714283</v>
      </c>
    </row>
    <row r="20" spans="1:24" ht="18" customHeight="1" x14ac:dyDescent="0.3">
      <c r="A20" s="141" t="s">
        <v>53</v>
      </c>
      <c r="B20" s="62">
        <f>'Послуги всього'!B20-'12'!B20</f>
        <v>450</v>
      </c>
      <c r="C20" s="62">
        <f>'Послуги всього'!C20-'12'!C20</f>
        <v>747</v>
      </c>
      <c r="D20" s="62">
        <f>'Послуги всього'!D20-'12'!D20</f>
        <v>411</v>
      </c>
      <c r="E20" s="38">
        <f t="shared" si="0"/>
        <v>55.020080321285135</v>
      </c>
      <c r="F20" s="62">
        <f>'Послуги всього'!F20-'12'!F20</f>
        <v>345</v>
      </c>
      <c r="G20" s="62">
        <f>'Послуги всього'!G20-'12'!G20</f>
        <v>115</v>
      </c>
      <c r="H20" s="38">
        <f t="shared" si="1"/>
        <v>33.333333333333329</v>
      </c>
      <c r="I20" s="62">
        <f>'Послуги всього'!I20-'12'!I20</f>
        <v>14</v>
      </c>
      <c r="J20" s="62">
        <f>'Послуги всього'!J20-'12'!J20</f>
        <v>4</v>
      </c>
      <c r="K20" s="38">
        <f t="shared" si="2"/>
        <v>28.571428571428569</v>
      </c>
      <c r="L20" s="62">
        <f>'Послуги всього'!L20-'12'!L20</f>
        <v>32</v>
      </c>
      <c r="M20" s="62">
        <f>'Послуги всього'!M20-'12'!M20</f>
        <v>31</v>
      </c>
      <c r="N20" s="38">
        <f t="shared" si="3"/>
        <v>96.875</v>
      </c>
      <c r="O20" s="62">
        <f>'Послуги всього'!O20-'12'!O20</f>
        <v>719</v>
      </c>
      <c r="P20" s="62">
        <f>'Послуги всього'!P20-'12'!P20</f>
        <v>341</v>
      </c>
      <c r="Q20" s="38">
        <f t="shared" si="4"/>
        <v>47.426981919332405</v>
      </c>
      <c r="R20" s="62">
        <f>'Послуги всього'!R20-'12'!R20</f>
        <v>194</v>
      </c>
      <c r="S20" s="62">
        <f>'Послуги всього'!S20-'12'!S20</f>
        <v>228</v>
      </c>
      <c r="T20" s="62">
        <f>'Послуги всього'!T20-'12'!T20</f>
        <v>194</v>
      </c>
      <c r="U20" s="38">
        <f t="shared" si="5"/>
        <v>85.087719298245617</v>
      </c>
      <c r="V20" s="62">
        <f>'Послуги всього'!V20-'12'!V20</f>
        <v>172</v>
      </c>
      <c r="W20" s="62">
        <f>'Послуги всього'!W20-'12'!W20</f>
        <v>63</v>
      </c>
      <c r="X20" s="38">
        <f t="shared" si="6"/>
        <v>36.627906976744185</v>
      </c>
    </row>
    <row r="21" spans="1:24" ht="18" customHeight="1" x14ac:dyDescent="0.3">
      <c r="A21" s="141" t="s">
        <v>54</v>
      </c>
      <c r="B21" s="62">
        <f>'Послуги всього'!B21-'12'!B21</f>
        <v>662</v>
      </c>
      <c r="C21" s="62">
        <f>'Послуги всього'!C21-'12'!C21</f>
        <v>1162</v>
      </c>
      <c r="D21" s="62">
        <f>'Послуги всього'!D21-'12'!D21</f>
        <v>646</v>
      </c>
      <c r="E21" s="38">
        <f t="shared" si="0"/>
        <v>55.593803786574867</v>
      </c>
      <c r="F21" s="62">
        <f>'Послуги всього'!F21-'12'!F21</f>
        <v>723</v>
      </c>
      <c r="G21" s="62">
        <f>'Послуги всього'!G21-'12'!G21</f>
        <v>140</v>
      </c>
      <c r="H21" s="38">
        <f t="shared" si="1"/>
        <v>19.363762102351316</v>
      </c>
      <c r="I21" s="62">
        <f>'Послуги всього'!I21-'12'!I21</f>
        <v>17</v>
      </c>
      <c r="J21" s="62">
        <f>'Послуги всього'!J21-'12'!J21</f>
        <v>0</v>
      </c>
      <c r="K21" s="38">
        <f t="shared" si="2"/>
        <v>0</v>
      </c>
      <c r="L21" s="62">
        <f>'Послуги всього'!L21-'12'!L21</f>
        <v>153</v>
      </c>
      <c r="M21" s="62">
        <f>'Послуги всього'!M21-'12'!M21</f>
        <v>34</v>
      </c>
      <c r="N21" s="38">
        <f t="shared" si="3"/>
        <v>22.222222222222221</v>
      </c>
      <c r="O21" s="62">
        <f>'Послуги всього'!O21-'12'!O21</f>
        <v>1137</v>
      </c>
      <c r="P21" s="62">
        <f>'Послуги всього'!P21-'12'!P21</f>
        <v>580</v>
      </c>
      <c r="Q21" s="38">
        <f t="shared" si="4"/>
        <v>51.011433597185572</v>
      </c>
      <c r="R21" s="62">
        <f>'Послуги всього'!R21-'12'!R21</f>
        <v>292</v>
      </c>
      <c r="S21" s="62">
        <f>'Послуги всього'!S21-'12'!S21</f>
        <v>209</v>
      </c>
      <c r="T21" s="62">
        <f>'Послуги всього'!T21-'12'!T21</f>
        <v>291</v>
      </c>
      <c r="U21" s="38">
        <f t="shared" si="5"/>
        <v>139.23444976076556</v>
      </c>
      <c r="V21" s="62">
        <f>'Послуги всього'!V21-'12'!V21</f>
        <v>170</v>
      </c>
      <c r="W21" s="62">
        <f>'Послуги всього'!W21-'12'!W21</f>
        <v>54</v>
      </c>
      <c r="X21" s="38">
        <f t="shared" si="6"/>
        <v>31.764705882352938</v>
      </c>
    </row>
    <row r="22" spans="1:24" ht="18" customHeight="1" x14ac:dyDescent="0.3">
      <c r="A22" s="141" t="s">
        <v>55</v>
      </c>
      <c r="B22" s="62">
        <f>'Послуги всього'!B22-'12'!B22</f>
        <v>308</v>
      </c>
      <c r="C22" s="62">
        <f>'Послуги всього'!C22-'12'!C22</f>
        <v>525</v>
      </c>
      <c r="D22" s="62">
        <f>'Послуги всього'!D22-'12'!D22</f>
        <v>297</v>
      </c>
      <c r="E22" s="38">
        <f t="shared" si="0"/>
        <v>56.571428571428569</v>
      </c>
      <c r="F22" s="62">
        <f>'Послуги всього'!F22-'12'!F22</f>
        <v>282</v>
      </c>
      <c r="G22" s="62">
        <f>'Послуги всього'!G22-'12'!G22</f>
        <v>73</v>
      </c>
      <c r="H22" s="38">
        <f t="shared" si="1"/>
        <v>25.886524822695034</v>
      </c>
      <c r="I22" s="62">
        <f>'Послуги всього'!I22-'12'!I22</f>
        <v>15</v>
      </c>
      <c r="J22" s="62">
        <f>'Послуги всього'!J22-'12'!J22</f>
        <v>1</v>
      </c>
      <c r="K22" s="38">
        <f t="shared" si="2"/>
        <v>6.666666666666667</v>
      </c>
      <c r="L22" s="62">
        <f>'Послуги всього'!L22-'12'!L22</f>
        <v>121</v>
      </c>
      <c r="M22" s="62">
        <f>'Послуги всього'!M22-'12'!M22</f>
        <v>34</v>
      </c>
      <c r="N22" s="38">
        <f t="shared" si="3"/>
        <v>28.099173553719009</v>
      </c>
      <c r="O22" s="62">
        <f>'Послуги всього'!O22-'12'!O22</f>
        <v>522</v>
      </c>
      <c r="P22" s="62">
        <f>'Послуги всього'!P22-'12'!P22</f>
        <v>293</v>
      </c>
      <c r="Q22" s="38">
        <f t="shared" si="4"/>
        <v>56.130268199233711</v>
      </c>
      <c r="R22" s="62">
        <f>'Послуги всього'!R22-'12'!R22</f>
        <v>95</v>
      </c>
      <c r="S22" s="62">
        <f>'Послуги всього'!S22-'12'!S22</f>
        <v>114</v>
      </c>
      <c r="T22" s="62">
        <f>'Послуги всього'!T22-'12'!T22</f>
        <v>89</v>
      </c>
      <c r="U22" s="38">
        <f t="shared" si="5"/>
        <v>78.070175438596493</v>
      </c>
      <c r="V22" s="62">
        <f>'Послуги всього'!V22-'12'!V22</f>
        <v>98</v>
      </c>
      <c r="W22" s="62">
        <f>'Послуги всього'!W22-'12'!W22</f>
        <v>33</v>
      </c>
      <c r="X22" s="38">
        <f t="shared" si="6"/>
        <v>33.673469387755098</v>
      </c>
    </row>
    <row r="23" spans="1:24" ht="18" customHeight="1" x14ac:dyDescent="0.3">
      <c r="A23" s="141" t="s">
        <v>56</v>
      </c>
      <c r="B23" s="62">
        <f>'Послуги всього'!B23-'12'!B23</f>
        <v>670</v>
      </c>
      <c r="C23" s="62">
        <f>'Послуги всього'!C23-'12'!C23</f>
        <v>635</v>
      </c>
      <c r="D23" s="62">
        <f>'Послуги всього'!D23-'12'!D23</f>
        <v>634</v>
      </c>
      <c r="E23" s="38">
        <f t="shared" si="0"/>
        <v>99.842519685039363</v>
      </c>
      <c r="F23" s="62">
        <f>'Послуги всього'!F23-'12'!F23</f>
        <v>347</v>
      </c>
      <c r="G23" s="62">
        <f>'Послуги всього'!G23-'12'!G23</f>
        <v>224</v>
      </c>
      <c r="H23" s="38">
        <f t="shared" si="1"/>
        <v>64.553314121037459</v>
      </c>
      <c r="I23" s="62">
        <f>'Послуги всього'!I23-'12'!I23</f>
        <v>14</v>
      </c>
      <c r="J23" s="62">
        <f>'Послуги всього'!J23-'12'!J23</f>
        <v>4</v>
      </c>
      <c r="K23" s="38">
        <f t="shared" si="2"/>
        <v>28.571428571428569</v>
      </c>
      <c r="L23" s="62">
        <f>'Послуги всього'!L23-'12'!L23</f>
        <v>69</v>
      </c>
      <c r="M23" s="62">
        <f>'Послуги всього'!M23-'12'!M23</f>
        <v>30</v>
      </c>
      <c r="N23" s="38">
        <f t="shared" si="3"/>
        <v>43.478260869565219</v>
      </c>
      <c r="O23" s="62">
        <f>'Послуги всього'!O23-'12'!O23</f>
        <v>633</v>
      </c>
      <c r="P23" s="62">
        <f>'Послуги всього'!P23-'12'!P23</f>
        <v>625</v>
      </c>
      <c r="Q23" s="38">
        <f t="shared" si="4"/>
        <v>98.736176935229068</v>
      </c>
      <c r="R23" s="62">
        <f>'Послуги всього'!R23-'12'!R23</f>
        <v>303</v>
      </c>
      <c r="S23" s="62">
        <f>'Послуги всього'!S23-'12'!S23</f>
        <v>129</v>
      </c>
      <c r="T23" s="62">
        <f>'Послуги всього'!T23-'12'!T23</f>
        <v>292</v>
      </c>
      <c r="U23" s="38">
        <f t="shared" si="5"/>
        <v>226.35658914728683</v>
      </c>
      <c r="V23" s="62">
        <f>'Послуги всього'!V23-'12'!V23</f>
        <v>75</v>
      </c>
      <c r="W23" s="62">
        <f>'Послуги всього'!W23-'12'!W23</f>
        <v>263</v>
      </c>
      <c r="X23" s="38">
        <f t="shared" si="6"/>
        <v>350.66666666666669</v>
      </c>
    </row>
    <row r="24" spans="1:24" ht="18" customHeight="1" x14ac:dyDescent="0.3">
      <c r="A24" s="141" t="s">
        <v>57</v>
      </c>
      <c r="B24" s="62">
        <f>'Послуги всього'!B24-'12'!B24</f>
        <v>493</v>
      </c>
      <c r="C24" s="62">
        <f>'Послуги всього'!C24-'12'!C24</f>
        <v>790</v>
      </c>
      <c r="D24" s="62">
        <f>'Послуги всього'!D24-'12'!D24</f>
        <v>453</v>
      </c>
      <c r="E24" s="38">
        <f t="shared" si="0"/>
        <v>57.341772151898731</v>
      </c>
      <c r="F24" s="62">
        <f>'Послуги всього'!F24-'12'!F24</f>
        <v>553</v>
      </c>
      <c r="G24" s="62">
        <f>'Послуги всього'!G24-'12'!G24</f>
        <v>206</v>
      </c>
      <c r="H24" s="38">
        <f t="shared" si="1"/>
        <v>37.251356238698015</v>
      </c>
      <c r="I24" s="62">
        <f>'Послуги всього'!I24-'12'!I24</f>
        <v>35</v>
      </c>
      <c r="J24" s="62">
        <f>'Послуги всього'!J24-'12'!J24</f>
        <v>10</v>
      </c>
      <c r="K24" s="38">
        <f t="shared" si="2"/>
        <v>28.571428571428569</v>
      </c>
      <c r="L24" s="62">
        <f>'Послуги всього'!L24-'12'!L24</f>
        <v>37</v>
      </c>
      <c r="M24" s="62">
        <f>'Послуги всього'!M24-'12'!M24</f>
        <v>10</v>
      </c>
      <c r="N24" s="38">
        <f t="shared" si="3"/>
        <v>27.027027027027028</v>
      </c>
      <c r="O24" s="62">
        <f>'Послуги всього'!O24-'12'!O24</f>
        <v>772</v>
      </c>
      <c r="P24" s="62">
        <f>'Послуги всього'!P24-'12'!P24</f>
        <v>428</v>
      </c>
      <c r="Q24" s="38">
        <f t="shared" si="4"/>
        <v>55.440414507772019</v>
      </c>
      <c r="R24" s="62">
        <f>'Послуги всього'!R24-'12'!R24</f>
        <v>145</v>
      </c>
      <c r="S24" s="62">
        <f>'Послуги всього'!S24-'12'!S24</f>
        <v>140</v>
      </c>
      <c r="T24" s="62">
        <f>'Послуги всього'!T24-'12'!T24</f>
        <v>127</v>
      </c>
      <c r="U24" s="38">
        <f t="shared" si="5"/>
        <v>90.714285714285708</v>
      </c>
      <c r="V24" s="62">
        <f>'Послуги всього'!V24-'12'!V24</f>
        <v>104</v>
      </c>
      <c r="W24" s="62">
        <f>'Послуги всього'!W24-'12'!W24</f>
        <v>80</v>
      </c>
      <c r="X24" s="38">
        <f t="shared" si="6"/>
        <v>76.923076923076934</v>
      </c>
    </row>
    <row r="25" spans="1:24" ht="18" customHeight="1" x14ac:dyDescent="0.3">
      <c r="A25" s="141" t="s">
        <v>58</v>
      </c>
      <c r="B25" s="62">
        <f>'Послуги всього'!B25-'12'!B25</f>
        <v>399</v>
      </c>
      <c r="C25" s="62">
        <f>'Послуги всього'!C25-'12'!C25</f>
        <v>863</v>
      </c>
      <c r="D25" s="62">
        <f>'Послуги всього'!D25-'12'!D25</f>
        <v>385</v>
      </c>
      <c r="E25" s="38">
        <f t="shared" si="0"/>
        <v>44.611819235225958</v>
      </c>
      <c r="F25" s="62">
        <f>'Послуги всього'!F25-'12'!F25</f>
        <v>587</v>
      </c>
      <c r="G25" s="62">
        <f>'Послуги всього'!G25-'12'!G25</f>
        <v>106</v>
      </c>
      <c r="H25" s="38">
        <f t="shared" si="1"/>
        <v>18.057921635434411</v>
      </c>
      <c r="I25" s="62">
        <f>'Послуги всього'!I25-'12'!I25</f>
        <v>10</v>
      </c>
      <c r="J25" s="62">
        <f>'Послуги всього'!J25-'12'!J25</f>
        <v>4</v>
      </c>
      <c r="K25" s="38">
        <f t="shared" si="2"/>
        <v>40</v>
      </c>
      <c r="L25" s="62">
        <f>'Послуги всього'!L25-'12'!L25</f>
        <v>68</v>
      </c>
      <c r="M25" s="62">
        <f>'Послуги всього'!M25-'12'!M25</f>
        <v>42</v>
      </c>
      <c r="N25" s="38">
        <f t="shared" si="3"/>
        <v>61.764705882352942</v>
      </c>
      <c r="O25" s="62">
        <f>'Послуги всього'!O25-'12'!O25</f>
        <v>849</v>
      </c>
      <c r="P25" s="62">
        <f>'Послуги всього'!P25-'12'!P25</f>
        <v>351</v>
      </c>
      <c r="Q25" s="38">
        <f t="shared" si="4"/>
        <v>41.342756183745585</v>
      </c>
      <c r="R25" s="62">
        <f>'Послуги всього'!R25-'12'!R25</f>
        <v>169</v>
      </c>
      <c r="S25" s="62">
        <f>'Послуги всього'!S25-'12'!S25</f>
        <v>146</v>
      </c>
      <c r="T25" s="62">
        <f>'Послуги всього'!T25-'12'!T25</f>
        <v>169</v>
      </c>
      <c r="U25" s="38">
        <f t="shared" si="5"/>
        <v>115.75342465753424</v>
      </c>
      <c r="V25" s="62">
        <f>'Послуги всього'!V25-'12'!V25</f>
        <v>117</v>
      </c>
      <c r="W25" s="62">
        <f>'Послуги всього'!W25-'12'!W25</f>
        <v>24</v>
      </c>
      <c r="X25" s="38">
        <f t="shared" si="6"/>
        <v>20.512820512820511</v>
      </c>
    </row>
    <row r="26" spans="1:24" ht="18" customHeight="1" x14ac:dyDescent="0.3">
      <c r="A26" s="141" t="s">
        <v>59</v>
      </c>
      <c r="B26" s="62">
        <f>'Послуги всього'!B26-'12'!B26</f>
        <v>559</v>
      </c>
      <c r="C26" s="62">
        <f>'Послуги всього'!C26-'12'!C26</f>
        <v>720</v>
      </c>
      <c r="D26" s="62">
        <f>'Послуги всього'!D26-'12'!D26</f>
        <v>550</v>
      </c>
      <c r="E26" s="38">
        <f t="shared" si="0"/>
        <v>76.388888888888886</v>
      </c>
      <c r="F26" s="62">
        <f>'Послуги всього'!F26-'12'!F26</f>
        <v>539</v>
      </c>
      <c r="G26" s="62">
        <f>'Послуги всього'!G26-'12'!G26</f>
        <v>303</v>
      </c>
      <c r="H26" s="38">
        <f t="shared" si="1"/>
        <v>56.215213358070507</v>
      </c>
      <c r="I26" s="62">
        <f>'Послуги всього'!I26-'12'!I26</f>
        <v>19</v>
      </c>
      <c r="J26" s="62">
        <f>'Послуги всього'!J26-'12'!J26</f>
        <v>0</v>
      </c>
      <c r="K26" s="38">
        <f t="shared" si="2"/>
        <v>0</v>
      </c>
      <c r="L26" s="62">
        <f>'Послуги всього'!L26-'12'!L26</f>
        <v>90</v>
      </c>
      <c r="M26" s="62">
        <f>'Послуги всього'!M26-'12'!M26</f>
        <v>67</v>
      </c>
      <c r="N26" s="38">
        <f t="shared" si="3"/>
        <v>74.444444444444443</v>
      </c>
      <c r="O26" s="62">
        <f>'Послуги всього'!O26-'12'!O26</f>
        <v>715</v>
      </c>
      <c r="P26" s="62">
        <f>'Послуги всього'!P26-'12'!P26</f>
        <v>517</v>
      </c>
      <c r="Q26" s="38">
        <f t="shared" si="4"/>
        <v>72.307692307692307</v>
      </c>
      <c r="R26" s="62">
        <f>'Послуги всього'!R26-'12'!R26</f>
        <v>192</v>
      </c>
      <c r="S26" s="62">
        <f>'Послуги всього'!S26-'12'!S26</f>
        <v>101</v>
      </c>
      <c r="T26" s="62">
        <f>'Послуги всього'!T26-'12'!T26</f>
        <v>190</v>
      </c>
      <c r="U26" s="38">
        <f t="shared" si="5"/>
        <v>188.11881188118809</v>
      </c>
      <c r="V26" s="62">
        <f>'Послуги всього'!V26-'12'!V26</f>
        <v>90</v>
      </c>
      <c r="W26" s="62">
        <f>'Послуги всього'!W26-'12'!W26</f>
        <v>78</v>
      </c>
      <c r="X26" s="38">
        <f t="shared" si="6"/>
        <v>86.666666666666671</v>
      </c>
    </row>
    <row r="27" spans="1:24" ht="18" customHeight="1" x14ac:dyDescent="0.3">
      <c r="A27" s="141" t="s">
        <v>60</v>
      </c>
      <c r="B27" s="62">
        <f>'Послуги всього'!B27-'12'!B27</f>
        <v>478</v>
      </c>
      <c r="C27" s="62">
        <f>'Послуги всього'!C27-'12'!C27</f>
        <v>910</v>
      </c>
      <c r="D27" s="62">
        <f>'Послуги всього'!D27-'12'!D27</f>
        <v>458</v>
      </c>
      <c r="E27" s="38">
        <f t="shared" si="0"/>
        <v>50.329670329670328</v>
      </c>
      <c r="F27" s="62">
        <f>'Послуги всього'!F27-'12'!F27</f>
        <v>438</v>
      </c>
      <c r="G27" s="62">
        <f>'Послуги всього'!G27-'12'!G27</f>
        <v>125</v>
      </c>
      <c r="H27" s="38">
        <f t="shared" si="1"/>
        <v>28.538812785388128</v>
      </c>
      <c r="I27" s="62">
        <f>'Послуги всього'!I27-'12'!I27</f>
        <v>7</v>
      </c>
      <c r="J27" s="62">
        <f>'Послуги всього'!J27-'12'!J27</f>
        <v>2</v>
      </c>
      <c r="K27" s="38">
        <f t="shared" si="2"/>
        <v>28.571428571428569</v>
      </c>
      <c r="L27" s="62">
        <f>'Послуги всього'!L27-'12'!L27</f>
        <v>138</v>
      </c>
      <c r="M27" s="62">
        <f>'Послуги всього'!M27-'12'!M27</f>
        <v>93</v>
      </c>
      <c r="N27" s="38">
        <f t="shared" si="3"/>
        <v>67.391304347826093</v>
      </c>
      <c r="O27" s="62">
        <f>'Послуги всього'!O27-'12'!O27</f>
        <v>895</v>
      </c>
      <c r="P27" s="62">
        <f>'Послуги всього'!P27-'12'!P27</f>
        <v>448</v>
      </c>
      <c r="Q27" s="38">
        <f t="shared" si="4"/>
        <v>50.055865921787714</v>
      </c>
      <c r="R27" s="62">
        <f>'Послуги всього'!R27-'12'!R27</f>
        <v>154</v>
      </c>
      <c r="S27" s="62">
        <f>'Послуги всього'!S27-'12'!S27</f>
        <v>207</v>
      </c>
      <c r="T27" s="62">
        <f>'Послуги всього'!T27-'12'!T27</f>
        <v>151</v>
      </c>
      <c r="U27" s="38">
        <f t="shared" si="5"/>
        <v>72.94685990338165</v>
      </c>
      <c r="V27" s="62">
        <f>'Послуги всього'!V27-'12'!V27</f>
        <v>173</v>
      </c>
      <c r="W27" s="62">
        <f>'Послуги всього'!W27-'12'!W27</f>
        <v>71</v>
      </c>
      <c r="X27" s="38">
        <f t="shared" si="6"/>
        <v>41.040462427745666</v>
      </c>
    </row>
    <row r="28" spans="1:24" ht="18" customHeight="1" x14ac:dyDescent="0.3">
      <c r="A28" s="141" t="s">
        <v>61</v>
      </c>
      <c r="B28" s="62">
        <f>'Послуги всього'!B28-'12'!B28</f>
        <v>315</v>
      </c>
      <c r="C28" s="62">
        <f>'Послуги всього'!C28-'12'!C28</f>
        <v>436</v>
      </c>
      <c r="D28" s="62">
        <f>'Послуги всього'!D28-'12'!D28</f>
        <v>302</v>
      </c>
      <c r="E28" s="38">
        <f t="shared" si="0"/>
        <v>69.266055045871553</v>
      </c>
      <c r="F28" s="62">
        <f>'Послуги всього'!F28-'12'!F28</f>
        <v>323</v>
      </c>
      <c r="G28" s="62">
        <f>'Послуги всього'!G28-'12'!G28</f>
        <v>122</v>
      </c>
      <c r="H28" s="38">
        <f t="shared" si="1"/>
        <v>37.770897832817333</v>
      </c>
      <c r="I28" s="62">
        <f>'Послуги всього'!I28-'12'!I28</f>
        <v>20</v>
      </c>
      <c r="J28" s="62">
        <f>'Послуги всього'!J28-'12'!J28</f>
        <v>2</v>
      </c>
      <c r="K28" s="38">
        <f t="shared" si="2"/>
        <v>10</v>
      </c>
      <c r="L28" s="62">
        <f>'Послуги всього'!L28-'12'!L28</f>
        <v>54</v>
      </c>
      <c r="M28" s="62">
        <f>'Послуги всього'!M28-'12'!M28</f>
        <v>31</v>
      </c>
      <c r="N28" s="38">
        <f t="shared" si="3"/>
        <v>57.407407407407405</v>
      </c>
      <c r="O28" s="62">
        <f>'Послуги всього'!O28-'12'!O28</f>
        <v>435</v>
      </c>
      <c r="P28" s="62">
        <f>'Послуги всього'!P28-'12'!P28</f>
        <v>302</v>
      </c>
      <c r="Q28" s="38">
        <f t="shared" si="4"/>
        <v>69.425287356321846</v>
      </c>
      <c r="R28" s="62">
        <f>'Послуги всього'!R28-'12'!R28</f>
        <v>144</v>
      </c>
      <c r="S28" s="62">
        <f>'Послуги всього'!S28-'12'!S28</f>
        <v>55</v>
      </c>
      <c r="T28" s="62">
        <f>'Послуги всього'!T28-'12'!T28</f>
        <v>143</v>
      </c>
      <c r="U28" s="38">
        <f t="shared" si="5"/>
        <v>260</v>
      </c>
      <c r="V28" s="62">
        <f>'Послуги всього'!V28-'12'!V28</f>
        <v>51</v>
      </c>
      <c r="W28" s="62">
        <f>'Послуги всього'!W28-'12'!W28</f>
        <v>36</v>
      </c>
      <c r="X28" s="38">
        <f t="shared" si="6"/>
        <v>70.588235294117652</v>
      </c>
    </row>
    <row r="29" spans="1:24" ht="18" customHeight="1" x14ac:dyDescent="0.3">
      <c r="A29" s="141" t="s">
        <v>62</v>
      </c>
      <c r="B29" s="62">
        <f>'Послуги всього'!B29-'12'!B29</f>
        <v>404</v>
      </c>
      <c r="C29" s="62">
        <f>'Послуги всього'!C29-'12'!C29</f>
        <v>841</v>
      </c>
      <c r="D29" s="62">
        <f>'Послуги всього'!D29-'12'!D29</f>
        <v>399</v>
      </c>
      <c r="E29" s="38">
        <f t="shared" si="0"/>
        <v>47.443519619500599</v>
      </c>
      <c r="F29" s="62">
        <f>'Послуги всього'!F29-'12'!F29</f>
        <v>519</v>
      </c>
      <c r="G29" s="62">
        <f>'Послуги всього'!G29-'12'!G29</f>
        <v>136</v>
      </c>
      <c r="H29" s="38">
        <f t="shared" si="1"/>
        <v>26.204238921001927</v>
      </c>
      <c r="I29" s="62">
        <f>'Послуги всього'!I29-'12'!I29</f>
        <v>10</v>
      </c>
      <c r="J29" s="62">
        <f>'Послуги всього'!J29-'12'!J29</f>
        <v>5</v>
      </c>
      <c r="K29" s="38">
        <f t="shared" si="2"/>
        <v>50</v>
      </c>
      <c r="L29" s="62">
        <f>'Послуги всього'!L29-'12'!L29</f>
        <v>58</v>
      </c>
      <c r="M29" s="62">
        <f>'Послуги всього'!M29-'12'!M29</f>
        <v>17</v>
      </c>
      <c r="N29" s="38">
        <f t="shared" si="3"/>
        <v>29.310344827586203</v>
      </c>
      <c r="O29" s="62">
        <f>'Послуги всього'!O29-'12'!O29</f>
        <v>832</v>
      </c>
      <c r="P29" s="62">
        <f>'Послуги всього'!P29-'12'!P29</f>
        <v>388</v>
      </c>
      <c r="Q29" s="38">
        <f t="shared" si="4"/>
        <v>46.634615384615387</v>
      </c>
      <c r="R29" s="62">
        <f>'Послуги всього'!R29-'12'!R29</f>
        <v>114</v>
      </c>
      <c r="S29" s="62">
        <f>'Послуги всього'!S29-'12'!S29</f>
        <v>168</v>
      </c>
      <c r="T29" s="62">
        <f>'Послуги всього'!T29-'12'!T29</f>
        <v>113</v>
      </c>
      <c r="U29" s="38">
        <f t="shared" si="5"/>
        <v>67.261904761904773</v>
      </c>
      <c r="V29" s="62">
        <f>'Послуги всього'!V29-'12'!V29</f>
        <v>148</v>
      </c>
      <c r="W29" s="62">
        <f>'Послуги всього'!W29-'12'!W29</f>
        <v>38</v>
      </c>
      <c r="X29" s="38">
        <f t="shared" si="6"/>
        <v>25.675675675675674</v>
      </c>
    </row>
    <row r="30" spans="1:24" ht="60" customHeight="1" x14ac:dyDescent="0.3">
      <c r="B30" s="177" t="s">
        <v>79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82"/>
      <c r="P30" s="82"/>
      <c r="Q30" s="84"/>
      <c r="R30" s="84"/>
    </row>
  </sheetData>
  <mergeCells count="12">
    <mergeCell ref="S4:U6"/>
    <mergeCell ref="V4:X6"/>
    <mergeCell ref="L4:N6"/>
    <mergeCell ref="B2:N2"/>
    <mergeCell ref="R4:R6"/>
    <mergeCell ref="O4:Q6"/>
    <mergeCell ref="B30:N30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F19" sqref="F19"/>
    </sheetView>
  </sheetViews>
  <sheetFormatPr defaultColWidth="8" defaultRowHeight="13.2" x14ac:dyDescent="0.25"/>
  <cols>
    <col min="1" max="1" width="57.44140625" style="130" customWidth="1"/>
    <col min="2" max="2" width="14.6640625" style="15" customWidth="1"/>
    <col min="3" max="3" width="13.6640625" style="15" customWidth="1"/>
    <col min="4" max="4" width="8.6640625" style="130" customWidth="1"/>
    <col min="5" max="5" width="9.6640625" style="130" customWidth="1"/>
    <col min="6" max="6" width="15.109375" style="130" customWidth="1"/>
    <col min="7" max="7" width="13.6640625" style="130" customWidth="1"/>
    <col min="8" max="8" width="8.88671875" style="130" customWidth="1"/>
    <col min="9" max="10" width="10.88671875" style="130" customWidth="1"/>
    <col min="11" max="11" width="11.33203125" style="130" customWidth="1"/>
    <col min="12" max="12" width="11.6640625" style="130" customWidth="1"/>
    <col min="13" max="16384" width="8" style="130"/>
  </cols>
  <sheetData>
    <row r="1" spans="1:19" ht="27" customHeight="1" x14ac:dyDescent="0.25">
      <c r="A1" s="246" t="s">
        <v>71</v>
      </c>
      <c r="B1" s="246"/>
      <c r="C1" s="246"/>
      <c r="D1" s="246"/>
      <c r="E1" s="246"/>
      <c r="F1" s="246"/>
      <c r="G1" s="246"/>
      <c r="H1" s="246"/>
      <c r="I1" s="246"/>
      <c r="J1" s="142"/>
    </row>
    <row r="2" spans="1:19" ht="23.25" customHeight="1" x14ac:dyDescent="0.25">
      <c r="A2" s="247" t="s">
        <v>26</v>
      </c>
      <c r="B2" s="246"/>
      <c r="C2" s="246"/>
      <c r="D2" s="246"/>
      <c r="E2" s="246"/>
      <c r="F2" s="246"/>
      <c r="G2" s="246"/>
      <c r="H2" s="246"/>
      <c r="I2" s="246"/>
      <c r="J2" s="142"/>
    </row>
    <row r="3" spans="1:19" ht="13.5" customHeight="1" x14ac:dyDescent="0.25">
      <c r="A3" s="248"/>
      <c r="B3" s="248"/>
      <c r="C3" s="248"/>
      <c r="D3" s="248"/>
      <c r="E3" s="248"/>
    </row>
    <row r="4" spans="1:19" s="110" customFormat="1" ht="30.75" customHeight="1" x14ac:dyDescent="0.3">
      <c r="A4" s="210" t="s">
        <v>0</v>
      </c>
      <c r="B4" s="249" t="s">
        <v>27</v>
      </c>
      <c r="C4" s="250"/>
      <c r="D4" s="250"/>
      <c r="E4" s="251"/>
      <c r="F4" s="249" t="s">
        <v>28</v>
      </c>
      <c r="G4" s="250"/>
      <c r="H4" s="250"/>
      <c r="I4" s="251"/>
      <c r="J4" s="143"/>
    </row>
    <row r="5" spans="1:19" s="110" customFormat="1" ht="23.25" customHeight="1" x14ac:dyDescent="0.3">
      <c r="A5" s="244"/>
      <c r="B5" s="206" t="s">
        <v>81</v>
      </c>
      <c r="C5" s="206" t="s">
        <v>82</v>
      </c>
      <c r="D5" s="208" t="s">
        <v>1</v>
      </c>
      <c r="E5" s="209"/>
      <c r="F5" s="206" t="s">
        <v>81</v>
      </c>
      <c r="G5" s="206" t="s">
        <v>82</v>
      </c>
      <c r="H5" s="208" t="s">
        <v>1</v>
      </c>
      <c r="I5" s="209"/>
      <c r="J5" s="144"/>
    </row>
    <row r="6" spans="1:19" s="110" customFormat="1" ht="36.75" customHeight="1" x14ac:dyDescent="0.3">
      <c r="A6" s="211"/>
      <c r="B6" s="207"/>
      <c r="C6" s="207"/>
      <c r="D6" s="5" t="s">
        <v>2</v>
      </c>
      <c r="E6" s="6" t="s">
        <v>40</v>
      </c>
      <c r="F6" s="207"/>
      <c r="G6" s="207"/>
      <c r="H6" s="5" t="s">
        <v>2</v>
      </c>
      <c r="I6" s="6" t="s">
        <v>40</v>
      </c>
      <c r="J6" s="145"/>
    </row>
    <row r="7" spans="1:19" s="131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6"/>
    </row>
    <row r="8" spans="1:19" s="131" customFormat="1" ht="37.950000000000003" customHeight="1" x14ac:dyDescent="0.3">
      <c r="A8" s="132" t="s">
        <v>73</v>
      </c>
      <c r="B8" s="161" t="s">
        <v>72</v>
      </c>
      <c r="C8" s="161">
        <f>'15'!B8</f>
        <v>27144</v>
      </c>
      <c r="D8" s="11" t="s">
        <v>72</v>
      </c>
      <c r="E8" s="162" t="s">
        <v>72</v>
      </c>
      <c r="F8" s="161" t="s">
        <v>72</v>
      </c>
      <c r="G8" s="161">
        <f>'16'!B8</f>
        <v>14499</v>
      </c>
      <c r="H8" s="11" t="s">
        <v>72</v>
      </c>
      <c r="I8" s="162" t="s">
        <v>72</v>
      </c>
      <c r="J8" s="147"/>
      <c r="K8" s="19"/>
      <c r="L8" s="19"/>
      <c r="M8" s="133"/>
      <c r="R8" s="148"/>
      <c r="S8" s="148"/>
    </row>
    <row r="9" spans="1:19" s="110" customFormat="1" ht="37.950000000000003" customHeight="1" x14ac:dyDescent="0.3">
      <c r="A9" s="132" t="s">
        <v>36</v>
      </c>
      <c r="B9" s="161">
        <f>'15'!C8</f>
        <v>31113</v>
      </c>
      <c r="C9" s="161">
        <f>'15'!D8</f>
        <v>24010</v>
      </c>
      <c r="D9" s="11">
        <f t="shared" ref="D9:D13" si="0">C9/B9*100</f>
        <v>77.170314659467095</v>
      </c>
      <c r="E9" s="162">
        <f t="shared" ref="E9:E13" si="1">C9-B9</f>
        <v>-7103</v>
      </c>
      <c r="F9" s="161">
        <f>'16'!C8</f>
        <v>19210</v>
      </c>
      <c r="G9" s="161">
        <f>'16'!D8</f>
        <v>13236</v>
      </c>
      <c r="H9" s="11">
        <f t="shared" ref="H9:H13" si="2">G9/F9*100</f>
        <v>68.901613742842272</v>
      </c>
      <c r="I9" s="162">
        <f t="shared" ref="I9:I13" si="3">G9-F9</f>
        <v>-5974</v>
      </c>
      <c r="J9" s="147"/>
      <c r="K9" s="19"/>
      <c r="L9" s="19"/>
      <c r="M9" s="134"/>
      <c r="R9" s="148"/>
      <c r="S9" s="148"/>
    </row>
    <row r="10" spans="1:19" s="110" customFormat="1" ht="45" customHeight="1" x14ac:dyDescent="0.3">
      <c r="A10" s="135" t="s">
        <v>37</v>
      </c>
      <c r="B10" s="161">
        <f>'15'!F8</f>
        <v>11190</v>
      </c>
      <c r="C10" s="161">
        <f>'15'!G8</f>
        <v>4467</v>
      </c>
      <c r="D10" s="11">
        <f t="shared" si="0"/>
        <v>39.919571045576404</v>
      </c>
      <c r="E10" s="162">
        <f t="shared" si="1"/>
        <v>-6723</v>
      </c>
      <c r="F10" s="161">
        <f>'16'!F8</f>
        <v>9019</v>
      </c>
      <c r="G10" s="161">
        <f>'16'!G8</f>
        <v>2732</v>
      </c>
      <c r="H10" s="11">
        <f t="shared" si="2"/>
        <v>30.291606608271426</v>
      </c>
      <c r="I10" s="162">
        <f t="shared" si="3"/>
        <v>-6287</v>
      </c>
      <c r="J10" s="147"/>
      <c r="K10" s="19"/>
      <c r="L10" s="19"/>
      <c r="M10" s="134"/>
      <c r="R10" s="148"/>
      <c r="S10" s="148"/>
    </row>
    <row r="11" spans="1:19" s="110" customFormat="1" ht="37.950000000000003" customHeight="1" x14ac:dyDescent="0.3">
      <c r="A11" s="132" t="s">
        <v>38</v>
      </c>
      <c r="B11" s="161">
        <f>'15'!I8</f>
        <v>673</v>
      </c>
      <c r="C11" s="161">
        <f>'15'!J8</f>
        <v>192</v>
      </c>
      <c r="D11" s="11">
        <f t="shared" si="0"/>
        <v>28.52897473997028</v>
      </c>
      <c r="E11" s="162">
        <f t="shared" si="1"/>
        <v>-481</v>
      </c>
      <c r="F11" s="161">
        <f>'16'!I8</f>
        <v>487</v>
      </c>
      <c r="G11" s="161">
        <f>'16'!J8</f>
        <v>92</v>
      </c>
      <c r="H11" s="11">
        <f t="shared" si="2"/>
        <v>18.891170431211499</v>
      </c>
      <c r="I11" s="162">
        <f t="shared" si="3"/>
        <v>-395</v>
      </c>
      <c r="J11" s="147"/>
      <c r="K11" s="19"/>
      <c r="L11" s="19"/>
      <c r="M11" s="134"/>
      <c r="R11" s="148"/>
      <c r="S11" s="148"/>
    </row>
    <row r="12" spans="1:19" s="110" customFormat="1" ht="45.75" customHeight="1" x14ac:dyDescent="0.3">
      <c r="A12" s="132" t="s">
        <v>29</v>
      </c>
      <c r="B12" s="161">
        <f>'15'!L8</f>
        <v>547</v>
      </c>
      <c r="C12" s="161">
        <f>'15'!M8</f>
        <v>129</v>
      </c>
      <c r="D12" s="11">
        <f t="shared" si="0"/>
        <v>23.583180987202926</v>
      </c>
      <c r="E12" s="162">
        <f t="shared" si="1"/>
        <v>-418</v>
      </c>
      <c r="F12" s="161">
        <f>'16'!L8</f>
        <v>1881</v>
      </c>
      <c r="G12" s="161">
        <f>'16'!M8</f>
        <v>666</v>
      </c>
      <c r="H12" s="11">
        <f t="shared" si="2"/>
        <v>35.406698564593306</v>
      </c>
      <c r="I12" s="162">
        <f t="shared" si="3"/>
        <v>-1215</v>
      </c>
      <c r="J12" s="147"/>
      <c r="K12" s="19"/>
      <c r="L12" s="19"/>
      <c r="M12" s="134"/>
      <c r="R12" s="148"/>
      <c r="S12" s="148"/>
    </row>
    <row r="13" spans="1:19" s="110" customFormat="1" ht="49.5" customHeight="1" x14ac:dyDescent="0.3">
      <c r="A13" s="132" t="s">
        <v>39</v>
      </c>
      <c r="B13" s="161">
        <f>'15'!O8</f>
        <v>29458</v>
      </c>
      <c r="C13" s="161">
        <f>'15'!P8</f>
        <v>18175</v>
      </c>
      <c r="D13" s="11">
        <f t="shared" si="0"/>
        <v>61.698010727136946</v>
      </c>
      <c r="E13" s="162">
        <f t="shared" si="1"/>
        <v>-11283</v>
      </c>
      <c r="F13" s="161">
        <f>'16'!O8</f>
        <v>18725</v>
      </c>
      <c r="G13" s="161">
        <f>'16'!P8</f>
        <v>11565</v>
      </c>
      <c r="H13" s="11">
        <f t="shared" si="2"/>
        <v>61.762349799732974</v>
      </c>
      <c r="I13" s="162">
        <f t="shared" si="3"/>
        <v>-7160</v>
      </c>
      <c r="J13" s="147"/>
      <c r="K13" s="19"/>
      <c r="L13" s="19"/>
      <c r="M13" s="134"/>
      <c r="R13" s="148"/>
      <c r="S13" s="148"/>
    </row>
    <row r="14" spans="1:19" s="110" customFormat="1" ht="12.75" customHeight="1" x14ac:dyDescent="0.3">
      <c r="A14" s="212" t="s">
        <v>5</v>
      </c>
      <c r="B14" s="213"/>
      <c r="C14" s="213"/>
      <c r="D14" s="213"/>
      <c r="E14" s="213"/>
      <c r="F14" s="213"/>
      <c r="G14" s="213"/>
      <c r="H14" s="213"/>
      <c r="I14" s="213"/>
      <c r="J14" s="149"/>
      <c r="K14" s="19"/>
      <c r="L14" s="19"/>
      <c r="M14" s="134"/>
    </row>
    <row r="15" spans="1:19" s="110" customFormat="1" ht="18" customHeight="1" x14ac:dyDescent="0.3">
      <c r="A15" s="214"/>
      <c r="B15" s="215"/>
      <c r="C15" s="215"/>
      <c r="D15" s="215"/>
      <c r="E15" s="215"/>
      <c r="F15" s="215"/>
      <c r="G15" s="215"/>
      <c r="H15" s="215"/>
      <c r="I15" s="215"/>
      <c r="J15" s="149"/>
      <c r="K15" s="19"/>
      <c r="L15" s="19"/>
      <c r="M15" s="134"/>
    </row>
    <row r="16" spans="1:19" s="110" customFormat="1" ht="20.25" customHeight="1" x14ac:dyDescent="0.3">
      <c r="A16" s="210" t="s">
        <v>0</v>
      </c>
      <c r="B16" s="216" t="s">
        <v>83</v>
      </c>
      <c r="C16" s="216" t="s">
        <v>84</v>
      </c>
      <c r="D16" s="208" t="s">
        <v>1</v>
      </c>
      <c r="E16" s="209"/>
      <c r="F16" s="216" t="s">
        <v>83</v>
      </c>
      <c r="G16" s="216" t="s">
        <v>84</v>
      </c>
      <c r="H16" s="208" t="s">
        <v>1</v>
      </c>
      <c r="I16" s="209"/>
      <c r="J16" s="144"/>
      <c r="K16" s="19"/>
      <c r="L16" s="19"/>
      <c r="M16" s="134"/>
    </row>
    <row r="17" spans="1:13" ht="27" customHeight="1" x14ac:dyDescent="0.4">
      <c r="A17" s="211"/>
      <c r="B17" s="216"/>
      <c r="C17" s="216"/>
      <c r="D17" s="16" t="s">
        <v>2</v>
      </c>
      <c r="E17" s="6" t="s">
        <v>67</v>
      </c>
      <c r="F17" s="216"/>
      <c r="G17" s="216"/>
      <c r="H17" s="16" t="s">
        <v>2</v>
      </c>
      <c r="I17" s="6" t="s">
        <v>67</v>
      </c>
      <c r="J17" s="145"/>
      <c r="K17" s="150"/>
      <c r="L17" s="150"/>
      <c r="M17" s="136"/>
    </row>
    <row r="18" spans="1:13" ht="28.95" customHeight="1" x14ac:dyDescent="0.4">
      <c r="A18" s="132" t="s">
        <v>73</v>
      </c>
      <c r="B18" s="163" t="s">
        <v>72</v>
      </c>
      <c r="C18" s="163">
        <f>'15'!R8</f>
        <v>11848</v>
      </c>
      <c r="D18" s="11" t="s">
        <v>72</v>
      </c>
      <c r="E18" s="162" t="s">
        <v>72</v>
      </c>
      <c r="F18" s="169" t="s">
        <v>72</v>
      </c>
      <c r="G18" s="169">
        <f>'16'!R8</f>
        <v>6276</v>
      </c>
      <c r="H18" s="11" t="s">
        <v>72</v>
      </c>
      <c r="I18" s="162" t="s">
        <v>72</v>
      </c>
      <c r="J18" s="151"/>
      <c r="K18" s="150"/>
      <c r="L18" s="150"/>
      <c r="M18" s="136"/>
    </row>
    <row r="19" spans="1:13" ht="31.5" customHeight="1" x14ac:dyDescent="0.4">
      <c r="A19" s="2" t="s">
        <v>36</v>
      </c>
      <c r="B19" s="163">
        <f>'15'!S8</f>
        <v>7395</v>
      </c>
      <c r="C19" s="163">
        <f>'15'!T8</f>
        <v>10880</v>
      </c>
      <c r="D19" s="11">
        <f t="shared" ref="D19:D20" si="4">C19/B19*100</f>
        <v>147.12643678160919</v>
      </c>
      <c r="E19" s="162">
        <f t="shared" ref="E19:E20" si="5">C19-B19</f>
        <v>3485</v>
      </c>
      <c r="F19" s="169">
        <f>'16'!S8</f>
        <v>4537</v>
      </c>
      <c r="G19" s="169">
        <f>'16'!T8</f>
        <v>5850</v>
      </c>
      <c r="H19" s="11">
        <f t="shared" ref="H19:H20" si="6">G19/F19*100</f>
        <v>128.93982808022923</v>
      </c>
      <c r="I19" s="162">
        <f t="shared" ref="I19:I20" si="7">G19-F19</f>
        <v>1313</v>
      </c>
      <c r="J19" s="151"/>
      <c r="K19" s="150"/>
      <c r="L19" s="150"/>
      <c r="M19" s="136"/>
    </row>
    <row r="20" spans="1:13" ht="38.25" customHeight="1" x14ac:dyDescent="0.4">
      <c r="A20" s="2" t="s">
        <v>41</v>
      </c>
      <c r="B20" s="163">
        <f>'15'!V8</f>
        <v>5944</v>
      </c>
      <c r="C20" s="163">
        <f>'15'!W8</f>
        <v>8567</v>
      </c>
      <c r="D20" s="11">
        <f t="shared" si="4"/>
        <v>144.128532974428</v>
      </c>
      <c r="E20" s="162">
        <f t="shared" si="5"/>
        <v>2623</v>
      </c>
      <c r="F20" s="169">
        <f>'16'!V8</f>
        <v>3487</v>
      </c>
      <c r="G20" s="169">
        <f>'16'!W8</f>
        <v>3439</v>
      </c>
      <c r="H20" s="11">
        <f t="shared" si="6"/>
        <v>98.623458560367084</v>
      </c>
      <c r="I20" s="162">
        <f t="shared" si="7"/>
        <v>-48</v>
      </c>
      <c r="J20" s="152"/>
      <c r="K20" s="150"/>
      <c r="L20" s="150"/>
      <c r="M20" s="136"/>
    </row>
    <row r="21" spans="1:13" ht="49.8" customHeight="1" x14ac:dyDescent="0.4">
      <c r="A21" s="243" t="s">
        <v>79</v>
      </c>
      <c r="B21" s="243"/>
      <c r="C21" s="243"/>
      <c r="D21" s="243"/>
      <c r="E21" s="243"/>
      <c r="F21" s="243"/>
      <c r="G21" s="243"/>
      <c r="H21" s="243"/>
      <c r="I21" s="243"/>
      <c r="K21" s="150"/>
      <c r="L21" s="150"/>
      <c r="M21" s="136"/>
    </row>
    <row r="22" spans="1:13" x14ac:dyDescent="0.25">
      <c r="K22" s="15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view="pageBreakPreview" zoomScale="90" zoomScaleNormal="80" zoomScaleSheetLayoutView="90" workbookViewId="0">
      <selection activeCell="K20" sqref="K20"/>
    </sheetView>
  </sheetViews>
  <sheetFormatPr defaultColWidth="9.109375" defaultRowHeight="15.6" x14ac:dyDescent="0.3"/>
  <cols>
    <col min="1" max="1" width="18.33203125" style="109" customWidth="1"/>
    <col min="2" max="2" width="19.33203125" style="107" customWidth="1"/>
    <col min="3" max="3" width="10.109375" style="107" customWidth="1"/>
    <col min="4" max="4" width="10" style="107" customWidth="1"/>
    <col min="5" max="5" width="7.44140625" style="107" customWidth="1"/>
    <col min="6" max="7" width="9.33203125" style="107" customWidth="1"/>
    <col min="8" max="8" width="7" style="107" customWidth="1"/>
    <col min="9" max="10" width="9.33203125" style="107" customWidth="1"/>
    <col min="11" max="11" width="7.441406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7.10937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8" s="88" customFormat="1" ht="20.399999999999999" customHeight="1" x14ac:dyDescent="0.3">
      <c r="A1" s="85"/>
      <c r="B1" s="252" t="s">
        <v>70</v>
      </c>
      <c r="C1" s="252"/>
      <c r="D1" s="252"/>
      <c r="E1" s="252"/>
      <c r="F1" s="252"/>
      <c r="G1" s="252"/>
      <c r="H1" s="252"/>
      <c r="I1" s="252"/>
      <c r="J1" s="252"/>
      <c r="K1" s="252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8" s="88" customFormat="1" ht="20.399999999999999" customHeight="1" x14ac:dyDescent="0.25">
      <c r="B2" s="252" t="s">
        <v>92</v>
      </c>
      <c r="C2" s="252"/>
      <c r="D2" s="252"/>
      <c r="E2" s="252"/>
      <c r="F2" s="252"/>
      <c r="G2" s="252"/>
      <c r="H2" s="252"/>
      <c r="I2" s="252"/>
      <c r="J2" s="252"/>
      <c r="K2" s="252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8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8" s="97" customFormat="1" ht="21.6" customHeight="1" x14ac:dyDescent="0.25">
      <c r="A4" s="114"/>
      <c r="B4" s="263" t="s">
        <v>78</v>
      </c>
      <c r="C4" s="262" t="s">
        <v>23</v>
      </c>
      <c r="D4" s="263"/>
      <c r="E4" s="264"/>
      <c r="F4" s="268" t="s">
        <v>24</v>
      </c>
      <c r="G4" s="268"/>
      <c r="H4" s="268"/>
      <c r="I4" s="262" t="s">
        <v>15</v>
      </c>
      <c r="J4" s="263"/>
      <c r="K4" s="264"/>
      <c r="L4" s="262" t="s">
        <v>21</v>
      </c>
      <c r="M4" s="263"/>
      <c r="N4" s="263"/>
      <c r="O4" s="262" t="s">
        <v>11</v>
      </c>
      <c r="P4" s="263"/>
      <c r="Q4" s="264"/>
      <c r="R4" s="253" t="s">
        <v>77</v>
      </c>
      <c r="S4" s="262" t="s">
        <v>17</v>
      </c>
      <c r="T4" s="263"/>
      <c r="U4" s="263"/>
      <c r="V4" s="255" t="s">
        <v>16</v>
      </c>
      <c r="W4" s="256"/>
      <c r="X4" s="257"/>
      <c r="Y4" s="95"/>
      <c r="Z4" s="96"/>
      <c r="AA4" s="96"/>
      <c r="AB4" s="96"/>
    </row>
    <row r="5" spans="1:28" s="98" customFormat="1" ht="35.4" customHeight="1" x14ac:dyDescent="0.25">
      <c r="A5" s="115"/>
      <c r="B5" s="266"/>
      <c r="C5" s="265"/>
      <c r="D5" s="266"/>
      <c r="E5" s="267"/>
      <c r="F5" s="268"/>
      <c r="G5" s="268"/>
      <c r="H5" s="268"/>
      <c r="I5" s="265"/>
      <c r="J5" s="266"/>
      <c r="K5" s="267"/>
      <c r="L5" s="265"/>
      <c r="M5" s="266"/>
      <c r="N5" s="266"/>
      <c r="O5" s="265"/>
      <c r="P5" s="266"/>
      <c r="Q5" s="267"/>
      <c r="R5" s="254"/>
      <c r="S5" s="265"/>
      <c r="T5" s="266"/>
      <c r="U5" s="266"/>
      <c r="V5" s="258"/>
      <c r="W5" s="259"/>
      <c r="X5" s="260"/>
      <c r="Y5" s="95"/>
      <c r="Z5" s="96"/>
      <c r="AA5" s="96"/>
      <c r="AB5" s="96"/>
    </row>
    <row r="6" spans="1:28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  <c r="Z6" s="118"/>
      <c r="AA6" s="118"/>
      <c r="AB6" s="118"/>
    </row>
    <row r="7" spans="1:28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  <c r="Z7" s="103"/>
      <c r="AA7" s="103"/>
      <c r="AB7" s="103"/>
    </row>
    <row r="8" spans="1:28" s="121" customFormat="1" ht="22.5" customHeight="1" x14ac:dyDescent="0.3">
      <c r="A8" s="32" t="s">
        <v>42</v>
      </c>
      <c r="B8" s="33">
        <f>SUM(B9:B28)</f>
        <v>27144</v>
      </c>
      <c r="C8" s="33">
        <f>SUM(C9:C28)</f>
        <v>31113</v>
      </c>
      <c r="D8" s="33">
        <f>SUM(D9:D28)</f>
        <v>24010</v>
      </c>
      <c r="E8" s="34">
        <f>D8/C8*100</f>
        <v>77.170314659467095</v>
      </c>
      <c r="F8" s="33">
        <f>SUM(F9:F28)</f>
        <v>11190</v>
      </c>
      <c r="G8" s="33">
        <f>SUM(G9:G28)</f>
        <v>4467</v>
      </c>
      <c r="H8" s="34">
        <f>G8/F8*100</f>
        <v>39.919571045576404</v>
      </c>
      <c r="I8" s="33">
        <f>SUM(I9:I28)</f>
        <v>673</v>
      </c>
      <c r="J8" s="33">
        <f>SUM(J9:J28)</f>
        <v>192</v>
      </c>
      <c r="K8" s="34">
        <f>J8/I8*100</f>
        <v>28.52897473997028</v>
      </c>
      <c r="L8" s="33">
        <f>SUM(L9:L28)</f>
        <v>547</v>
      </c>
      <c r="M8" s="33">
        <f>SUM(M9:M28)</f>
        <v>129</v>
      </c>
      <c r="N8" s="34">
        <f>M8/L8*100</f>
        <v>23.583180987202926</v>
      </c>
      <c r="O8" s="33">
        <f>SUM(O9:O28)</f>
        <v>29458</v>
      </c>
      <c r="P8" s="33">
        <f>SUM(P9:P28)</f>
        <v>18175</v>
      </c>
      <c r="Q8" s="34">
        <f>P8/O8*100</f>
        <v>61.698010727136946</v>
      </c>
      <c r="R8" s="33">
        <f>SUM(R9:R28)</f>
        <v>11848</v>
      </c>
      <c r="S8" s="33">
        <f>SUM(S9:S28)</f>
        <v>7395</v>
      </c>
      <c r="T8" s="33">
        <f>SUM(T9:T28)</f>
        <v>10880</v>
      </c>
      <c r="U8" s="34">
        <f>T8/S8*100</f>
        <v>147.12643678160919</v>
      </c>
      <c r="V8" s="33">
        <f>SUM(V9:V28)</f>
        <v>5944</v>
      </c>
      <c r="W8" s="33">
        <f>SUM(W9:W28)</f>
        <v>8567</v>
      </c>
      <c r="X8" s="34">
        <f>W8/V8*100</f>
        <v>144.128532974428</v>
      </c>
      <c r="Y8" s="119"/>
      <c r="Z8" s="120"/>
      <c r="AA8" s="120"/>
      <c r="AB8" s="120"/>
    </row>
    <row r="9" spans="1:28" s="107" customFormat="1" ht="16.2" customHeight="1" x14ac:dyDescent="0.3">
      <c r="A9" s="141" t="s">
        <v>43</v>
      </c>
      <c r="B9" s="159">
        <f>'Послуги всього'!B10-'16'!B9</f>
        <v>13444</v>
      </c>
      <c r="C9" s="159">
        <f>'Послуги всього'!C10-'16'!C9</f>
        <v>10801</v>
      </c>
      <c r="D9" s="159">
        <f>'Послуги всього'!D10-'16'!D9</f>
        <v>12019</v>
      </c>
      <c r="E9" s="38">
        <f>D9/C9*100</f>
        <v>111.27673363577446</v>
      </c>
      <c r="F9" s="159">
        <f>'Послуги всього'!F10-'16'!F9</f>
        <v>2966</v>
      </c>
      <c r="G9" s="159">
        <f>'Послуги всього'!G10-'16'!G9</f>
        <v>1945</v>
      </c>
      <c r="H9" s="38">
        <f>G9/F9*100</f>
        <v>65.576534052596088</v>
      </c>
      <c r="I9" s="159">
        <f>'Послуги всього'!I10-'16'!I9</f>
        <v>187</v>
      </c>
      <c r="J9" s="159">
        <f>'Послуги всього'!J10-'16'!J9</f>
        <v>57</v>
      </c>
      <c r="K9" s="38">
        <f>J9/I9*100</f>
        <v>30.481283422459892</v>
      </c>
      <c r="L9" s="159">
        <f>'Послуги всього'!L10-'16'!L9</f>
        <v>116</v>
      </c>
      <c r="M9" s="159">
        <f>'Послуги всього'!M10-'16'!M9</f>
        <v>20</v>
      </c>
      <c r="N9" s="38">
        <f>M9/L9*100</f>
        <v>17.241379310344829</v>
      </c>
      <c r="O9" s="159">
        <f>'Послуги всього'!O10-'16'!O9</f>
        <v>9926</v>
      </c>
      <c r="P9" s="159">
        <f>'Послуги всього'!P10-'16'!P9</f>
        <v>7148</v>
      </c>
      <c r="Q9" s="38">
        <f>P9/O9*100</f>
        <v>72.012895426153534</v>
      </c>
      <c r="R9" s="159">
        <f>'Послуги всього'!R10-'16'!R9</f>
        <v>6159</v>
      </c>
      <c r="S9" s="159">
        <f>'Послуги всього'!S10-'16'!S9</f>
        <v>2173</v>
      </c>
      <c r="T9" s="159">
        <f>'Послуги всього'!T10-'16'!T9</f>
        <v>5791</v>
      </c>
      <c r="U9" s="38">
        <f>T9/S9*100</f>
        <v>266.4979291302347</v>
      </c>
      <c r="V9" s="159">
        <f>'Послуги всього'!V10-'16'!V9</f>
        <v>1734</v>
      </c>
      <c r="W9" s="159">
        <f>'Послуги всього'!W10-'16'!W9</f>
        <v>5204</v>
      </c>
      <c r="X9" s="38">
        <f>W9/V9*100</f>
        <v>300.11534025374857</v>
      </c>
      <c r="Y9" s="105"/>
      <c r="Z9" s="106"/>
      <c r="AA9" s="106"/>
      <c r="AB9" s="106"/>
    </row>
    <row r="10" spans="1:28" s="107" customFormat="1" ht="16.2" customHeight="1" x14ac:dyDescent="0.3">
      <c r="A10" s="141" t="s">
        <v>44</v>
      </c>
      <c r="B10" s="159">
        <f>'Послуги всього'!B11-'16'!B10</f>
        <v>1312</v>
      </c>
      <c r="C10" s="159">
        <f>'Послуги всього'!C11-'16'!C10</f>
        <v>3611</v>
      </c>
      <c r="D10" s="159">
        <f>'Послуги всього'!D11-'16'!D10</f>
        <v>1169</v>
      </c>
      <c r="E10" s="38">
        <f t="shared" ref="E10:E28" si="0">D10/C10*100</f>
        <v>32.37330379396289</v>
      </c>
      <c r="F10" s="159">
        <f>'Послуги всього'!F11-'16'!F10</f>
        <v>1237</v>
      </c>
      <c r="G10" s="159">
        <f>'Послуги всього'!G11-'16'!G10</f>
        <v>162</v>
      </c>
      <c r="H10" s="38">
        <f t="shared" ref="H10:H28" si="1">G10/F10*100</f>
        <v>13.096200485044463</v>
      </c>
      <c r="I10" s="159">
        <f>'Послуги всього'!I11-'16'!I10</f>
        <v>52</v>
      </c>
      <c r="J10" s="159">
        <f>'Послуги всього'!J11-'16'!J10</f>
        <v>14</v>
      </c>
      <c r="K10" s="38">
        <f t="shared" ref="K10:K28" si="2">J10/I10*100</f>
        <v>26.923076923076923</v>
      </c>
      <c r="L10" s="159">
        <f>'Послуги всього'!L11-'16'!L10</f>
        <v>7</v>
      </c>
      <c r="M10" s="159">
        <f>'Послуги всього'!M11-'16'!M10</f>
        <v>0</v>
      </c>
      <c r="N10" s="38">
        <f t="shared" ref="N10:N13" si="3">M10/L10*100</f>
        <v>0</v>
      </c>
      <c r="O10" s="159">
        <f>'Послуги всього'!O11-'16'!O10</f>
        <v>3502</v>
      </c>
      <c r="P10" s="159">
        <f>'Послуги всього'!P11-'16'!P10</f>
        <v>1104</v>
      </c>
      <c r="Q10" s="38">
        <f t="shared" ref="Q10:Q28" si="4">P10/O10*100</f>
        <v>31.524842946887492</v>
      </c>
      <c r="R10" s="159">
        <f>'Послуги всього'!R11-'16'!R10</f>
        <v>627</v>
      </c>
      <c r="S10" s="159">
        <f>'Послуги всього'!S11-'16'!S10</f>
        <v>814</v>
      </c>
      <c r="T10" s="159">
        <f>'Послуги всього'!T11-'16'!T10</f>
        <v>536</v>
      </c>
      <c r="U10" s="38">
        <f t="shared" ref="U10:U28" si="5">T10/S10*100</f>
        <v>65.847665847665851</v>
      </c>
      <c r="V10" s="159">
        <f>'Послуги всього'!V11-'16'!V10</f>
        <v>707</v>
      </c>
      <c r="W10" s="159">
        <f>'Послуги всього'!W11-'16'!W10</f>
        <v>168</v>
      </c>
      <c r="X10" s="38">
        <f t="shared" ref="X10:X28" si="6">W10/V10*100</f>
        <v>23.762376237623762</v>
      </c>
      <c r="Y10" s="105"/>
      <c r="Z10" s="106"/>
      <c r="AA10" s="106"/>
      <c r="AB10" s="106"/>
    </row>
    <row r="11" spans="1:28" s="107" customFormat="1" ht="16.2" customHeight="1" x14ac:dyDescent="0.3">
      <c r="A11" s="141" t="s">
        <v>45</v>
      </c>
      <c r="B11" s="159">
        <f>'Послуги всього'!B12-'16'!B11</f>
        <v>1036</v>
      </c>
      <c r="C11" s="159">
        <f>'Послуги всього'!C12-'16'!C11</f>
        <v>2482</v>
      </c>
      <c r="D11" s="159">
        <f>'Послуги всього'!D12-'16'!D11</f>
        <v>839</v>
      </c>
      <c r="E11" s="38">
        <f t="shared" si="0"/>
        <v>33.803384367445609</v>
      </c>
      <c r="F11" s="159">
        <f>'Послуги всього'!F12-'16'!F11</f>
        <v>825</v>
      </c>
      <c r="G11" s="159">
        <f>'Послуги всього'!G12-'16'!G11</f>
        <v>192</v>
      </c>
      <c r="H11" s="38">
        <f t="shared" si="1"/>
        <v>23.272727272727273</v>
      </c>
      <c r="I11" s="159">
        <f>'Послуги всього'!I12-'16'!I11</f>
        <v>60</v>
      </c>
      <c r="J11" s="159">
        <f>'Послуги всього'!J12-'16'!J11</f>
        <v>15</v>
      </c>
      <c r="K11" s="38">
        <f t="shared" si="2"/>
        <v>25</v>
      </c>
      <c r="L11" s="159">
        <f>'Послуги всього'!L12-'16'!L11</f>
        <v>49</v>
      </c>
      <c r="M11" s="159">
        <f>'Послуги всього'!M12-'16'!M11</f>
        <v>15</v>
      </c>
      <c r="N11" s="38">
        <f t="shared" si="3"/>
        <v>30.612244897959183</v>
      </c>
      <c r="O11" s="159">
        <f>'Послуги всього'!O12-'16'!O11</f>
        <v>2345</v>
      </c>
      <c r="P11" s="159">
        <f>'Послуги всього'!P12-'16'!P11</f>
        <v>801</v>
      </c>
      <c r="Q11" s="38">
        <f t="shared" si="4"/>
        <v>34.157782515991471</v>
      </c>
      <c r="R11" s="159">
        <f>'Послуги всього'!R12-'16'!R11</f>
        <v>197</v>
      </c>
      <c r="S11" s="159">
        <f>'Послуги всього'!S12-'16'!S11</f>
        <v>604</v>
      </c>
      <c r="T11" s="159">
        <f>'Послуги всього'!T12-'16'!T11</f>
        <v>191</v>
      </c>
      <c r="U11" s="38">
        <f t="shared" si="5"/>
        <v>31.622516556291391</v>
      </c>
      <c r="V11" s="159">
        <f>'Послуги всього'!V12-'16'!V11</f>
        <v>514</v>
      </c>
      <c r="W11" s="159">
        <f>'Послуги всього'!W12-'16'!W11</f>
        <v>89</v>
      </c>
      <c r="X11" s="38">
        <f t="shared" si="6"/>
        <v>17.315175097276263</v>
      </c>
      <c r="Y11" s="105"/>
      <c r="Z11" s="106"/>
      <c r="AA11" s="106"/>
      <c r="AB11" s="106"/>
    </row>
    <row r="12" spans="1:28" s="107" customFormat="1" ht="16.2" customHeight="1" x14ac:dyDescent="0.3">
      <c r="A12" s="141" t="s">
        <v>46</v>
      </c>
      <c r="B12" s="159">
        <f>'Послуги всього'!B13-'16'!B12</f>
        <v>1161</v>
      </c>
      <c r="C12" s="159">
        <f>'Послуги всього'!C13-'16'!C12</f>
        <v>2400</v>
      </c>
      <c r="D12" s="159">
        <f>'Послуги всього'!D13-'16'!D12</f>
        <v>930</v>
      </c>
      <c r="E12" s="38">
        <f t="shared" si="0"/>
        <v>38.75</v>
      </c>
      <c r="F12" s="159">
        <f>'Послуги всього'!F13-'16'!F12</f>
        <v>638</v>
      </c>
      <c r="G12" s="159">
        <f>'Послуги всього'!G13-'16'!G12</f>
        <v>114</v>
      </c>
      <c r="H12" s="38">
        <f t="shared" si="1"/>
        <v>17.868338557993731</v>
      </c>
      <c r="I12" s="159">
        <f>'Послуги всього'!I13-'16'!I12</f>
        <v>59</v>
      </c>
      <c r="J12" s="159">
        <f>'Послуги всього'!J13-'16'!J12</f>
        <v>11</v>
      </c>
      <c r="K12" s="38">
        <f t="shared" si="2"/>
        <v>18.64406779661017</v>
      </c>
      <c r="L12" s="159">
        <f>'Послуги всього'!L13-'16'!L12</f>
        <v>107</v>
      </c>
      <c r="M12" s="159">
        <f>'Послуги всього'!M13-'16'!M12</f>
        <v>16</v>
      </c>
      <c r="N12" s="38">
        <f t="shared" si="3"/>
        <v>14.953271028037381</v>
      </c>
      <c r="O12" s="159">
        <f>'Послуги всього'!O13-'16'!O12</f>
        <v>2146</v>
      </c>
      <c r="P12" s="159">
        <f>'Послуги всього'!P13-'16'!P12</f>
        <v>875</v>
      </c>
      <c r="Q12" s="38">
        <f t="shared" si="4"/>
        <v>40.773532152842492</v>
      </c>
      <c r="R12" s="159">
        <f>'Послуги всього'!R13-'16'!R12</f>
        <v>586</v>
      </c>
      <c r="S12" s="159">
        <f>'Послуги всього'!S13-'16'!S12</f>
        <v>726</v>
      </c>
      <c r="T12" s="159">
        <f>'Послуги всього'!T13-'16'!T12</f>
        <v>444</v>
      </c>
      <c r="U12" s="38">
        <f t="shared" si="5"/>
        <v>61.157024793388423</v>
      </c>
      <c r="V12" s="159">
        <f>'Послуги всього'!V13-'16'!V12</f>
        <v>663</v>
      </c>
      <c r="W12" s="159">
        <f>'Послуги всього'!W13-'16'!W12</f>
        <v>139</v>
      </c>
      <c r="X12" s="38">
        <f t="shared" si="6"/>
        <v>20.965309200603318</v>
      </c>
      <c r="Y12" s="105"/>
      <c r="Z12" s="106"/>
      <c r="AA12" s="106"/>
      <c r="AB12" s="106"/>
    </row>
    <row r="13" spans="1:28" s="107" customFormat="1" ht="16.2" customHeight="1" x14ac:dyDescent="0.3">
      <c r="A13" s="141" t="s">
        <v>47</v>
      </c>
      <c r="B13" s="159">
        <f>'Послуги всього'!B14-'16'!B13</f>
        <v>758</v>
      </c>
      <c r="C13" s="159">
        <f>'Послуги всього'!C14-'16'!C13</f>
        <v>1360</v>
      </c>
      <c r="D13" s="159">
        <f>'Послуги всього'!D14-'16'!D13</f>
        <v>652</v>
      </c>
      <c r="E13" s="38">
        <f t="shared" si="0"/>
        <v>47.941176470588239</v>
      </c>
      <c r="F13" s="159">
        <f>'Послуги всього'!F14-'16'!F13</f>
        <v>814</v>
      </c>
      <c r="G13" s="159">
        <f>'Послуги всього'!G14-'16'!G13</f>
        <v>229</v>
      </c>
      <c r="H13" s="38">
        <f t="shared" si="1"/>
        <v>28.132678132678134</v>
      </c>
      <c r="I13" s="159">
        <f>'Послуги всього'!I14-'16'!I13</f>
        <v>32</v>
      </c>
      <c r="J13" s="159">
        <f>'Послуги всього'!J14-'16'!J13</f>
        <v>8</v>
      </c>
      <c r="K13" s="38">
        <f t="shared" si="2"/>
        <v>25</v>
      </c>
      <c r="L13" s="159">
        <f>'Послуги всього'!L14-'16'!L13</f>
        <v>8</v>
      </c>
      <c r="M13" s="159">
        <f>'Послуги всього'!M14-'16'!M13</f>
        <v>0</v>
      </c>
      <c r="N13" s="38">
        <f t="shared" si="3"/>
        <v>0</v>
      </c>
      <c r="O13" s="159">
        <f>'Послуги всього'!O14-'16'!O13</f>
        <v>1331</v>
      </c>
      <c r="P13" s="159">
        <f>'Послуги всього'!P14-'16'!P13</f>
        <v>584</v>
      </c>
      <c r="Q13" s="38">
        <f t="shared" si="4"/>
        <v>43.876784372652139</v>
      </c>
      <c r="R13" s="159">
        <f>'Послуги всього'!R14-'16'!R13</f>
        <v>248</v>
      </c>
      <c r="S13" s="159">
        <f>'Послуги всього'!S14-'16'!S13</f>
        <v>280</v>
      </c>
      <c r="T13" s="159">
        <f>'Послуги всього'!T14-'16'!T13</f>
        <v>243</v>
      </c>
      <c r="U13" s="38">
        <f t="shared" si="5"/>
        <v>86.785714285714292</v>
      </c>
      <c r="V13" s="159">
        <f>'Послуги всього'!V14-'16'!V13</f>
        <v>230</v>
      </c>
      <c r="W13" s="159">
        <f>'Послуги всього'!W14-'16'!W13</f>
        <v>193</v>
      </c>
      <c r="X13" s="38">
        <f t="shared" si="6"/>
        <v>83.913043478260875</v>
      </c>
      <c r="Y13" s="105"/>
      <c r="Z13" s="106"/>
      <c r="AA13" s="106"/>
      <c r="AB13" s="106"/>
    </row>
    <row r="14" spans="1:28" s="107" customFormat="1" ht="16.2" customHeight="1" x14ac:dyDescent="0.3">
      <c r="A14" s="141" t="s">
        <v>48</v>
      </c>
      <c r="B14" s="159">
        <f>'Послуги всього'!B15-'16'!B14</f>
        <v>521</v>
      </c>
      <c r="C14" s="159">
        <f>'Послуги всього'!C15-'16'!C14</f>
        <v>1288</v>
      </c>
      <c r="D14" s="159">
        <f>'Послуги всього'!D15-'16'!D14</f>
        <v>460</v>
      </c>
      <c r="E14" s="38">
        <f t="shared" si="0"/>
        <v>35.714285714285715</v>
      </c>
      <c r="F14" s="159">
        <f>'Послуги всього'!F15-'16'!F14</f>
        <v>699</v>
      </c>
      <c r="G14" s="159">
        <f>'Послуги всього'!G15-'16'!G14</f>
        <v>136</v>
      </c>
      <c r="H14" s="38">
        <f t="shared" si="1"/>
        <v>19.456366237482118</v>
      </c>
      <c r="I14" s="159">
        <f>'Послуги всього'!I15-'16'!I14</f>
        <v>43</v>
      </c>
      <c r="J14" s="159">
        <f>'Послуги всього'!J15-'16'!J14</f>
        <v>8</v>
      </c>
      <c r="K14" s="38">
        <f t="shared" si="2"/>
        <v>18.604651162790699</v>
      </c>
      <c r="L14" s="159">
        <f>'Послуги всього'!L15-'16'!L14</f>
        <v>12</v>
      </c>
      <c r="M14" s="159">
        <f>'Послуги всього'!M15-'16'!M14</f>
        <v>0</v>
      </c>
      <c r="N14" s="38">
        <f t="shared" ref="N14:N28" si="7">M14/L14*100</f>
        <v>0</v>
      </c>
      <c r="O14" s="159">
        <f>'Послуги всього'!O15-'16'!O14</f>
        <v>1253</v>
      </c>
      <c r="P14" s="159">
        <f>'Послуги всього'!P15-'16'!P14</f>
        <v>368</v>
      </c>
      <c r="Q14" s="38">
        <f t="shared" si="4"/>
        <v>29.369513168395851</v>
      </c>
      <c r="R14" s="159">
        <f>'Послуги всього'!R15-'16'!R14</f>
        <v>221</v>
      </c>
      <c r="S14" s="159">
        <f>'Послуги всього'!S15-'16'!S14</f>
        <v>263</v>
      </c>
      <c r="T14" s="159">
        <f>'Послуги всього'!T15-'16'!T14</f>
        <v>192</v>
      </c>
      <c r="U14" s="38">
        <f t="shared" si="5"/>
        <v>73.00380228136882</v>
      </c>
      <c r="V14" s="159">
        <f>'Послуги всього'!V15-'16'!V14</f>
        <v>204</v>
      </c>
      <c r="W14" s="159">
        <f>'Послуги всього'!W15-'16'!W14</f>
        <v>74</v>
      </c>
      <c r="X14" s="38">
        <f t="shared" si="6"/>
        <v>36.274509803921568</v>
      </c>
      <c r="Y14" s="105"/>
      <c r="Z14" s="106"/>
      <c r="AA14" s="106"/>
      <c r="AB14" s="106"/>
    </row>
    <row r="15" spans="1:28" s="107" customFormat="1" ht="16.2" customHeight="1" x14ac:dyDescent="0.3">
      <c r="A15" s="141" t="s">
        <v>49</v>
      </c>
      <c r="B15" s="159">
        <f>'Послуги всього'!B16-'16'!B15</f>
        <v>20</v>
      </c>
      <c r="C15" s="159">
        <f>'Послуги всього'!C16-'16'!C15</f>
        <v>24</v>
      </c>
      <c r="D15" s="159">
        <f>'Послуги всього'!D16-'16'!D15</f>
        <v>20</v>
      </c>
      <c r="E15" s="38">
        <f t="shared" si="0"/>
        <v>83.333333333333343</v>
      </c>
      <c r="F15" s="159">
        <f>'Послуги всього'!F16-'16'!F15</f>
        <v>37</v>
      </c>
      <c r="G15" s="159">
        <f>'Послуги всього'!G16-'16'!G15</f>
        <v>17</v>
      </c>
      <c r="H15" s="38">
        <f t="shared" si="1"/>
        <v>45.945945945945951</v>
      </c>
      <c r="I15" s="159">
        <f>'Послуги всього'!I16-'16'!I15</f>
        <v>3</v>
      </c>
      <c r="J15" s="159">
        <f>'Послуги всього'!J16-'16'!J15</f>
        <v>0</v>
      </c>
      <c r="K15" s="38">
        <f t="shared" si="2"/>
        <v>0</v>
      </c>
      <c r="L15" s="159">
        <f>'Послуги всього'!L16-'16'!L15</f>
        <v>0</v>
      </c>
      <c r="M15" s="159">
        <f>'Послуги всього'!M16-'16'!M15</f>
        <v>1</v>
      </c>
      <c r="N15" s="164" t="e">
        <f t="shared" si="7"/>
        <v>#DIV/0!</v>
      </c>
      <c r="O15" s="159">
        <f>'Послуги всього'!O16-'16'!O15</f>
        <v>24</v>
      </c>
      <c r="P15" s="159">
        <f>'Послуги всього'!P16-'16'!P15</f>
        <v>20</v>
      </c>
      <c r="Q15" s="38">
        <f t="shared" si="4"/>
        <v>83.333333333333343</v>
      </c>
      <c r="R15" s="159">
        <f>'Послуги всього'!R16-'16'!R15</f>
        <v>10</v>
      </c>
      <c r="S15" s="159">
        <f>'Послуги всього'!S16-'16'!S15</f>
        <v>7</v>
      </c>
      <c r="T15" s="159">
        <f>'Послуги всього'!T16-'16'!T15</f>
        <v>10</v>
      </c>
      <c r="U15" s="38">
        <f t="shared" si="5"/>
        <v>142.85714285714286</v>
      </c>
      <c r="V15" s="159">
        <f>'Послуги всього'!V16-'16'!V15</f>
        <v>7</v>
      </c>
      <c r="W15" s="159">
        <f>'Послуги всього'!W16-'16'!W15</f>
        <v>6</v>
      </c>
      <c r="X15" s="38">
        <f t="shared" si="6"/>
        <v>85.714285714285708</v>
      </c>
      <c r="Y15" s="105"/>
      <c r="Z15" s="106"/>
      <c r="AA15" s="106"/>
      <c r="AB15" s="106"/>
    </row>
    <row r="16" spans="1:28" s="107" customFormat="1" ht="16.2" customHeight="1" x14ac:dyDescent="0.3">
      <c r="A16" s="141" t="s">
        <v>50</v>
      </c>
      <c r="B16" s="159">
        <f>'Послуги всього'!B17-'16'!B16</f>
        <v>848</v>
      </c>
      <c r="C16" s="159">
        <f>'Послуги всього'!C17-'16'!C16</f>
        <v>592</v>
      </c>
      <c r="D16" s="159">
        <f>'Послуги всього'!D17-'16'!D16</f>
        <v>820</v>
      </c>
      <c r="E16" s="38">
        <f t="shared" si="0"/>
        <v>138.51351351351352</v>
      </c>
      <c r="F16" s="159">
        <f>'Послуги всього'!F17-'16'!F16</f>
        <v>287</v>
      </c>
      <c r="G16" s="159">
        <f>'Послуги всього'!G17-'16'!G16</f>
        <v>178</v>
      </c>
      <c r="H16" s="38">
        <f t="shared" si="1"/>
        <v>62.020905923344948</v>
      </c>
      <c r="I16" s="159">
        <f>'Послуги всього'!I17-'16'!I16</f>
        <v>21</v>
      </c>
      <c r="J16" s="159">
        <f>'Послуги всього'!J17-'16'!J16</f>
        <v>26</v>
      </c>
      <c r="K16" s="38">
        <f t="shared" si="2"/>
        <v>123.80952380952381</v>
      </c>
      <c r="L16" s="159">
        <f>'Послуги всього'!L17-'16'!L16</f>
        <v>24</v>
      </c>
      <c r="M16" s="159">
        <f>'Послуги всього'!M17-'16'!M16</f>
        <v>20</v>
      </c>
      <c r="N16" s="38">
        <f t="shared" si="7"/>
        <v>83.333333333333343</v>
      </c>
      <c r="O16" s="159">
        <f>'Послуги всього'!O17-'16'!O16</f>
        <v>585</v>
      </c>
      <c r="P16" s="159">
        <f>'Послуги всього'!P17-'16'!P16</f>
        <v>799</v>
      </c>
      <c r="Q16" s="38">
        <f t="shared" si="4"/>
        <v>136.58119658119659</v>
      </c>
      <c r="R16" s="159">
        <f>'Послуги всього'!R17-'16'!R16</f>
        <v>417</v>
      </c>
      <c r="S16" s="159">
        <f>'Послуги всього'!S17-'16'!S16</f>
        <v>141</v>
      </c>
      <c r="T16" s="159">
        <f>'Послуги всього'!T17-'16'!T16</f>
        <v>417</v>
      </c>
      <c r="U16" s="38">
        <f t="shared" si="5"/>
        <v>295.74468085106383</v>
      </c>
      <c r="V16" s="159">
        <f>'Послуги всього'!V17-'16'!V16</f>
        <v>102</v>
      </c>
      <c r="W16" s="159">
        <f>'Послуги всього'!W17-'16'!W16</f>
        <v>394</v>
      </c>
      <c r="X16" s="38">
        <f t="shared" si="6"/>
        <v>386.27450980392155</v>
      </c>
      <c r="Y16" s="105"/>
      <c r="Z16" s="106"/>
      <c r="AA16" s="106"/>
      <c r="AB16" s="106"/>
    </row>
    <row r="17" spans="1:28" s="107" customFormat="1" ht="16.2" customHeight="1" x14ac:dyDescent="0.3">
      <c r="A17" s="141" t="s">
        <v>51</v>
      </c>
      <c r="B17" s="159">
        <f>'Послуги всього'!B18-'16'!B17</f>
        <v>660</v>
      </c>
      <c r="C17" s="159">
        <f>'Послуги всього'!C18-'16'!C17</f>
        <v>1040</v>
      </c>
      <c r="D17" s="159">
        <f>'Послуги всього'!D18-'16'!D17</f>
        <v>644</v>
      </c>
      <c r="E17" s="38">
        <f t="shared" si="0"/>
        <v>61.923076923076927</v>
      </c>
      <c r="F17" s="159">
        <f>'Послуги всього'!F18-'16'!F17</f>
        <v>360</v>
      </c>
      <c r="G17" s="159">
        <f>'Послуги всього'!G18-'16'!G17</f>
        <v>130</v>
      </c>
      <c r="H17" s="38">
        <f t="shared" si="1"/>
        <v>36.111111111111107</v>
      </c>
      <c r="I17" s="159">
        <f>'Послуги всього'!I18-'16'!I17</f>
        <v>25</v>
      </c>
      <c r="J17" s="159">
        <f>'Послуги всього'!J18-'16'!J17</f>
        <v>3</v>
      </c>
      <c r="K17" s="38">
        <f t="shared" si="2"/>
        <v>12</v>
      </c>
      <c r="L17" s="159">
        <f>'Послуги всього'!L18-'16'!L17</f>
        <v>67</v>
      </c>
      <c r="M17" s="159">
        <f>'Послуги всього'!M18-'16'!M17</f>
        <v>12</v>
      </c>
      <c r="N17" s="38">
        <f t="shared" si="7"/>
        <v>17.910447761194028</v>
      </c>
      <c r="O17" s="159">
        <f>'Послуги всього'!O18-'16'!O17</f>
        <v>1008</v>
      </c>
      <c r="P17" s="159">
        <f>'Послуги всього'!P18-'16'!P17</f>
        <v>572</v>
      </c>
      <c r="Q17" s="38">
        <f t="shared" si="4"/>
        <v>56.746031746031747</v>
      </c>
      <c r="R17" s="159">
        <f>'Послуги всього'!R18-'16'!R17</f>
        <v>220</v>
      </c>
      <c r="S17" s="159">
        <f>'Послуги всього'!S18-'16'!S17</f>
        <v>269</v>
      </c>
      <c r="T17" s="159">
        <f>'Послуги всього'!T18-'16'!T17</f>
        <v>220</v>
      </c>
      <c r="U17" s="38">
        <f t="shared" si="5"/>
        <v>81.784386617100367</v>
      </c>
      <c r="V17" s="159">
        <f>'Послуги всього'!V18-'16'!V17</f>
        <v>170</v>
      </c>
      <c r="W17" s="159">
        <f>'Послуги всього'!W18-'16'!W17</f>
        <v>128</v>
      </c>
      <c r="X17" s="38">
        <f t="shared" si="6"/>
        <v>75.294117647058826</v>
      </c>
      <c r="Y17" s="105"/>
      <c r="Z17" s="106"/>
      <c r="AA17" s="106"/>
      <c r="AB17" s="106"/>
    </row>
    <row r="18" spans="1:28" s="107" customFormat="1" ht="16.2" customHeight="1" x14ac:dyDescent="0.3">
      <c r="A18" s="141" t="s">
        <v>52</v>
      </c>
      <c r="B18" s="159">
        <f>'Послуги всього'!B19-'16'!B18</f>
        <v>4244</v>
      </c>
      <c r="C18" s="159">
        <f>'Послуги всього'!C19-'16'!C18</f>
        <v>2397</v>
      </c>
      <c r="D18" s="159">
        <f>'Послуги всього'!D19-'16'!D18</f>
        <v>3520</v>
      </c>
      <c r="E18" s="38">
        <f t="shared" si="0"/>
        <v>146.85022945348351</v>
      </c>
      <c r="F18" s="159">
        <f>'Послуги всього'!F19-'16'!F18</f>
        <v>918</v>
      </c>
      <c r="G18" s="159">
        <f>'Послуги всього'!G19-'16'!G18</f>
        <v>587</v>
      </c>
      <c r="H18" s="38">
        <f t="shared" si="1"/>
        <v>63.943355119825704</v>
      </c>
      <c r="I18" s="159">
        <f>'Послуги всього'!I19-'16'!I18</f>
        <v>66</v>
      </c>
      <c r="J18" s="159">
        <f>'Послуги всього'!J19-'16'!J18</f>
        <v>15</v>
      </c>
      <c r="K18" s="38">
        <f t="shared" si="2"/>
        <v>22.727272727272727</v>
      </c>
      <c r="L18" s="159">
        <f>'Послуги всього'!L19-'16'!L18</f>
        <v>15</v>
      </c>
      <c r="M18" s="159">
        <f>'Послуги всього'!M19-'16'!M18</f>
        <v>0</v>
      </c>
      <c r="N18" s="38">
        <f t="shared" si="7"/>
        <v>0</v>
      </c>
      <c r="O18" s="159">
        <f>'Послуги всього'!O19-'16'!O18</f>
        <v>2347</v>
      </c>
      <c r="P18" s="159">
        <f>'Послуги всього'!P19-'16'!P18</f>
        <v>3218</v>
      </c>
      <c r="Q18" s="38">
        <f t="shared" si="4"/>
        <v>137.11120579463145</v>
      </c>
      <c r="R18" s="159">
        <f>'Послуги всього'!R19-'16'!R18</f>
        <v>1820</v>
      </c>
      <c r="S18" s="159">
        <f>'Послуги всього'!S19-'16'!S18</f>
        <v>652</v>
      </c>
      <c r="T18" s="159">
        <f>'Послуги всього'!T19-'16'!T18</f>
        <v>1558</v>
      </c>
      <c r="U18" s="38">
        <f t="shared" si="5"/>
        <v>238.95705521472394</v>
      </c>
      <c r="V18" s="159">
        <f>'Послуги всього'!V19-'16'!V18</f>
        <v>512</v>
      </c>
      <c r="W18" s="159">
        <f>'Послуги всього'!W19-'16'!W18</f>
        <v>1446</v>
      </c>
      <c r="X18" s="38">
        <f t="shared" si="6"/>
        <v>282.421875</v>
      </c>
      <c r="Y18" s="105"/>
      <c r="Z18" s="106"/>
      <c r="AA18" s="106"/>
      <c r="AB18" s="106"/>
    </row>
    <row r="19" spans="1:28" s="107" customFormat="1" ht="16.2" customHeight="1" x14ac:dyDescent="0.3">
      <c r="A19" s="141" t="s">
        <v>53</v>
      </c>
      <c r="B19" s="159">
        <f>'Послуги всього'!B20-'16'!B19</f>
        <v>365</v>
      </c>
      <c r="C19" s="159">
        <f>'Послуги всього'!C20-'16'!C19</f>
        <v>613</v>
      </c>
      <c r="D19" s="159">
        <f>'Послуги всього'!D20-'16'!D19</f>
        <v>336</v>
      </c>
      <c r="E19" s="38">
        <f t="shared" si="0"/>
        <v>54.812398042414358</v>
      </c>
      <c r="F19" s="159">
        <f>'Послуги всього'!F20-'16'!F19</f>
        <v>217</v>
      </c>
      <c r="G19" s="159">
        <f>'Послуги всього'!G20-'16'!G19</f>
        <v>71</v>
      </c>
      <c r="H19" s="38">
        <f t="shared" si="1"/>
        <v>32.718894009216591</v>
      </c>
      <c r="I19" s="159">
        <f>'Послуги всього'!I20-'16'!I19</f>
        <v>9</v>
      </c>
      <c r="J19" s="159">
        <f>'Послуги всього'!J20-'16'!J19</f>
        <v>6</v>
      </c>
      <c r="K19" s="38">
        <f t="shared" si="2"/>
        <v>66.666666666666657</v>
      </c>
      <c r="L19" s="159">
        <f>'Послуги всього'!L20-'16'!L19</f>
        <v>2</v>
      </c>
      <c r="M19" s="159">
        <f>'Послуги всього'!M20-'16'!M19</f>
        <v>1</v>
      </c>
      <c r="N19" s="38">
        <f t="shared" si="7"/>
        <v>50</v>
      </c>
      <c r="O19" s="159">
        <f>'Послуги всього'!O20-'16'!O19</f>
        <v>587</v>
      </c>
      <c r="P19" s="159">
        <f>'Послуги всього'!P20-'16'!P19</f>
        <v>258</v>
      </c>
      <c r="Q19" s="38">
        <f t="shared" si="4"/>
        <v>43.95229982964225</v>
      </c>
      <c r="R19" s="159">
        <f>'Послуги всього'!R20-'16'!R19</f>
        <v>173</v>
      </c>
      <c r="S19" s="159">
        <f>'Послуги всього'!S20-'16'!S19</f>
        <v>230</v>
      </c>
      <c r="T19" s="159">
        <f>'Послуги всього'!T20-'16'!T19</f>
        <v>173</v>
      </c>
      <c r="U19" s="38">
        <f t="shared" si="5"/>
        <v>75.217391304347828</v>
      </c>
      <c r="V19" s="159">
        <f>'Послуги всього'!V20-'16'!V19</f>
        <v>161</v>
      </c>
      <c r="W19" s="159">
        <f>'Послуги всього'!W20-'16'!W19</f>
        <v>65</v>
      </c>
      <c r="X19" s="38">
        <f t="shared" si="6"/>
        <v>40.372670807453417</v>
      </c>
      <c r="Y19" s="105"/>
      <c r="Z19" s="106"/>
      <c r="AA19" s="106"/>
      <c r="AB19" s="106"/>
    </row>
    <row r="20" spans="1:28" s="107" customFormat="1" ht="16.2" customHeight="1" x14ac:dyDescent="0.3">
      <c r="A20" s="141" t="s">
        <v>54</v>
      </c>
      <c r="B20" s="159">
        <f>'Послуги всього'!B21-'16'!B20</f>
        <v>448</v>
      </c>
      <c r="C20" s="159">
        <f>'Послуги всього'!C21-'16'!C20</f>
        <v>920</v>
      </c>
      <c r="D20" s="159">
        <f>'Послуги всього'!D21-'16'!D20</f>
        <v>437</v>
      </c>
      <c r="E20" s="38">
        <f t="shared" si="0"/>
        <v>47.5</v>
      </c>
      <c r="F20" s="159">
        <f>'Послуги всього'!F21-'16'!F20</f>
        <v>391</v>
      </c>
      <c r="G20" s="159">
        <f>'Послуги всього'!G21-'16'!G20</f>
        <v>93</v>
      </c>
      <c r="H20" s="38">
        <f t="shared" si="1"/>
        <v>23.785166240409207</v>
      </c>
      <c r="I20" s="159">
        <f>'Послуги всього'!I21-'16'!I20</f>
        <v>25</v>
      </c>
      <c r="J20" s="159">
        <f>'Послуги всього'!J21-'16'!J20</f>
        <v>4</v>
      </c>
      <c r="K20" s="38">
        <f t="shared" si="2"/>
        <v>16</v>
      </c>
      <c r="L20" s="159">
        <f>'Послуги всього'!L21-'16'!L20</f>
        <v>79</v>
      </c>
      <c r="M20" s="159">
        <f>'Послуги всього'!M21-'16'!M20</f>
        <v>4</v>
      </c>
      <c r="N20" s="38">
        <f t="shared" si="7"/>
        <v>5.0632911392405067</v>
      </c>
      <c r="O20" s="159">
        <f>'Послуги всього'!O21-'16'!O20</f>
        <v>882</v>
      </c>
      <c r="P20" s="159">
        <f>'Послуги всього'!P21-'16'!P20</f>
        <v>379</v>
      </c>
      <c r="Q20" s="38">
        <f t="shared" si="4"/>
        <v>42.970521541950113</v>
      </c>
      <c r="R20" s="159">
        <f>'Послуги всього'!R21-'16'!R20</f>
        <v>176</v>
      </c>
      <c r="S20" s="159">
        <f>'Послуги всього'!S21-'16'!S20</f>
        <v>248</v>
      </c>
      <c r="T20" s="159">
        <f>'Послуги всього'!T21-'16'!T20</f>
        <v>174</v>
      </c>
      <c r="U20" s="38">
        <f t="shared" si="5"/>
        <v>70.161290322580655</v>
      </c>
      <c r="V20" s="159">
        <f>'Послуги всього'!V21-'16'!V20</f>
        <v>197</v>
      </c>
      <c r="W20" s="159">
        <f>'Послуги всього'!W21-'16'!W20</f>
        <v>52</v>
      </c>
      <c r="X20" s="38">
        <f t="shared" si="6"/>
        <v>26.395939086294419</v>
      </c>
      <c r="Y20" s="105"/>
      <c r="Z20" s="106"/>
      <c r="AA20" s="106"/>
      <c r="AB20" s="106"/>
    </row>
    <row r="21" spans="1:28" s="107" customFormat="1" ht="16.2" customHeight="1" x14ac:dyDescent="0.3">
      <c r="A21" s="141" t="s">
        <v>55</v>
      </c>
      <c r="B21" s="159">
        <f>'Послуги всього'!B22-'16'!B21</f>
        <v>6</v>
      </c>
      <c r="C21" s="159">
        <f>'Послуги всього'!C22-'16'!C21</f>
        <v>23</v>
      </c>
      <c r="D21" s="159">
        <f>'Послуги всього'!D22-'16'!D21</f>
        <v>5</v>
      </c>
      <c r="E21" s="38">
        <f t="shared" si="0"/>
        <v>21.739130434782609</v>
      </c>
      <c r="F21" s="159">
        <f>'Послуги всього'!F22-'16'!F21</f>
        <v>14</v>
      </c>
      <c r="G21" s="159">
        <f>'Послуги всього'!G22-'16'!G21</f>
        <v>3</v>
      </c>
      <c r="H21" s="38">
        <f t="shared" si="1"/>
        <v>21.428571428571427</v>
      </c>
      <c r="I21" s="159">
        <f>'Послуги всього'!I22-'16'!I21</f>
        <v>0</v>
      </c>
      <c r="J21" s="159">
        <f>'Послуги всього'!J22-'16'!J21</f>
        <v>0</v>
      </c>
      <c r="K21" s="164" t="e">
        <f t="shared" si="2"/>
        <v>#DIV/0!</v>
      </c>
      <c r="L21" s="159">
        <f>'Послуги всього'!L22-'16'!L21</f>
        <v>0</v>
      </c>
      <c r="M21" s="159">
        <f>'Послуги всього'!M22-'16'!M21</f>
        <v>0</v>
      </c>
      <c r="N21" s="164" t="e">
        <f t="shared" si="7"/>
        <v>#DIV/0!</v>
      </c>
      <c r="O21" s="159">
        <f>'Послуги всього'!O22-'16'!O21</f>
        <v>23</v>
      </c>
      <c r="P21" s="159">
        <f>'Послуги всього'!P22-'16'!P21</f>
        <v>5</v>
      </c>
      <c r="Q21" s="38">
        <f t="shared" si="4"/>
        <v>21.739130434782609</v>
      </c>
      <c r="R21" s="159">
        <f>'Послуги всього'!R22-'16'!R21</f>
        <v>3</v>
      </c>
      <c r="S21" s="159">
        <f>'Послуги всього'!S22-'16'!S21</f>
        <v>2</v>
      </c>
      <c r="T21" s="159">
        <f>'Послуги всього'!T22-'16'!T21</f>
        <v>2</v>
      </c>
      <c r="U21" s="38">
        <f t="shared" si="5"/>
        <v>100</v>
      </c>
      <c r="V21" s="159">
        <f>'Послуги всього'!V22-'16'!V21</f>
        <v>2</v>
      </c>
      <c r="W21" s="159">
        <f>'Послуги всього'!W22-'16'!W21</f>
        <v>2</v>
      </c>
      <c r="X21" s="38">
        <f t="shared" si="6"/>
        <v>100</v>
      </c>
      <c r="Y21" s="123"/>
      <c r="Z21" s="123"/>
      <c r="AA21" s="123"/>
      <c r="AB21" s="123"/>
    </row>
    <row r="22" spans="1:28" s="107" customFormat="1" ht="16.2" customHeight="1" x14ac:dyDescent="0.3">
      <c r="A22" s="141" t="s">
        <v>56</v>
      </c>
      <c r="B22" s="159">
        <f>'Послуги всього'!B23-'16'!B22</f>
        <v>806</v>
      </c>
      <c r="C22" s="159">
        <f>'Послуги всього'!C23-'16'!C22</f>
        <v>607</v>
      </c>
      <c r="D22" s="159">
        <f>'Послуги всього'!D23-'16'!D22</f>
        <v>764</v>
      </c>
      <c r="E22" s="38">
        <f t="shared" si="0"/>
        <v>125.86490939044481</v>
      </c>
      <c r="F22" s="159">
        <f>'Послуги всього'!F23-'16'!F22</f>
        <v>245</v>
      </c>
      <c r="G22" s="159">
        <f>'Послуги всього'!G23-'16'!G22</f>
        <v>154</v>
      </c>
      <c r="H22" s="38">
        <f t="shared" si="1"/>
        <v>62.857142857142854</v>
      </c>
      <c r="I22" s="159">
        <f>'Послуги всього'!I23-'16'!I22</f>
        <v>17</v>
      </c>
      <c r="J22" s="159">
        <f>'Послуги всього'!J23-'16'!J22</f>
        <v>10</v>
      </c>
      <c r="K22" s="38">
        <f t="shared" si="2"/>
        <v>58.82352941176471</v>
      </c>
      <c r="L22" s="159">
        <f>'Послуги всього'!L23-'16'!L22</f>
        <v>40</v>
      </c>
      <c r="M22" s="159">
        <f>'Послуги всього'!M23-'16'!M22</f>
        <v>22</v>
      </c>
      <c r="N22" s="38">
        <f t="shared" si="7"/>
        <v>55.000000000000007</v>
      </c>
      <c r="O22" s="159">
        <f>'Послуги всього'!O23-'16'!O22</f>
        <v>606</v>
      </c>
      <c r="P22" s="159">
        <f>'Послуги всього'!P23-'16'!P22</f>
        <v>755</v>
      </c>
      <c r="Q22" s="38">
        <f t="shared" si="4"/>
        <v>124.58745874587459</v>
      </c>
      <c r="R22" s="159">
        <f>'Послуги всього'!R23-'16'!R22</f>
        <v>475</v>
      </c>
      <c r="S22" s="159">
        <f>'Послуги всього'!S23-'16'!S22</f>
        <v>177</v>
      </c>
      <c r="T22" s="159">
        <f>'Послуги всього'!T23-'16'!T22</f>
        <v>462</v>
      </c>
      <c r="U22" s="38">
        <f t="shared" si="5"/>
        <v>261.0169491525424</v>
      </c>
      <c r="V22" s="159">
        <f>'Послуги всього'!V23-'16'!V22</f>
        <v>101</v>
      </c>
      <c r="W22" s="159">
        <f>'Послуги всього'!W23-'16'!W22</f>
        <v>390</v>
      </c>
      <c r="X22" s="38">
        <f t="shared" si="6"/>
        <v>386.13861386138615</v>
      </c>
      <c r="Y22" s="105"/>
      <c r="Z22" s="106"/>
      <c r="AA22" s="106"/>
      <c r="AB22" s="106"/>
    </row>
    <row r="23" spans="1:28" s="107" customFormat="1" ht="16.2" customHeight="1" x14ac:dyDescent="0.3">
      <c r="A23" s="141" t="s">
        <v>57</v>
      </c>
      <c r="B23" s="159">
        <f>'Послуги всього'!B24-'16'!B23</f>
        <v>539</v>
      </c>
      <c r="C23" s="159">
        <f>'Послуги всього'!C24-'16'!C23</f>
        <v>762</v>
      </c>
      <c r="D23" s="159">
        <f>'Послуги всього'!D24-'16'!D23</f>
        <v>447</v>
      </c>
      <c r="E23" s="38">
        <f t="shared" si="0"/>
        <v>58.661417322834644</v>
      </c>
      <c r="F23" s="159">
        <f>'Послуги всього'!F24-'16'!F23</f>
        <v>499</v>
      </c>
      <c r="G23" s="159">
        <f>'Послуги всього'!G24-'16'!G23</f>
        <v>176</v>
      </c>
      <c r="H23" s="38">
        <f t="shared" si="1"/>
        <v>35.270541082164328</v>
      </c>
      <c r="I23" s="159">
        <f>'Послуги всього'!I24-'16'!I23</f>
        <v>23</v>
      </c>
      <c r="J23" s="159">
        <f>'Послуги всього'!J24-'16'!J23</f>
        <v>7</v>
      </c>
      <c r="K23" s="38">
        <f t="shared" si="2"/>
        <v>30.434782608695656</v>
      </c>
      <c r="L23" s="159">
        <f>'Послуги всього'!L24-'16'!L23</f>
        <v>4</v>
      </c>
      <c r="M23" s="159">
        <f>'Послуги всього'!M24-'16'!M23</f>
        <v>0</v>
      </c>
      <c r="N23" s="38">
        <f t="shared" si="7"/>
        <v>0</v>
      </c>
      <c r="O23" s="159">
        <f>'Послуги всього'!O24-'16'!O23</f>
        <v>738</v>
      </c>
      <c r="P23" s="159">
        <f>'Послуги всього'!P24-'16'!P23</f>
        <v>406</v>
      </c>
      <c r="Q23" s="38">
        <f t="shared" si="4"/>
        <v>55.013550135501355</v>
      </c>
      <c r="R23" s="159">
        <f>'Послуги всього'!R24-'16'!R23</f>
        <v>184</v>
      </c>
      <c r="S23" s="159">
        <f>'Послуги всього'!S24-'16'!S23</f>
        <v>195</v>
      </c>
      <c r="T23" s="159">
        <f>'Послуги всього'!T24-'16'!T23</f>
        <v>137</v>
      </c>
      <c r="U23" s="38">
        <f t="shared" si="5"/>
        <v>70.256410256410248</v>
      </c>
      <c r="V23" s="159">
        <f>'Послуги всього'!V24-'16'!V23</f>
        <v>148</v>
      </c>
      <c r="W23" s="159">
        <f>'Послуги всього'!W24-'16'!W23</f>
        <v>97</v>
      </c>
      <c r="X23" s="38">
        <f t="shared" si="6"/>
        <v>65.540540540540533</v>
      </c>
      <c r="Y23" s="105"/>
      <c r="Z23" s="106"/>
      <c r="AA23" s="106"/>
      <c r="AB23" s="106"/>
    </row>
    <row r="24" spans="1:28" s="107" customFormat="1" ht="16.2" customHeight="1" x14ac:dyDescent="0.3">
      <c r="A24" s="141" t="s">
        <v>58</v>
      </c>
      <c r="B24" s="159">
        <f>'Послуги всього'!B25-'16'!B24</f>
        <v>341</v>
      </c>
      <c r="C24" s="159">
        <f>'Послуги всього'!C25-'16'!C24</f>
        <v>948</v>
      </c>
      <c r="D24" s="159">
        <f>'Послуги всього'!D25-'16'!D24</f>
        <v>332</v>
      </c>
      <c r="E24" s="38">
        <f t="shared" si="0"/>
        <v>35.021097046413502</v>
      </c>
      <c r="F24" s="159">
        <f>'Послуги всього'!F25-'16'!F24</f>
        <v>442</v>
      </c>
      <c r="G24" s="159">
        <f>'Послуги всього'!G25-'16'!G24</f>
        <v>82</v>
      </c>
      <c r="H24" s="38">
        <f t="shared" si="1"/>
        <v>18.552036199095024</v>
      </c>
      <c r="I24" s="159">
        <f>'Послуги всього'!I25-'16'!I24</f>
        <v>19</v>
      </c>
      <c r="J24" s="159">
        <f>'Послуги всього'!J25-'16'!J24</f>
        <v>7</v>
      </c>
      <c r="K24" s="38">
        <f t="shared" si="2"/>
        <v>36.84210526315789</v>
      </c>
      <c r="L24" s="159">
        <f>'Послуги всього'!L25-'16'!L24</f>
        <v>1</v>
      </c>
      <c r="M24" s="159">
        <f>'Послуги всього'!M25-'16'!M24</f>
        <v>1</v>
      </c>
      <c r="N24" s="38">
        <f t="shared" si="7"/>
        <v>100</v>
      </c>
      <c r="O24" s="159">
        <f>'Послуги всього'!O25-'16'!O24</f>
        <v>931</v>
      </c>
      <c r="P24" s="159">
        <f>'Послуги всього'!P25-'16'!P24</f>
        <v>283</v>
      </c>
      <c r="Q24" s="38">
        <f t="shared" si="4"/>
        <v>30.397422126745433</v>
      </c>
      <c r="R24" s="159">
        <f>'Послуги всього'!R25-'16'!R24</f>
        <v>117</v>
      </c>
      <c r="S24" s="159">
        <f>'Послуги всього'!S25-'16'!S24</f>
        <v>234</v>
      </c>
      <c r="T24" s="159">
        <f>'Послуги всього'!T25-'16'!T24</f>
        <v>117</v>
      </c>
      <c r="U24" s="38">
        <f t="shared" si="5"/>
        <v>50</v>
      </c>
      <c r="V24" s="159">
        <f>'Послуги всього'!V25-'16'!V24</f>
        <v>161</v>
      </c>
      <c r="W24" s="159">
        <f>'Послуги всього'!W25-'16'!W24</f>
        <v>27</v>
      </c>
      <c r="X24" s="38">
        <f t="shared" si="6"/>
        <v>16.770186335403729</v>
      </c>
      <c r="Y24" s="105"/>
      <c r="Z24" s="106"/>
      <c r="AA24" s="106"/>
      <c r="AB24" s="106"/>
    </row>
    <row r="25" spans="1:28" s="107" customFormat="1" ht="16.2" customHeight="1" x14ac:dyDescent="0.3">
      <c r="A25" s="141" t="s">
        <v>59</v>
      </c>
      <c r="B25" s="159">
        <f>'Послуги всього'!B26-'16'!B25</f>
        <v>28</v>
      </c>
      <c r="C25" s="159">
        <f>'Послуги всього'!C26-'16'!C25</f>
        <v>44</v>
      </c>
      <c r="D25" s="159">
        <f>'Послуги всього'!D26-'16'!D25</f>
        <v>27</v>
      </c>
      <c r="E25" s="38">
        <f t="shared" si="0"/>
        <v>61.363636363636367</v>
      </c>
      <c r="F25" s="159">
        <f>'Послуги всього'!F26-'16'!F25</f>
        <v>45</v>
      </c>
      <c r="G25" s="159">
        <f>'Послуги всього'!G26-'16'!G25</f>
        <v>17</v>
      </c>
      <c r="H25" s="38">
        <f t="shared" si="1"/>
        <v>37.777777777777779</v>
      </c>
      <c r="I25" s="159">
        <f>'Послуги всього'!I26-'16'!I25</f>
        <v>1</v>
      </c>
      <c r="J25" s="159">
        <f>'Послуги всього'!J26-'16'!J25</f>
        <v>0</v>
      </c>
      <c r="K25" s="38">
        <f t="shared" si="2"/>
        <v>0</v>
      </c>
      <c r="L25" s="159">
        <f>'Послуги всього'!L26-'16'!L25</f>
        <v>5</v>
      </c>
      <c r="M25" s="159">
        <f>'Послуги всього'!M26-'16'!M25</f>
        <v>4</v>
      </c>
      <c r="N25" s="38">
        <f t="shared" si="7"/>
        <v>80</v>
      </c>
      <c r="O25" s="159">
        <f>'Послуги всього'!O26-'16'!O25</f>
        <v>43</v>
      </c>
      <c r="P25" s="159">
        <f>'Послуги всього'!P26-'16'!P25</f>
        <v>26</v>
      </c>
      <c r="Q25" s="38">
        <f t="shared" si="4"/>
        <v>60.465116279069761</v>
      </c>
      <c r="R25" s="159">
        <f>'Послуги всього'!R26-'16'!R25</f>
        <v>9</v>
      </c>
      <c r="S25" s="159">
        <f>'Послуги всього'!S26-'16'!S25</f>
        <v>6</v>
      </c>
      <c r="T25" s="159">
        <f>'Послуги всього'!T26-'16'!T25</f>
        <v>9</v>
      </c>
      <c r="U25" s="38">
        <f t="shared" si="5"/>
        <v>150</v>
      </c>
      <c r="V25" s="159">
        <f>'Послуги всього'!V26-'16'!V25</f>
        <v>6</v>
      </c>
      <c r="W25" s="159">
        <f>'Послуги всього'!W26-'16'!W25</f>
        <v>1</v>
      </c>
      <c r="X25" s="38">
        <f t="shared" si="6"/>
        <v>16.666666666666664</v>
      </c>
      <c r="Y25" s="105"/>
      <c r="Z25" s="106"/>
      <c r="AA25" s="106"/>
      <c r="AB25" s="106"/>
    </row>
    <row r="26" spans="1:28" s="107" customFormat="1" ht="16.2" customHeight="1" x14ac:dyDescent="0.3">
      <c r="A26" s="141" t="s">
        <v>60</v>
      </c>
      <c r="B26" s="159">
        <f>'Послуги всього'!B27-'16'!B26</f>
        <v>570</v>
      </c>
      <c r="C26" s="159">
        <f>'Послуги всього'!C27-'16'!C26</f>
        <v>1123</v>
      </c>
      <c r="D26" s="159">
        <f>'Послуги всього'!D27-'16'!D26</f>
        <v>554</v>
      </c>
      <c r="E26" s="38">
        <f t="shared" si="0"/>
        <v>49.332146037399824</v>
      </c>
      <c r="F26" s="159">
        <f>'Послуги всього'!F27-'16'!F26</f>
        <v>446</v>
      </c>
      <c r="G26" s="159">
        <f>'Послуги всього'!G27-'16'!G26</f>
        <v>123</v>
      </c>
      <c r="H26" s="38">
        <f t="shared" si="1"/>
        <v>27.578475336322871</v>
      </c>
      <c r="I26" s="159">
        <f>'Послуги всього'!I27-'16'!I26</f>
        <v>28</v>
      </c>
      <c r="J26" s="159">
        <f>'Послуги всього'!J27-'16'!J26</f>
        <v>1</v>
      </c>
      <c r="K26" s="38">
        <f t="shared" si="2"/>
        <v>3.5714285714285712</v>
      </c>
      <c r="L26" s="159">
        <f>'Послуги всього'!L27-'16'!L26</f>
        <v>10</v>
      </c>
      <c r="M26" s="159">
        <f>'Послуги всього'!M27-'16'!M26</f>
        <v>12</v>
      </c>
      <c r="N26" s="38">
        <f t="shared" si="7"/>
        <v>120</v>
      </c>
      <c r="O26" s="159">
        <f>'Послуги всього'!O27-'16'!O26</f>
        <v>1105</v>
      </c>
      <c r="P26" s="159">
        <f>'Послуги всього'!P27-'16'!P26</f>
        <v>540</v>
      </c>
      <c r="Q26" s="38">
        <f t="shared" si="4"/>
        <v>48.868778280542983</v>
      </c>
      <c r="R26" s="159">
        <f>'Послуги всього'!R27-'16'!R26</f>
        <v>195</v>
      </c>
      <c r="S26" s="159">
        <f>'Послуги всього'!S27-'16'!S26</f>
        <v>363</v>
      </c>
      <c r="T26" s="159">
        <f>'Послуги всього'!T27-'16'!T26</f>
        <v>193</v>
      </c>
      <c r="U26" s="38">
        <f t="shared" si="5"/>
        <v>53.168044077134994</v>
      </c>
      <c r="V26" s="159">
        <f>'Послуги всього'!V27-'16'!V26</f>
        <v>315</v>
      </c>
      <c r="W26" s="159">
        <f>'Послуги всього'!W27-'16'!W26</f>
        <v>86</v>
      </c>
      <c r="X26" s="38">
        <f t="shared" si="6"/>
        <v>27.301587301587301</v>
      </c>
      <c r="Y26" s="105"/>
      <c r="Z26" s="106"/>
      <c r="AA26" s="106"/>
      <c r="AB26" s="106"/>
    </row>
    <row r="27" spans="1:28" s="107" customFormat="1" ht="16.2" customHeight="1" x14ac:dyDescent="0.3">
      <c r="A27" s="141" t="s">
        <v>61</v>
      </c>
      <c r="B27" s="159">
        <f>'Послуги всього'!B28-'16'!B27</f>
        <v>6</v>
      </c>
      <c r="C27" s="159">
        <f>'Послуги всього'!C28-'16'!C27</f>
        <v>10</v>
      </c>
      <c r="D27" s="159">
        <f>'Послуги всього'!D28-'16'!D27</f>
        <v>4</v>
      </c>
      <c r="E27" s="38">
        <f t="shared" si="0"/>
        <v>40</v>
      </c>
      <c r="F27" s="159">
        <f>'Послуги всього'!F28-'16'!F27</f>
        <v>22</v>
      </c>
      <c r="G27" s="159">
        <f>'Послуги всього'!G28-'16'!G27</f>
        <v>44</v>
      </c>
      <c r="H27" s="38">
        <f t="shared" si="1"/>
        <v>200</v>
      </c>
      <c r="I27" s="159">
        <f>'Послуги всього'!I28-'16'!I27</f>
        <v>0</v>
      </c>
      <c r="J27" s="159">
        <f>'Послуги всього'!J28-'16'!J27</f>
        <v>0</v>
      </c>
      <c r="K27" s="164" t="e">
        <f t="shared" si="2"/>
        <v>#DIV/0!</v>
      </c>
      <c r="L27" s="159">
        <f>'Послуги всього'!L28-'16'!L27</f>
        <v>0</v>
      </c>
      <c r="M27" s="159">
        <f>'Послуги всього'!M28-'16'!M27</f>
        <v>0</v>
      </c>
      <c r="N27" s="164" t="e">
        <f t="shared" si="7"/>
        <v>#DIV/0!</v>
      </c>
      <c r="O27" s="159">
        <f>'Послуги всього'!O28-'16'!O27</f>
        <v>10</v>
      </c>
      <c r="P27" s="159">
        <f>'Послуги всього'!P28-'16'!P27</f>
        <v>4</v>
      </c>
      <c r="Q27" s="38">
        <f t="shared" si="4"/>
        <v>40</v>
      </c>
      <c r="R27" s="159">
        <f>'Послуги всього'!R28-'16'!R27</f>
        <v>1</v>
      </c>
      <c r="S27" s="159">
        <f>'Послуги всього'!S28-'16'!S27</f>
        <v>2</v>
      </c>
      <c r="T27" s="159">
        <f>'Послуги всього'!T28-'16'!T27</f>
        <v>1</v>
      </c>
      <c r="U27" s="38">
        <f t="shared" si="5"/>
        <v>50</v>
      </c>
      <c r="V27" s="159">
        <f>'Послуги всього'!V28-'16'!V27</f>
        <v>2</v>
      </c>
      <c r="W27" s="159">
        <f>'Послуги всього'!W28-'16'!W27</f>
        <v>0</v>
      </c>
      <c r="X27" s="38">
        <f t="shared" si="6"/>
        <v>0</v>
      </c>
      <c r="Y27" s="105"/>
      <c r="Z27" s="106"/>
      <c r="AA27" s="106"/>
      <c r="AB27" s="106"/>
    </row>
    <row r="28" spans="1:28" s="107" customFormat="1" ht="16.2" customHeight="1" x14ac:dyDescent="0.3">
      <c r="A28" s="141" t="s">
        <v>62</v>
      </c>
      <c r="B28" s="159">
        <f>'Послуги всього'!B29-'16'!B28</f>
        <v>31</v>
      </c>
      <c r="C28" s="159">
        <f>'Послуги всього'!C29-'16'!C28</f>
        <v>68</v>
      </c>
      <c r="D28" s="159">
        <f>'Послуги всього'!D29-'16'!D28</f>
        <v>31</v>
      </c>
      <c r="E28" s="38">
        <f t="shared" si="0"/>
        <v>45.588235294117645</v>
      </c>
      <c r="F28" s="159">
        <f>'Послуги всього'!F29-'16'!F28</f>
        <v>88</v>
      </c>
      <c r="G28" s="159">
        <f>'Послуги всього'!G29-'16'!G28</f>
        <v>14</v>
      </c>
      <c r="H28" s="38">
        <f t="shared" si="1"/>
        <v>15.909090909090908</v>
      </c>
      <c r="I28" s="159">
        <f>'Послуги всього'!I29-'16'!I28</f>
        <v>3</v>
      </c>
      <c r="J28" s="159">
        <f>'Послуги всього'!J29-'16'!J28</f>
        <v>0</v>
      </c>
      <c r="K28" s="38">
        <f t="shared" si="2"/>
        <v>0</v>
      </c>
      <c r="L28" s="159">
        <f>'Послуги всього'!L29-'16'!L28</f>
        <v>1</v>
      </c>
      <c r="M28" s="159">
        <f>'Послуги всього'!M29-'16'!M28</f>
        <v>1</v>
      </c>
      <c r="N28" s="38">
        <f t="shared" si="7"/>
        <v>100</v>
      </c>
      <c r="O28" s="159">
        <f>'Послуги всього'!O29-'16'!O28</f>
        <v>66</v>
      </c>
      <c r="P28" s="159">
        <f>'Послуги всього'!P29-'16'!P28</f>
        <v>30</v>
      </c>
      <c r="Q28" s="38">
        <f t="shared" si="4"/>
        <v>45.454545454545453</v>
      </c>
      <c r="R28" s="159">
        <f>'Послуги всього'!R29-'16'!R28</f>
        <v>10</v>
      </c>
      <c r="S28" s="159">
        <f>'Послуги всього'!S29-'16'!S28</f>
        <v>9</v>
      </c>
      <c r="T28" s="159">
        <f>'Послуги всього'!T29-'16'!T28</f>
        <v>10</v>
      </c>
      <c r="U28" s="38">
        <f t="shared" si="5"/>
        <v>111.11111111111111</v>
      </c>
      <c r="V28" s="159">
        <f>'Послуги всього'!V29-'16'!V28</f>
        <v>8</v>
      </c>
      <c r="W28" s="159">
        <f>'Послуги всього'!W29-'16'!W28</f>
        <v>6</v>
      </c>
      <c r="X28" s="38">
        <f t="shared" si="6"/>
        <v>75</v>
      </c>
      <c r="Y28" s="105"/>
      <c r="Z28" s="106"/>
      <c r="AA28" s="106"/>
      <c r="AB28" s="106"/>
    </row>
    <row r="29" spans="1:28" ht="59.4" customHeight="1" x14ac:dyDescent="0.3">
      <c r="B29" s="177" t="s">
        <v>79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4"/>
      <c r="M29" s="174"/>
      <c r="N29" s="174"/>
      <c r="T29" s="261"/>
      <c r="U29" s="261"/>
    </row>
  </sheetData>
  <mergeCells count="13">
    <mergeCell ref="B1:K1"/>
    <mergeCell ref="B2:K2"/>
    <mergeCell ref="R4:R5"/>
    <mergeCell ref="B29:K29"/>
    <mergeCell ref="V4:X5"/>
    <mergeCell ref="T29:U29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90" zoomScaleNormal="80" zoomScaleSheetLayoutView="90" workbookViewId="0">
      <selection activeCell="U17" sqref="U17"/>
    </sheetView>
  </sheetViews>
  <sheetFormatPr defaultColWidth="9.109375" defaultRowHeight="15.6" x14ac:dyDescent="0.3"/>
  <cols>
    <col min="1" max="1" width="22.77734375" style="109" customWidth="1"/>
    <col min="2" max="2" width="18.33203125" style="107" customWidth="1"/>
    <col min="3" max="4" width="10.109375" style="107" customWidth="1"/>
    <col min="5" max="5" width="8.88671875" style="107" customWidth="1"/>
    <col min="6" max="7" width="10.44140625" style="107" customWidth="1"/>
    <col min="8" max="8" width="7.88671875" style="107" customWidth="1"/>
    <col min="9" max="10" width="10.109375" style="107" customWidth="1"/>
    <col min="11" max="11" width="8.332031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6.4414062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5" s="88" customFormat="1" ht="20.399999999999999" customHeight="1" x14ac:dyDescent="0.3">
      <c r="A1" s="85"/>
      <c r="B1" s="252" t="s">
        <v>34</v>
      </c>
      <c r="C1" s="252"/>
      <c r="D1" s="252"/>
      <c r="E1" s="252"/>
      <c r="F1" s="252"/>
      <c r="G1" s="252"/>
      <c r="H1" s="252"/>
      <c r="I1" s="252"/>
      <c r="J1" s="252"/>
      <c r="K1" s="252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5" s="88" customFormat="1" ht="20.399999999999999" customHeight="1" x14ac:dyDescent="0.25">
      <c r="B2" s="252" t="s">
        <v>93</v>
      </c>
      <c r="C2" s="252"/>
      <c r="D2" s="252"/>
      <c r="E2" s="252"/>
      <c r="F2" s="252"/>
      <c r="G2" s="252"/>
      <c r="H2" s="252"/>
      <c r="I2" s="252"/>
      <c r="J2" s="252"/>
      <c r="K2" s="252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5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5" s="97" customFormat="1" ht="21.6" customHeight="1" x14ac:dyDescent="0.25">
      <c r="A4" s="114"/>
      <c r="B4" s="263" t="s">
        <v>78</v>
      </c>
      <c r="C4" s="262" t="s">
        <v>23</v>
      </c>
      <c r="D4" s="263"/>
      <c r="E4" s="264"/>
      <c r="F4" s="268" t="s">
        <v>24</v>
      </c>
      <c r="G4" s="268"/>
      <c r="H4" s="268"/>
      <c r="I4" s="262" t="s">
        <v>15</v>
      </c>
      <c r="J4" s="263"/>
      <c r="K4" s="264"/>
      <c r="L4" s="262" t="s">
        <v>21</v>
      </c>
      <c r="M4" s="263"/>
      <c r="N4" s="263"/>
      <c r="O4" s="262" t="s">
        <v>11</v>
      </c>
      <c r="P4" s="263"/>
      <c r="Q4" s="264"/>
      <c r="R4" s="263" t="s">
        <v>77</v>
      </c>
      <c r="S4" s="262" t="s">
        <v>17</v>
      </c>
      <c r="T4" s="263"/>
      <c r="U4" s="263"/>
      <c r="V4" s="255" t="s">
        <v>16</v>
      </c>
      <c r="W4" s="256"/>
      <c r="X4" s="257"/>
      <c r="Y4" s="95"/>
    </row>
    <row r="5" spans="1:25" s="98" customFormat="1" ht="36.75" customHeight="1" x14ac:dyDescent="0.25">
      <c r="A5" s="115"/>
      <c r="B5" s="266"/>
      <c r="C5" s="265"/>
      <c r="D5" s="266"/>
      <c r="E5" s="267"/>
      <c r="F5" s="268"/>
      <c r="G5" s="268"/>
      <c r="H5" s="268"/>
      <c r="I5" s="265"/>
      <c r="J5" s="266"/>
      <c r="K5" s="267"/>
      <c r="L5" s="265"/>
      <c r="M5" s="266"/>
      <c r="N5" s="266"/>
      <c r="O5" s="265"/>
      <c r="P5" s="266"/>
      <c r="Q5" s="267"/>
      <c r="R5" s="266"/>
      <c r="S5" s="265"/>
      <c r="T5" s="266"/>
      <c r="U5" s="266"/>
      <c r="V5" s="258"/>
      <c r="W5" s="259"/>
      <c r="X5" s="260"/>
      <c r="Y5" s="95"/>
    </row>
    <row r="6" spans="1:25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</row>
    <row r="7" spans="1:25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</row>
    <row r="8" spans="1:25" s="121" customFormat="1" ht="17.25" customHeight="1" x14ac:dyDescent="0.3">
      <c r="A8" s="32" t="s">
        <v>42</v>
      </c>
      <c r="B8" s="33">
        <f>SUM(B9:B28)</f>
        <v>14499</v>
      </c>
      <c r="C8" s="33">
        <f>SUM(C9:C28)</f>
        <v>19210</v>
      </c>
      <c r="D8" s="33">
        <f>SUM(D9:D28)</f>
        <v>13236</v>
      </c>
      <c r="E8" s="34">
        <f>D8/C8*100</f>
        <v>68.901613742842272</v>
      </c>
      <c r="F8" s="33">
        <f>SUM(F9:F28)</f>
        <v>9019</v>
      </c>
      <c r="G8" s="33">
        <f>SUM(G9:G28)</f>
        <v>2732</v>
      </c>
      <c r="H8" s="34">
        <f>G8/F8*100</f>
        <v>30.291606608271426</v>
      </c>
      <c r="I8" s="33">
        <f>SUM(I9:I28)</f>
        <v>487</v>
      </c>
      <c r="J8" s="33">
        <f>SUM(J9:J28)</f>
        <v>92</v>
      </c>
      <c r="K8" s="34">
        <f>J8/I8*100</f>
        <v>18.891170431211499</v>
      </c>
      <c r="L8" s="33">
        <f>SUM(L9:L28)</f>
        <v>1881</v>
      </c>
      <c r="M8" s="33">
        <f>SUM(M9:M28)</f>
        <v>666</v>
      </c>
      <c r="N8" s="34">
        <f>M8/L8*100</f>
        <v>35.406698564593306</v>
      </c>
      <c r="O8" s="33">
        <f>SUM(O9:O28)</f>
        <v>18725</v>
      </c>
      <c r="P8" s="33">
        <f>SUM(P9:P28)</f>
        <v>11565</v>
      </c>
      <c r="Q8" s="34">
        <f>P8/O8*100</f>
        <v>61.762349799732974</v>
      </c>
      <c r="R8" s="33">
        <f>SUM(R9:R28)</f>
        <v>6276</v>
      </c>
      <c r="S8" s="33">
        <f>SUM(S9:S28)</f>
        <v>4537</v>
      </c>
      <c r="T8" s="33">
        <f>SUM(T9:T28)</f>
        <v>5850</v>
      </c>
      <c r="U8" s="34">
        <f>T8/S8*100</f>
        <v>128.93982808022923</v>
      </c>
      <c r="V8" s="33">
        <f>SUM(V9:V28)</f>
        <v>3487</v>
      </c>
      <c r="W8" s="33">
        <f>SUM(W9:W28)</f>
        <v>3439</v>
      </c>
      <c r="X8" s="34">
        <f>W8/V8*100</f>
        <v>98.623458560367084</v>
      </c>
      <c r="Y8" s="119"/>
    </row>
    <row r="9" spans="1:25" s="107" customFormat="1" ht="18" customHeight="1" x14ac:dyDescent="0.3">
      <c r="A9" s="141" t="s">
        <v>43</v>
      </c>
      <c r="B9" s="159">
        <v>2299</v>
      </c>
      <c r="C9" s="269">
        <v>916</v>
      </c>
      <c r="D9" s="159">
        <v>1985</v>
      </c>
      <c r="E9" s="38">
        <f>D9/C9*100</f>
        <v>216.70305676855895</v>
      </c>
      <c r="F9" s="270">
        <v>284</v>
      </c>
      <c r="G9" s="104">
        <v>311</v>
      </c>
      <c r="H9" s="38">
        <f>G9/F9*100</f>
        <v>109.50704225352112</v>
      </c>
      <c r="I9" s="271">
        <v>30</v>
      </c>
      <c r="J9" s="159">
        <v>7</v>
      </c>
      <c r="K9" s="38">
        <f>J9/I9*100</f>
        <v>23.333333333333332</v>
      </c>
      <c r="L9" s="271">
        <v>14</v>
      </c>
      <c r="M9" s="104">
        <v>1</v>
      </c>
      <c r="N9" s="38">
        <f t="shared" ref="N9:N28" si="0">M9/L9*100</f>
        <v>7.1428571428571423</v>
      </c>
      <c r="O9" s="271">
        <v>856</v>
      </c>
      <c r="P9" s="104">
        <v>1053</v>
      </c>
      <c r="Q9" s="38">
        <f>P9/O9*100</f>
        <v>123.01401869158879</v>
      </c>
      <c r="R9" s="175">
        <v>1154</v>
      </c>
      <c r="S9" s="271">
        <v>172</v>
      </c>
      <c r="T9" s="176">
        <v>1084</v>
      </c>
      <c r="U9" s="38">
        <f>T9/S9*100</f>
        <v>630.23255813953483</v>
      </c>
      <c r="V9" s="271">
        <v>139</v>
      </c>
      <c r="W9" s="104">
        <v>998</v>
      </c>
      <c r="X9" s="38">
        <f>W9/V9*100</f>
        <v>717.98561151079139</v>
      </c>
      <c r="Y9" s="105"/>
    </row>
    <row r="10" spans="1:25" s="107" customFormat="1" ht="18" customHeight="1" x14ac:dyDescent="0.3">
      <c r="A10" s="141" t="s">
        <v>44</v>
      </c>
      <c r="B10" s="159">
        <v>494</v>
      </c>
      <c r="C10" s="269">
        <v>1027</v>
      </c>
      <c r="D10" s="159">
        <v>439</v>
      </c>
      <c r="E10" s="38">
        <f t="shared" ref="E10:E28" si="1">D10/C10*100</f>
        <v>42.745861733203505</v>
      </c>
      <c r="F10" s="270">
        <v>418</v>
      </c>
      <c r="G10" s="104">
        <v>114</v>
      </c>
      <c r="H10" s="38">
        <f t="shared" ref="H10:H28" si="2">G10/F10*100</f>
        <v>27.27272727272727</v>
      </c>
      <c r="I10" s="271">
        <v>12</v>
      </c>
      <c r="J10" s="159">
        <v>4</v>
      </c>
      <c r="K10" s="38">
        <f t="shared" ref="K10:K28" si="3">J10/I10*100</f>
        <v>33.333333333333329</v>
      </c>
      <c r="L10" s="271">
        <v>158</v>
      </c>
      <c r="M10" s="104">
        <v>10</v>
      </c>
      <c r="N10" s="38">
        <f t="shared" si="0"/>
        <v>6.3291139240506329</v>
      </c>
      <c r="O10" s="271">
        <v>988</v>
      </c>
      <c r="P10" s="104">
        <v>410</v>
      </c>
      <c r="Q10" s="38">
        <f t="shared" ref="Q10:Q28" si="4">P10/O10*100</f>
        <v>41.497975708502025</v>
      </c>
      <c r="R10" s="175">
        <v>174</v>
      </c>
      <c r="S10" s="271">
        <v>189</v>
      </c>
      <c r="T10" s="176">
        <v>135</v>
      </c>
      <c r="U10" s="38">
        <f t="shared" ref="U10:U28" si="5">T10/S10*100</f>
        <v>71.428571428571431</v>
      </c>
      <c r="V10" s="271">
        <v>165</v>
      </c>
      <c r="W10" s="104">
        <v>34</v>
      </c>
      <c r="X10" s="38">
        <f t="shared" ref="X10:X28" si="6">W10/V10*100</f>
        <v>20.606060606060606</v>
      </c>
      <c r="Y10" s="105"/>
    </row>
    <row r="11" spans="1:25" s="107" customFormat="1" ht="18" customHeight="1" x14ac:dyDescent="0.3">
      <c r="A11" s="141" t="s">
        <v>45</v>
      </c>
      <c r="B11" s="159">
        <v>557</v>
      </c>
      <c r="C11" s="269">
        <v>1153</v>
      </c>
      <c r="D11" s="159">
        <v>453</v>
      </c>
      <c r="E11" s="38">
        <f t="shared" si="1"/>
        <v>39.288811795316562</v>
      </c>
      <c r="F11" s="270">
        <v>495</v>
      </c>
      <c r="G11" s="104">
        <v>61</v>
      </c>
      <c r="H11" s="38">
        <f t="shared" si="2"/>
        <v>12.323232323232324</v>
      </c>
      <c r="I11" s="271">
        <v>27</v>
      </c>
      <c r="J11" s="159">
        <v>1</v>
      </c>
      <c r="K11" s="38">
        <f t="shared" si="3"/>
        <v>3.7037037037037033</v>
      </c>
      <c r="L11" s="271">
        <v>59</v>
      </c>
      <c r="M11" s="104">
        <v>6</v>
      </c>
      <c r="N11" s="38">
        <f t="shared" si="0"/>
        <v>10.16949152542373</v>
      </c>
      <c r="O11" s="271">
        <v>1107</v>
      </c>
      <c r="P11" s="104">
        <v>437</v>
      </c>
      <c r="Q11" s="38">
        <f t="shared" si="4"/>
        <v>39.476061427280939</v>
      </c>
      <c r="R11" s="175">
        <v>111</v>
      </c>
      <c r="S11" s="271">
        <v>268</v>
      </c>
      <c r="T11" s="176">
        <v>108</v>
      </c>
      <c r="U11" s="38">
        <f t="shared" si="5"/>
        <v>40.298507462686565</v>
      </c>
      <c r="V11" s="271">
        <v>238</v>
      </c>
      <c r="W11" s="104">
        <v>49</v>
      </c>
      <c r="X11" s="38">
        <f t="shared" si="6"/>
        <v>20.588235294117645</v>
      </c>
      <c r="Y11" s="105"/>
    </row>
    <row r="12" spans="1:25" s="107" customFormat="1" ht="18" customHeight="1" x14ac:dyDescent="0.3">
      <c r="A12" s="141" t="s">
        <v>46</v>
      </c>
      <c r="B12" s="159">
        <v>489</v>
      </c>
      <c r="C12" s="269">
        <v>827</v>
      </c>
      <c r="D12" s="159">
        <v>408</v>
      </c>
      <c r="E12" s="38">
        <f t="shared" si="1"/>
        <v>49.334945586457074</v>
      </c>
      <c r="F12" s="270">
        <v>257</v>
      </c>
      <c r="G12" s="104">
        <v>55</v>
      </c>
      <c r="H12" s="38">
        <f t="shared" si="2"/>
        <v>21.40077821011673</v>
      </c>
      <c r="I12" s="271">
        <v>4</v>
      </c>
      <c r="J12" s="159">
        <v>2</v>
      </c>
      <c r="K12" s="38">
        <f t="shared" si="3"/>
        <v>50</v>
      </c>
      <c r="L12" s="271">
        <v>45</v>
      </c>
      <c r="M12" s="104">
        <v>4</v>
      </c>
      <c r="N12" s="38">
        <f t="shared" si="0"/>
        <v>8.8888888888888893</v>
      </c>
      <c r="O12" s="271">
        <v>769</v>
      </c>
      <c r="P12" s="104">
        <v>400</v>
      </c>
      <c r="Q12" s="38">
        <f t="shared" si="4"/>
        <v>52.015604681404426</v>
      </c>
      <c r="R12" s="175">
        <v>217</v>
      </c>
      <c r="S12" s="271">
        <v>259</v>
      </c>
      <c r="T12" s="176">
        <v>174</v>
      </c>
      <c r="U12" s="38">
        <f t="shared" si="5"/>
        <v>67.181467181467184</v>
      </c>
      <c r="V12" s="271">
        <v>238</v>
      </c>
      <c r="W12" s="104">
        <v>31</v>
      </c>
      <c r="X12" s="38">
        <f t="shared" si="6"/>
        <v>13.025210084033615</v>
      </c>
      <c r="Y12" s="105"/>
    </row>
    <row r="13" spans="1:25" s="107" customFormat="1" ht="18" customHeight="1" x14ac:dyDescent="0.3">
      <c r="A13" s="141" t="s">
        <v>47</v>
      </c>
      <c r="B13" s="159">
        <v>137</v>
      </c>
      <c r="C13" s="269">
        <v>245</v>
      </c>
      <c r="D13" s="159">
        <v>116</v>
      </c>
      <c r="E13" s="38">
        <f t="shared" si="1"/>
        <v>47.346938775510203</v>
      </c>
      <c r="F13" s="270">
        <v>165</v>
      </c>
      <c r="G13" s="104">
        <v>47</v>
      </c>
      <c r="H13" s="38">
        <f t="shared" si="2"/>
        <v>28.484848484848484</v>
      </c>
      <c r="I13" s="271">
        <v>7</v>
      </c>
      <c r="J13" s="159">
        <v>0</v>
      </c>
      <c r="K13" s="38">
        <f t="shared" si="3"/>
        <v>0</v>
      </c>
      <c r="L13" s="271">
        <v>0</v>
      </c>
      <c r="M13" s="104">
        <v>0</v>
      </c>
      <c r="N13" s="164" t="e">
        <f t="shared" si="0"/>
        <v>#DIV/0!</v>
      </c>
      <c r="O13" s="271">
        <v>245</v>
      </c>
      <c r="P13" s="104">
        <v>103</v>
      </c>
      <c r="Q13" s="38">
        <f t="shared" si="4"/>
        <v>42.04081632653061</v>
      </c>
      <c r="R13" s="175">
        <v>44</v>
      </c>
      <c r="S13" s="271">
        <v>36</v>
      </c>
      <c r="T13" s="176">
        <v>44</v>
      </c>
      <c r="U13" s="38">
        <f t="shared" si="5"/>
        <v>122.22222222222223</v>
      </c>
      <c r="V13" s="271">
        <v>30</v>
      </c>
      <c r="W13" s="104">
        <v>28</v>
      </c>
      <c r="X13" s="38">
        <f t="shared" si="6"/>
        <v>93.333333333333329</v>
      </c>
      <c r="Y13" s="105"/>
    </row>
    <row r="14" spans="1:25" s="107" customFormat="1" ht="18" customHeight="1" x14ac:dyDescent="0.3">
      <c r="A14" s="141" t="s">
        <v>48</v>
      </c>
      <c r="B14" s="159">
        <v>454</v>
      </c>
      <c r="C14" s="269">
        <v>1110</v>
      </c>
      <c r="D14" s="159">
        <v>410</v>
      </c>
      <c r="E14" s="38">
        <f t="shared" si="1"/>
        <v>36.936936936936938</v>
      </c>
      <c r="F14" s="270">
        <v>574</v>
      </c>
      <c r="G14" s="104">
        <v>85</v>
      </c>
      <c r="H14" s="38">
        <f t="shared" si="2"/>
        <v>14.80836236933798</v>
      </c>
      <c r="I14" s="271">
        <v>35</v>
      </c>
      <c r="J14" s="159">
        <v>7</v>
      </c>
      <c r="K14" s="38">
        <f t="shared" si="3"/>
        <v>20</v>
      </c>
      <c r="L14" s="271">
        <v>148</v>
      </c>
      <c r="M14" s="104">
        <v>22</v>
      </c>
      <c r="N14" s="38">
        <f t="shared" si="0"/>
        <v>14.864864864864865</v>
      </c>
      <c r="O14" s="271">
        <v>1069</v>
      </c>
      <c r="P14" s="104">
        <v>358</v>
      </c>
      <c r="Q14" s="38">
        <f t="shared" si="4"/>
        <v>33.489242282507014</v>
      </c>
      <c r="R14" s="175">
        <v>192</v>
      </c>
      <c r="S14" s="271">
        <v>249</v>
      </c>
      <c r="T14" s="176">
        <v>170</v>
      </c>
      <c r="U14" s="38">
        <f t="shared" si="5"/>
        <v>68.273092369477922</v>
      </c>
      <c r="V14" s="271">
        <v>184</v>
      </c>
      <c r="W14" s="104">
        <v>54</v>
      </c>
      <c r="X14" s="38">
        <f t="shared" si="6"/>
        <v>29.347826086956523</v>
      </c>
      <c r="Y14" s="105"/>
    </row>
    <row r="15" spans="1:25" s="107" customFormat="1" ht="18" customHeight="1" x14ac:dyDescent="0.3">
      <c r="A15" s="141" t="s">
        <v>49</v>
      </c>
      <c r="B15" s="159">
        <v>477</v>
      </c>
      <c r="C15" s="269">
        <v>844</v>
      </c>
      <c r="D15" s="159">
        <v>462</v>
      </c>
      <c r="E15" s="38">
        <f t="shared" si="1"/>
        <v>54.739336492890999</v>
      </c>
      <c r="F15" s="270">
        <v>452</v>
      </c>
      <c r="G15" s="104">
        <v>102</v>
      </c>
      <c r="H15" s="38">
        <f t="shared" si="2"/>
        <v>22.566371681415927</v>
      </c>
      <c r="I15" s="271">
        <v>62</v>
      </c>
      <c r="J15" s="159">
        <v>2</v>
      </c>
      <c r="K15" s="38">
        <f t="shared" si="3"/>
        <v>3.225806451612903</v>
      </c>
      <c r="L15" s="271">
        <v>34</v>
      </c>
      <c r="M15" s="104">
        <v>6</v>
      </c>
      <c r="N15" s="38">
        <f t="shared" si="0"/>
        <v>17.647058823529413</v>
      </c>
      <c r="O15" s="271">
        <v>842</v>
      </c>
      <c r="P15" s="104">
        <v>435</v>
      </c>
      <c r="Q15" s="38">
        <f t="shared" si="4"/>
        <v>51.662707838479818</v>
      </c>
      <c r="R15" s="175">
        <v>230</v>
      </c>
      <c r="S15" s="271">
        <v>184</v>
      </c>
      <c r="T15" s="176">
        <v>230</v>
      </c>
      <c r="U15" s="38">
        <f t="shared" si="5"/>
        <v>125</v>
      </c>
      <c r="V15" s="271">
        <v>166</v>
      </c>
      <c r="W15" s="104">
        <v>127</v>
      </c>
      <c r="X15" s="38">
        <f t="shared" si="6"/>
        <v>76.506024096385545</v>
      </c>
      <c r="Y15" s="105"/>
    </row>
    <row r="16" spans="1:25" s="107" customFormat="1" ht="18" customHeight="1" x14ac:dyDescent="0.3">
      <c r="A16" s="141" t="s">
        <v>50</v>
      </c>
      <c r="B16" s="159">
        <v>901</v>
      </c>
      <c r="C16" s="269">
        <v>805</v>
      </c>
      <c r="D16" s="159">
        <v>869</v>
      </c>
      <c r="E16" s="38">
        <f t="shared" si="1"/>
        <v>107.95031055900621</v>
      </c>
      <c r="F16" s="270">
        <v>366</v>
      </c>
      <c r="G16" s="104">
        <v>176</v>
      </c>
      <c r="H16" s="38">
        <f t="shared" si="2"/>
        <v>48.087431693989068</v>
      </c>
      <c r="I16" s="271">
        <v>24</v>
      </c>
      <c r="J16" s="159">
        <v>16</v>
      </c>
      <c r="K16" s="38">
        <f t="shared" si="3"/>
        <v>66.666666666666657</v>
      </c>
      <c r="L16" s="271">
        <v>169</v>
      </c>
      <c r="M16" s="104">
        <v>189</v>
      </c>
      <c r="N16" s="38">
        <f t="shared" si="0"/>
        <v>111.83431952662721</v>
      </c>
      <c r="O16" s="271">
        <v>786</v>
      </c>
      <c r="P16" s="104">
        <v>845</v>
      </c>
      <c r="Q16" s="38">
        <f t="shared" si="4"/>
        <v>107.5063613231552</v>
      </c>
      <c r="R16" s="175">
        <v>427</v>
      </c>
      <c r="S16" s="271">
        <v>187</v>
      </c>
      <c r="T16" s="176">
        <v>426</v>
      </c>
      <c r="U16" s="38">
        <f t="shared" si="5"/>
        <v>227.80748663101602</v>
      </c>
      <c r="V16" s="271">
        <v>137</v>
      </c>
      <c r="W16" s="104">
        <v>379</v>
      </c>
      <c r="X16" s="38">
        <f t="shared" si="6"/>
        <v>276.64233576642334</v>
      </c>
      <c r="Y16" s="105"/>
    </row>
    <row r="17" spans="1:25" s="107" customFormat="1" ht="18" customHeight="1" x14ac:dyDescent="0.3">
      <c r="A17" s="141" t="s">
        <v>51</v>
      </c>
      <c r="B17" s="159">
        <v>610</v>
      </c>
      <c r="C17" s="269">
        <v>819</v>
      </c>
      <c r="D17" s="159">
        <v>601</v>
      </c>
      <c r="E17" s="38">
        <f t="shared" si="1"/>
        <v>73.382173382173377</v>
      </c>
      <c r="F17" s="270">
        <v>347</v>
      </c>
      <c r="G17" s="104">
        <v>98</v>
      </c>
      <c r="H17" s="38">
        <f t="shared" si="2"/>
        <v>28.24207492795389</v>
      </c>
      <c r="I17" s="271">
        <v>5</v>
      </c>
      <c r="J17" s="159">
        <v>4</v>
      </c>
      <c r="K17" s="38">
        <f t="shared" si="3"/>
        <v>80</v>
      </c>
      <c r="L17" s="271">
        <v>186</v>
      </c>
      <c r="M17" s="104">
        <v>20</v>
      </c>
      <c r="N17" s="38">
        <f t="shared" si="0"/>
        <v>10.75268817204301</v>
      </c>
      <c r="O17" s="271">
        <v>799</v>
      </c>
      <c r="P17" s="104">
        <v>540</v>
      </c>
      <c r="Q17" s="38">
        <f t="shared" si="4"/>
        <v>67.584480600750936</v>
      </c>
      <c r="R17" s="175">
        <v>235</v>
      </c>
      <c r="S17" s="271">
        <v>208</v>
      </c>
      <c r="T17" s="176">
        <v>235</v>
      </c>
      <c r="U17" s="38">
        <f t="shared" si="5"/>
        <v>112.98076923076923</v>
      </c>
      <c r="V17" s="271">
        <v>124</v>
      </c>
      <c r="W17" s="104">
        <v>120</v>
      </c>
      <c r="X17" s="38">
        <f t="shared" si="6"/>
        <v>96.774193548387103</v>
      </c>
      <c r="Y17" s="105"/>
    </row>
    <row r="18" spans="1:25" s="107" customFormat="1" ht="18" customHeight="1" x14ac:dyDescent="0.3">
      <c r="A18" s="141" t="s">
        <v>52</v>
      </c>
      <c r="B18" s="159">
        <v>1330</v>
      </c>
      <c r="C18" s="269">
        <v>637</v>
      </c>
      <c r="D18" s="159">
        <v>1140</v>
      </c>
      <c r="E18" s="38">
        <f t="shared" si="1"/>
        <v>178.96389324960754</v>
      </c>
      <c r="F18" s="270">
        <v>328</v>
      </c>
      <c r="G18" s="104">
        <v>168</v>
      </c>
      <c r="H18" s="38">
        <f t="shared" si="2"/>
        <v>51.219512195121951</v>
      </c>
      <c r="I18" s="271">
        <v>47</v>
      </c>
      <c r="J18" s="159">
        <v>9</v>
      </c>
      <c r="K18" s="38">
        <f t="shared" si="3"/>
        <v>19.148936170212767</v>
      </c>
      <c r="L18" s="271">
        <v>54</v>
      </c>
      <c r="M18" s="104">
        <v>20</v>
      </c>
      <c r="N18" s="38">
        <f t="shared" si="0"/>
        <v>37.037037037037038</v>
      </c>
      <c r="O18" s="271">
        <v>613</v>
      </c>
      <c r="P18" s="104">
        <v>1016</v>
      </c>
      <c r="Q18" s="38">
        <f t="shared" si="4"/>
        <v>165.74225122349102</v>
      </c>
      <c r="R18" s="175">
        <v>672</v>
      </c>
      <c r="S18" s="271">
        <v>112</v>
      </c>
      <c r="T18" s="176">
        <v>596</v>
      </c>
      <c r="U18" s="38">
        <f t="shared" si="5"/>
        <v>532.14285714285711</v>
      </c>
      <c r="V18" s="271">
        <v>84</v>
      </c>
      <c r="W18" s="104">
        <v>559</v>
      </c>
      <c r="X18" s="38">
        <f t="shared" si="6"/>
        <v>665.47619047619048</v>
      </c>
      <c r="Y18" s="105"/>
    </row>
    <row r="19" spans="1:25" s="107" customFormat="1" ht="18" customHeight="1" x14ac:dyDescent="0.3">
      <c r="A19" s="141" t="s">
        <v>53</v>
      </c>
      <c r="B19" s="159">
        <v>618</v>
      </c>
      <c r="C19" s="269">
        <v>1012</v>
      </c>
      <c r="D19" s="159">
        <v>586</v>
      </c>
      <c r="E19" s="38">
        <f t="shared" si="1"/>
        <v>57.905138339920946</v>
      </c>
      <c r="F19" s="270">
        <v>387</v>
      </c>
      <c r="G19" s="104">
        <v>115</v>
      </c>
      <c r="H19" s="38">
        <f t="shared" si="2"/>
        <v>29.715762273901809</v>
      </c>
      <c r="I19" s="271">
        <v>21</v>
      </c>
      <c r="J19" s="159">
        <v>2</v>
      </c>
      <c r="K19" s="38">
        <f t="shared" si="3"/>
        <v>9.5238095238095237</v>
      </c>
      <c r="L19" s="271">
        <v>37</v>
      </c>
      <c r="M19" s="104">
        <v>33</v>
      </c>
      <c r="N19" s="38">
        <f t="shared" si="0"/>
        <v>89.189189189189193</v>
      </c>
      <c r="O19" s="271">
        <v>976</v>
      </c>
      <c r="P19" s="104">
        <v>472</v>
      </c>
      <c r="Q19" s="38">
        <f t="shared" si="4"/>
        <v>48.360655737704917</v>
      </c>
      <c r="R19" s="175">
        <v>296</v>
      </c>
      <c r="S19" s="271">
        <v>331</v>
      </c>
      <c r="T19" s="176">
        <v>296</v>
      </c>
      <c r="U19" s="38">
        <f t="shared" si="5"/>
        <v>89.42598187311178</v>
      </c>
      <c r="V19" s="271">
        <v>223</v>
      </c>
      <c r="W19" s="104">
        <v>99</v>
      </c>
      <c r="X19" s="38">
        <f t="shared" si="6"/>
        <v>44.394618834080717</v>
      </c>
      <c r="Y19" s="105"/>
    </row>
    <row r="20" spans="1:25" s="107" customFormat="1" ht="18" customHeight="1" x14ac:dyDescent="0.3">
      <c r="A20" s="141" t="s">
        <v>54</v>
      </c>
      <c r="B20" s="159">
        <v>776</v>
      </c>
      <c r="C20" s="269">
        <v>1314</v>
      </c>
      <c r="D20" s="159">
        <v>754</v>
      </c>
      <c r="E20" s="38">
        <f t="shared" si="1"/>
        <v>57.3820395738204</v>
      </c>
      <c r="F20" s="270">
        <v>711</v>
      </c>
      <c r="G20" s="104">
        <v>112</v>
      </c>
      <c r="H20" s="38">
        <f t="shared" si="2"/>
        <v>15.752461322081576</v>
      </c>
      <c r="I20" s="271">
        <v>14</v>
      </c>
      <c r="J20" s="159">
        <v>2</v>
      </c>
      <c r="K20" s="38">
        <f t="shared" si="3"/>
        <v>14.285714285714285</v>
      </c>
      <c r="L20" s="271">
        <v>191</v>
      </c>
      <c r="M20" s="104">
        <v>38</v>
      </c>
      <c r="N20" s="38">
        <f t="shared" si="0"/>
        <v>19.895287958115183</v>
      </c>
      <c r="O20" s="271">
        <v>1272</v>
      </c>
      <c r="P20" s="104">
        <v>676</v>
      </c>
      <c r="Q20" s="38">
        <f t="shared" si="4"/>
        <v>53.144654088050316</v>
      </c>
      <c r="R20" s="175">
        <v>366</v>
      </c>
      <c r="S20" s="271">
        <v>303</v>
      </c>
      <c r="T20" s="176">
        <v>360</v>
      </c>
      <c r="U20" s="38">
        <f t="shared" si="5"/>
        <v>118.8118811881188</v>
      </c>
      <c r="V20" s="271">
        <v>209</v>
      </c>
      <c r="W20" s="104">
        <v>71</v>
      </c>
      <c r="X20" s="38">
        <f t="shared" si="6"/>
        <v>33.971291866028707</v>
      </c>
      <c r="Y20" s="105"/>
    </row>
    <row r="21" spans="1:25" s="107" customFormat="1" ht="18" customHeight="1" x14ac:dyDescent="0.3">
      <c r="A21" s="141" t="s">
        <v>55</v>
      </c>
      <c r="B21" s="159">
        <v>679</v>
      </c>
      <c r="C21" s="269">
        <v>1198</v>
      </c>
      <c r="D21" s="160">
        <v>597</v>
      </c>
      <c r="E21" s="38">
        <f t="shared" si="1"/>
        <v>49.833055091819702</v>
      </c>
      <c r="F21" s="270">
        <v>429</v>
      </c>
      <c r="G21" s="122">
        <v>104</v>
      </c>
      <c r="H21" s="38">
        <f t="shared" si="2"/>
        <v>24.242424242424242</v>
      </c>
      <c r="I21" s="271">
        <v>30</v>
      </c>
      <c r="J21" s="160">
        <v>2</v>
      </c>
      <c r="K21" s="38">
        <f t="shared" si="3"/>
        <v>6.666666666666667</v>
      </c>
      <c r="L21" s="271">
        <v>133</v>
      </c>
      <c r="M21" s="122">
        <v>34</v>
      </c>
      <c r="N21" s="38">
        <f t="shared" si="0"/>
        <v>25.563909774436087</v>
      </c>
      <c r="O21" s="271">
        <v>1191</v>
      </c>
      <c r="P21" s="122">
        <v>586</v>
      </c>
      <c r="Q21" s="38">
        <f t="shared" si="4"/>
        <v>49.20235096557515</v>
      </c>
      <c r="R21" s="175">
        <v>274</v>
      </c>
      <c r="S21" s="271">
        <v>346</v>
      </c>
      <c r="T21" s="176">
        <v>223</v>
      </c>
      <c r="U21" s="38">
        <f t="shared" si="5"/>
        <v>64.450867052023114</v>
      </c>
      <c r="V21" s="271">
        <v>231</v>
      </c>
      <c r="W21" s="122">
        <v>84</v>
      </c>
      <c r="X21" s="38">
        <f t="shared" si="6"/>
        <v>36.363636363636367</v>
      </c>
      <c r="Y21" s="123"/>
    </row>
    <row r="22" spans="1:25" s="107" customFormat="1" ht="18" customHeight="1" x14ac:dyDescent="0.3">
      <c r="A22" s="141" t="s">
        <v>56</v>
      </c>
      <c r="B22" s="159">
        <v>730</v>
      </c>
      <c r="C22" s="269">
        <v>660</v>
      </c>
      <c r="D22" s="159">
        <v>649</v>
      </c>
      <c r="E22" s="38">
        <f t="shared" si="1"/>
        <v>98.333333333333329</v>
      </c>
      <c r="F22" s="270">
        <v>295</v>
      </c>
      <c r="G22" s="104">
        <v>188</v>
      </c>
      <c r="H22" s="38">
        <f t="shared" si="2"/>
        <v>63.728813559322028</v>
      </c>
      <c r="I22" s="271">
        <v>8</v>
      </c>
      <c r="J22" s="159">
        <v>5</v>
      </c>
      <c r="K22" s="38">
        <f t="shared" si="3"/>
        <v>62.5</v>
      </c>
      <c r="L22" s="271">
        <v>147</v>
      </c>
      <c r="M22" s="104">
        <v>18</v>
      </c>
      <c r="N22" s="38">
        <f t="shared" si="0"/>
        <v>12.244897959183673</v>
      </c>
      <c r="O22" s="271">
        <v>653</v>
      </c>
      <c r="P22" s="104">
        <v>635</v>
      </c>
      <c r="Q22" s="38">
        <f t="shared" si="4"/>
        <v>97.243491577335377</v>
      </c>
      <c r="R22" s="175">
        <v>374</v>
      </c>
      <c r="S22" s="271">
        <v>148</v>
      </c>
      <c r="T22" s="176">
        <v>328</v>
      </c>
      <c r="U22" s="38">
        <f t="shared" si="5"/>
        <v>221.62162162162161</v>
      </c>
      <c r="V22" s="271">
        <v>77</v>
      </c>
      <c r="W22" s="104">
        <v>281</v>
      </c>
      <c r="X22" s="38">
        <f t="shared" si="6"/>
        <v>364.93506493506493</v>
      </c>
      <c r="Y22" s="105"/>
    </row>
    <row r="23" spans="1:25" s="107" customFormat="1" ht="18" customHeight="1" x14ac:dyDescent="0.3">
      <c r="A23" s="141" t="s">
        <v>57</v>
      </c>
      <c r="B23" s="159">
        <v>587</v>
      </c>
      <c r="C23" s="269">
        <v>795</v>
      </c>
      <c r="D23" s="159">
        <v>492</v>
      </c>
      <c r="E23" s="38">
        <f t="shared" si="1"/>
        <v>61.886792452830186</v>
      </c>
      <c r="F23" s="270">
        <v>497</v>
      </c>
      <c r="G23" s="104">
        <v>164</v>
      </c>
      <c r="H23" s="38">
        <f t="shared" si="2"/>
        <v>32.99798792756539</v>
      </c>
      <c r="I23" s="271">
        <v>28</v>
      </c>
      <c r="J23" s="159">
        <v>10</v>
      </c>
      <c r="K23" s="38">
        <f t="shared" si="3"/>
        <v>35.714285714285715</v>
      </c>
      <c r="L23" s="271">
        <v>45</v>
      </c>
      <c r="M23" s="104">
        <v>11</v>
      </c>
      <c r="N23" s="38">
        <f t="shared" si="0"/>
        <v>24.444444444444443</v>
      </c>
      <c r="O23" s="271">
        <v>775</v>
      </c>
      <c r="P23" s="104">
        <v>471</v>
      </c>
      <c r="Q23" s="38">
        <f t="shared" si="4"/>
        <v>60.774193548387103</v>
      </c>
      <c r="R23" s="175">
        <v>201</v>
      </c>
      <c r="S23" s="271">
        <v>162</v>
      </c>
      <c r="T23" s="176">
        <v>145</v>
      </c>
      <c r="U23" s="38">
        <f t="shared" si="5"/>
        <v>89.506172839506178</v>
      </c>
      <c r="V23" s="271">
        <v>122</v>
      </c>
      <c r="W23" s="104">
        <v>92</v>
      </c>
      <c r="X23" s="38">
        <f t="shared" si="6"/>
        <v>75.409836065573771</v>
      </c>
      <c r="Y23" s="105"/>
    </row>
    <row r="24" spans="1:25" s="107" customFormat="1" ht="18" customHeight="1" x14ac:dyDescent="0.3">
      <c r="A24" s="141" t="s">
        <v>58</v>
      </c>
      <c r="B24" s="159">
        <v>484</v>
      </c>
      <c r="C24" s="269">
        <v>1007</v>
      </c>
      <c r="D24" s="159">
        <v>473</v>
      </c>
      <c r="E24" s="38">
        <f t="shared" si="1"/>
        <v>46.971201588877854</v>
      </c>
      <c r="F24" s="270">
        <v>516</v>
      </c>
      <c r="G24" s="104">
        <v>85</v>
      </c>
      <c r="H24" s="38">
        <f t="shared" si="2"/>
        <v>16.472868217054263</v>
      </c>
      <c r="I24" s="271">
        <v>25</v>
      </c>
      <c r="J24" s="159">
        <v>3</v>
      </c>
      <c r="K24" s="38">
        <f t="shared" si="3"/>
        <v>12</v>
      </c>
      <c r="L24" s="271">
        <v>71</v>
      </c>
      <c r="M24" s="104">
        <v>42</v>
      </c>
      <c r="N24" s="38">
        <f t="shared" si="0"/>
        <v>59.154929577464785</v>
      </c>
      <c r="O24" s="271">
        <v>984</v>
      </c>
      <c r="P24" s="104">
        <v>422</v>
      </c>
      <c r="Q24" s="38">
        <f t="shared" si="4"/>
        <v>42.886178861788615</v>
      </c>
      <c r="R24" s="175">
        <v>235</v>
      </c>
      <c r="S24" s="271">
        <v>218</v>
      </c>
      <c r="T24" s="176">
        <v>235</v>
      </c>
      <c r="U24" s="38">
        <f t="shared" si="5"/>
        <v>107.79816513761469</v>
      </c>
      <c r="V24" s="271">
        <v>129</v>
      </c>
      <c r="W24" s="104">
        <v>38</v>
      </c>
      <c r="X24" s="38">
        <f t="shared" si="6"/>
        <v>29.457364341085274</v>
      </c>
      <c r="Y24" s="105"/>
    </row>
    <row r="25" spans="1:25" s="107" customFormat="1" ht="18" customHeight="1" x14ac:dyDescent="0.3">
      <c r="A25" s="141" t="s">
        <v>59</v>
      </c>
      <c r="B25" s="159">
        <v>890</v>
      </c>
      <c r="C25" s="269">
        <v>1218</v>
      </c>
      <c r="D25" s="159">
        <v>875</v>
      </c>
      <c r="E25" s="38">
        <f t="shared" si="1"/>
        <v>71.839080459770116</v>
      </c>
      <c r="F25" s="270">
        <v>806</v>
      </c>
      <c r="G25" s="104">
        <v>386</v>
      </c>
      <c r="H25" s="38">
        <f t="shared" si="2"/>
        <v>47.890818858560799</v>
      </c>
      <c r="I25" s="271">
        <v>32</v>
      </c>
      <c r="J25" s="159">
        <v>3</v>
      </c>
      <c r="K25" s="38">
        <f t="shared" si="3"/>
        <v>9.375</v>
      </c>
      <c r="L25" s="271">
        <v>122</v>
      </c>
      <c r="M25" s="104">
        <v>72</v>
      </c>
      <c r="N25" s="38">
        <f t="shared" si="0"/>
        <v>59.016393442622949</v>
      </c>
      <c r="O25" s="271">
        <v>1209</v>
      </c>
      <c r="P25" s="104">
        <v>807</v>
      </c>
      <c r="Q25" s="38">
        <f t="shared" si="4"/>
        <v>66.749379652605455</v>
      </c>
      <c r="R25" s="175">
        <v>366</v>
      </c>
      <c r="S25" s="271">
        <v>223</v>
      </c>
      <c r="T25" s="176">
        <v>364</v>
      </c>
      <c r="U25" s="38">
        <f t="shared" si="5"/>
        <v>163.22869955156952</v>
      </c>
      <c r="V25" s="271">
        <v>205</v>
      </c>
      <c r="W25" s="104">
        <v>156</v>
      </c>
      <c r="X25" s="38">
        <f t="shared" si="6"/>
        <v>76.097560975609753</v>
      </c>
      <c r="Y25" s="105"/>
    </row>
    <row r="26" spans="1:25" s="107" customFormat="1" ht="18" customHeight="1" x14ac:dyDescent="0.3">
      <c r="A26" s="141" t="s">
        <v>60</v>
      </c>
      <c r="B26" s="159">
        <v>588</v>
      </c>
      <c r="C26" s="269">
        <v>1130</v>
      </c>
      <c r="D26" s="159">
        <v>567</v>
      </c>
      <c r="E26" s="38">
        <f t="shared" si="1"/>
        <v>50.176991150442475</v>
      </c>
      <c r="F26" s="270">
        <v>472</v>
      </c>
      <c r="G26" s="104">
        <v>66</v>
      </c>
      <c r="H26" s="38">
        <f t="shared" si="2"/>
        <v>13.983050847457626</v>
      </c>
      <c r="I26" s="271">
        <v>10</v>
      </c>
      <c r="J26" s="159">
        <v>3</v>
      </c>
      <c r="K26" s="38">
        <f t="shared" si="3"/>
        <v>30</v>
      </c>
      <c r="L26" s="271">
        <v>135</v>
      </c>
      <c r="M26" s="104">
        <v>92</v>
      </c>
      <c r="N26" s="38">
        <f t="shared" si="0"/>
        <v>68.148148148148152</v>
      </c>
      <c r="O26" s="271">
        <v>1118</v>
      </c>
      <c r="P26" s="104">
        <v>560</v>
      </c>
      <c r="Q26" s="38">
        <f t="shared" si="4"/>
        <v>50.089445438282645</v>
      </c>
      <c r="R26" s="175">
        <v>188</v>
      </c>
      <c r="S26" s="271">
        <v>305</v>
      </c>
      <c r="T26" s="176">
        <v>180</v>
      </c>
      <c r="U26" s="38">
        <f t="shared" si="5"/>
        <v>59.016393442622949</v>
      </c>
      <c r="V26" s="271">
        <v>252</v>
      </c>
      <c r="W26" s="104">
        <v>77</v>
      </c>
      <c r="X26" s="38">
        <f t="shared" si="6"/>
        <v>30.555555555555557</v>
      </c>
      <c r="Y26" s="105"/>
    </row>
    <row r="27" spans="1:25" s="107" customFormat="1" ht="18" customHeight="1" x14ac:dyDescent="0.3">
      <c r="A27" s="141" t="s">
        <v>61</v>
      </c>
      <c r="B27" s="159">
        <v>527</v>
      </c>
      <c r="C27" s="269">
        <v>799</v>
      </c>
      <c r="D27" s="159">
        <v>499</v>
      </c>
      <c r="E27" s="38">
        <f t="shared" si="1"/>
        <v>62.453066332916137</v>
      </c>
      <c r="F27" s="270">
        <v>438</v>
      </c>
      <c r="G27" s="104">
        <v>125</v>
      </c>
      <c r="H27" s="38">
        <f t="shared" si="2"/>
        <v>28.538812785388128</v>
      </c>
      <c r="I27" s="271">
        <v>36</v>
      </c>
      <c r="J27" s="159">
        <v>3</v>
      </c>
      <c r="K27" s="38">
        <f t="shared" si="3"/>
        <v>8.3333333333333321</v>
      </c>
      <c r="L27" s="271">
        <v>66</v>
      </c>
      <c r="M27" s="104">
        <v>31</v>
      </c>
      <c r="N27" s="38">
        <f t="shared" si="0"/>
        <v>46.969696969696969</v>
      </c>
      <c r="O27" s="271">
        <v>797</v>
      </c>
      <c r="P27" s="104">
        <v>499</v>
      </c>
      <c r="Q27" s="38">
        <f t="shared" si="4"/>
        <v>62.609786700125468</v>
      </c>
      <c r="R27" s="175">
        <v>246</v>
      </c>
      <c r="S27" s="271">
        <v>163</v>
      </c>
      <c r="T27" s="176">
        <v>245</v>
      </c>
      <c r="U27" s="38">
        <f t="shared" si="5"/>
        <v>150.30674846625766</v>
      </c>
      <c r="V27" s="271">
        <v>148</v>
      </c>
      <c r="W27" s="104">
        <v>61</v>
      </c>
      <c r="X27" s="38">
        <f t="shared" si="6"/>
        <v>41.216216216216218</v>
      </c>
      <c r="Y27" s="105"/>
    </row>
    <row r="28" spans="1:25" s="107" customFormat="1" ht="18" customHeight="1" x14ac:dyDescent="0.3">
      <c r="A28" s="141" t="s">
        <v>62</v>
      </c>
      <c r="B28" s="159">
        <v>872</v>
      </c>
      <c r="C28" s="269">
        <v>1694</v>
      </c>
      <c r="D28" s="159">
        <v>861</v>
      </c>
      <c r="E28" s="38">
        <f t="shared" si="1"/>
        <v>50.826446280991732</v>
      </c>
      <c r="F28" s="270">
        <v>782</v>
      </c>
      <c r="G28" s="104">
        <v>170</v>
      </c>
      <c r="H28" s="38">
        <f t="shared" si="2"/>
        <v>21.739130434782609</v>
      </c>
      <c r="I28" s="271">
        <v>30</v>
      </c>
      <c r="J28" s="159">
        <v>7</v>
      </c>
      <c r="K28" s="38">
        <f t="shared" si="3"/>
        <v>23.333333333333332</v>
      </c>
      <c r="L28" s="271">
        <v>67</v>
      </c>
      <c r="M28" s="104">
        <v>17</v>
      </c>
      <c r="N28" s="38">
        <f t="shared" si="0"/>
        <v>25.373134328358208</v>
      </c>
      <c r="O28" s="271">
        <v>1676</v>
      </c>
      <c r="P28" s="104">
        <v>840</v>
      </c>
      <c r="Q28" s="38">
        <f t="shared" si="4"/>
        <v>50.119331742243432</v>
      </c>
      <c r="R28" s="175">
        <v>274</v>
      </c>
      <c r="S28" s="271">
        <v>474</v>
      </c>
      <c r="T28" s="176">
        <v>272</v>
      </c>
      <c r="U28" s="38">
        <f t="shared" si="5"/>
        <v>57.383966244725734</v>
      </c>
      <c r="V28" s="271">
        <v>386</v>
      </c>
      <c r="W28" s="104">
        <v>101</v>
      </c>
      <c r="X28" s="38">
        <f t="shared" si="6"/>
        <v>26.165803108808287</v>
      </c>
      <c r="Y28" s="105"/>
    </row>
    <row r="29" spans="1:25" ht="59.4" customHeight="1" x14ac:dyDescent="0.3">
      <c r="B29" s="177" t="s">
        <v>79</v>
      </c>
      <c r="C29" s="177"/>
      <c r="D29" s="177"/>
      <c r="E29" s="177"/>
      <c r="F29" s="177"/>
      <c r="G29" s="177"/>
      <c r="H29" s="177"/>
      <c r="I29" s="177"/>
      <c r="J29" s="177"/>
      <c r="K29" s="177"/>
      <c r="T29" s="261"/>
      <c r="U29" s="261"/>
    </row>
  </sheetData>
  <mergeCells count="13">
    <mergeCell ref="B29:K29"/>
    <mergeCell ref="B4:B5"/>
    <mergeCell ref="B1:K1"/>
    <mergeCell ref="B2:K2"/>
    <mergeCell ref="V4:X5"/>
    <mergeCell ref="T29:U29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view="pageBreakPreview" topLeftCell="A2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205" t="s">
        <v>65</v>
      </c>
      <c r="B1" s="205"/>
      <c r="C1" s="205"/>
      <c r="D1" s="205"/>
      <c r="E1" s="205"/>
    </row>
    <row r="2" spans="1:11" ht="17.25" customHeight="1" x14ac:dyDescent="0.25">
      <c r="A2" s="205" t="s">
        <v>64</v>
      </c>
      <c r="B2" s="205"/>
      <c r="C2" s="205"/>
      <c r="D2" s="205"/>
      <c r="E2" s="205"/>
    </row>
    <row r="3" spans="1:11" s="4" customFormat="1" ht="23.25" customHeight="1" x14ac:dyDescent="0.3">
      <c r="A3" s="210" t="s">
        <v>0</v>
      </c>
      <c r="B3" s="206" t="s">
        <v>81</v>
      </c>
      <c r="C3" s="206" t="s">
        <v>82</v>
      </c>
      <c r="D3" s="208" t="s">
        <v>1</v>
      </c>
      <c r="E3" s="209"/>
    </row>
    <row r="4" spans="1:11" s="4" customFormat="1" ht="27.75" customHeight="1" x14ac:dyDescent="0.3">
      <c r="A4" s="211"/>
      <c r="B4" s="207"/>
      <c r="C4" s="207"/>
      <c r="D4" s="5" t="s">
        <v>2</v>
      </c>
      <c r="E4" s="6" t="s">
        <v>40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73</v>
      </c>
      <c r="B6" s="161" t="s">
        <v>72</v>
      </c>
      <c r="C6" s="161">
        <f>'2'!B7</f>
        <v>6540</v>
      </c>
      <c r="D6" s="11" t="s">
        <v>72</v>
      </c>
      <c r="E6" s="162" t="s">
        <v>72</v>
      </c>
      <c r="K6" s="12"/>
    </row>
    <row r="7" spans="1:11" s="4" customFormat="1" ht="31.5" customHeight="1" x14ac:dyDescent="0.3">
      <c r="A7" s="10" t="s">
        <v>36</v>
      </c>
      <c r="B7" s="161">
        <f>'2'!C7</f>
        <v>10142</v>
      </c>
      <c r="C7" s="161">
        <f>'2'!D7</f>
        <v>6202</v>
      </c>
      <c r="D7" s="11">
        <f t="shared" ref="D7:D11" si="0">C7/B7*100</f>
        <v>61.15164661802406</v>
      </c>
      <c r="E7" s="162">
        <f t="shared" ref="E7:E11" si="1">C7-B7</f>
        <v>-3940</v>
      </c>
      <c r="K7" s="12"/>
    </row>
    <row r="8" spans="1:11" s="4" customFormat="1" ht="45" customHeight="1" x14ac:dyDescent="0.3">
      <c r="A8" s="13" t="s">
        <v>37</v>
      </c>
      <c r="B8" s="161">
        <f>'2'!F7</f>
        <v>2472</v>
      </c>
      <c r="C8" s="161">
        <f>'2'!G7</f>
        <v>640</v>
      </c>
      <c r="D8" s="11">
        <f t="shared" si="0"/>
        <v>25.889967637540451</v>
      </c>
      <c r="E8" s="162">
        <f t="shared" si="1"/>
        <v>-1832</v>
      </c>
      <c r="K8" s="12"/>
    </row>
    <row r="9" spans="1:11" s="4" customFormat="1" ht="35.25" customHeight="1" x14ac:dyDescent="0.3">
      <c r="A9" s="14" t="s">
        <v>38</v>
      </c>
      <c r="B9" s="161">
        <f>'2'!I7</f>
        <v>166</v>
      </c>
      <c r="C9" s="161">
        <f>'2'!J7</f>
        <v>40</v>
      </c>
      <c r="D9" s="11">
        <f t="shared" si="0"/>
        <v>24.096385542168676</v>
      </c>
      <c r="E9" s="162">
        <f t="shared" si="1"/>
        <v>-126</v>
      </c>
      <c r="K9" s="12"/>
    </row>
    <row r="10" spans="1:11" s="4" customFormat="1" ht="45.75" customHeight="1" x14ac:dyDescent="0.3">
      <c r="A10" s="14" t="s">
        <v>29</v>
      </c>
      <c r="B10" s="161">
        <f>'2'!L7</f>
        <v>256</v>
      </c>
      <c r="C10" s="161">
        <f>'2'!M7</f>
        <v>60</v>
      </c>
      <c r="D10" s="11">
        <f t="shared" si="0"/>
        <v>23.4375</v>
      </c>
      <c r="E10" s="162">
        <f t="shared" si="1"/>
        <v>-196</v>
      </c>
      <c r="K10" s="12"/>
    </row>
    <row r="11" spans="1:11" s="4" customFormat="1" ht="55.5" customHeight="1" x14ac:dyDescent="0.3">
      <c r="A11" s="14" t="s">
        <v>39</v>
      </c>
      <c r="B11" s="161">
        <f>'2'!O7</f>
        <v>9703</v>
      </c>
      <c r="C11" s="161">
        <f>'2'!P7</f>
        <v>5346</v>
      </c>
      <c r="D11" s="11">
        <f t="shared" si="0"/>
        <v>55.096361949912399</v>
      </c>
      <c r="E11" s="162">
        <f t="shared" si="1"/>
        <v>-4357</v>
      </c>
      <c r="K11" s="12"/>
    </row>
    <row r="12" spans="1:11" s="4" customFormat="1" ht="12.75" customHeight="1" x14ac:dyDescent="0.3">
      <c r="A12" s="212" t="s">
        <v>5</v>
      </c>
      <c r="B12" s="213"/>
      <c r="C12" s="213"/>
      <c r="D12" s="213"/>
      <c r="E12" s="213"/>
      <c r="K12" s="12"/>
    </row>
    <row r="13" spans="1:11" s="4" customFormat="1" ht="15" customHeight="1" x14ac:dyDescent="0.3">
      <c r="A13" s="214"/>
      <c r="B13" s="215"/>
      <c r="C13" s="215"/>
      <c r="D13" s="215"/>
      <c r="E13" s="215"/>
      <c r="K13" s="12"/>
    </row>
    <row r="14" spans="1:11" s="4" customFormat="1" ht="24" customHeight="1" x14ac:dyDescent="0.3">
      <c r="A14" s="210" t="s">
        <v>0</v>
      </c>
      <c r="B14" s="216" t="s">
        <v>83</v>
      </c>
      <c r="C14" s="216" t="s">
        <v>84</v>
      </c>
      <c r="D14" s="208" t="s">
        <v>1</v>
      </c>
      <c r="E14" s="209"/>
      <c r="K14" s="12"/>
    </row>
    <row r="15" spans="1:11" ht="35.25" customHeight="1" x14ac:dyDescent="0.25">
      <c r="A15" s="211"/>
      <c r="B15" s="216"/>
      <c r="C15" s="216"/>
      <c r="D15" s="5" t="s">
        <v>2</v>
      </c>
      <c r="E15" s="6" t="s">
        <v>3</v>
      </c>
      <c r="K15" s="12"/>
    </row>
    <row r="16" spans="1:11" ht="24" customHeight="1" x14ac:dyDescent="0.25">
      <c r="A16" s="10" t="s">
        <v>73</v>
      </c>
      <c r="B16" s="165" t="s">
        <v>72</v>
      </c>
      <c r="C16" s="165">
        <f>'2'!R7</f>
        <v>2574</v>
      </c>
      <c r="D16" s="11" t="s">
        <v>72</v>
      </c>
      <c r="E16" s="162" t="s">
        <v>72</v>
      </c>
      <c r="K16" s="12"/>
    </row>
    <row r="17" spans="1:11" ht="25.5" customHeight="1" x14ac:dyDescent="0.25">
      <c r="A17" s="1" t="s">
        <v>36</v>
      </c>
      <c r="B17" s="165">
        <f>'2'!S7</f>
        <v>2716</v>
      </c>
      <c r="C17" s="165">
        <f>'2'!T7</f>
        <v>2503</v>
      </c>
      <c r="D17" s="11">
        <f t="shared" ref="D17:D18" si="2">C17/B17*100</f>
        <v>92.157584683357868</v>
      </c>
      <c r="E17" s="162">
        <f t="shared" ref="E17:E18" si="3">C17-B17</f>
        <v>-213</v>
      </c>
      <c r="K17" s="12"/>
    </row>
    <row r="18" spans="1:11" ht="33.75" customHeight="1" x14ac:dyDescent="0.25">
      <c r="A18" s="1" t="s">
        <v>41</v>
      </c>
      <c r="B18" s="165">
        <f>'2'!V7</f>
        <v>2256</v>
      </c>
      <c r="C18" s="165">
        <f>'2'!W7</f>
        <v>1782</v>
      </c>
      <c r="D18" s="11">
        <f t="shared" si="2"/>
        <v>78.989361702127653</v>
      </c>
      <c r="E18" s="162">
        <f t="shared" si="3"/>
        <v>-474</v>
      </c>
      <c r="K18" s="12"/>
    </row>
    <row r="19" spans="1:11" ht="48.6" customHeight="1" x14ac:dyDescent="0.25">
      <c r="A19" s="204" t="s">
        <v>79</v>
      </c>
      <c r="B19" s="204"/>
      <c r="C19" s="204"/>
      <c r="D19" s="204"/>
      <c r="E19" s="204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3"/>
  <sheetViews>
    <sheetView view="pageBreakPreview" zoomScale="87" zoomScaleNormal="75" zoomScaleSheetLayoutView="87" workbookViewId="0">
      <pane xSplit="1" ySplit="6" topLeftCell="B7" activePane="bottomRight" state="frozen"/>
      <selection activeCell="C17" sqref="C17"/>
      <selection pane="topRight" activeCell="C17" sqref="C17"/>
      <selection pane="bottomLeft" activeCell="C17" sqref="C17"/>
      <selection pane="bottomRight" activeCell="W8" sqref="W8:W27"/>
    </sheetView>
  </sheetViews>
  <sheetFormatPr defaultColWidth="9.109375" defaultRowHeight="13.8" x14ac:dyDescent="0.25"/>
  <cols>
    <col min="1" max="1" width="23" style="45" customWidth="1"/>
    <col min="2" max="2" width="16.77734375" style="45" customWidth="1"/>
    <col min="3" max="4" width="11.6640625" style="45" customWidth="1"/>
    <col min="5" max="5" width="7.44140625" style="45" customWidth="1"/>
    <col min="6" max="6" width="11.88671875" style="45" customWidth="1"/>
    <col min="7" max="7" width="11" style="45" customWidth="1"/>
    <col min="8" max="8" width="7.44140625" style="45" customWidth="1"/>
    <col min="9" max="10" width="9.44140625" style="45" customWidth="1"/>
    <col min="11" max="11" width="9" style="45" customWidth="1"/>
    <col min="12" max="12" width="10" style="45" customWidth="1"/>
    <col min="13" max="13" width="9.109375" style="45" customWidth="1"/>
    <col min="14" max="14" width="8.109375" style="45" customWidth="1"/>
    <col min="15" max="16" width="9.5546875" style="45" customWidth="1"/>
    <col min="17" max="17" width="8.109375" style="45" customWidth="1"/>
    <col min="18" max="18" width="16.44140625" style="45" customWidth="1"/>
    <col min="19" max="19" width="8.33203125" style="45" customWidth="1"/>
    <col min="20" max="20" width="8.44140625" style="45" customWidth="1"/>
    <col min="21" max="21" width="8.33203125" style="45" customWidth="1"/>
    <col min="22" max="16384" width="9.109375" style="45"/>
  </cols>
  <sheetData>
    <row r="1" spans="1:28" s="22" customFormat="1" ht="59.4" customHeight="1" x14ac:dyDescent="0.4">
      <c r="B1" s="217" t="s">
        <v>85</v>
      </c>
      <c r="C1" s="217"/>
      <c r="D1" s="217"/>
      <c r="E1" s="217"/>
      <c r="F1" s="217"/>
      <c r="G1" s="217"/>
      <c r="H1" s="217"/>
      <c r="I1" s="217"/>
      <c r="J1" s="217"/>
      <c r="K1" s="217"/>
      <c r="L1" s="21"/>
      <c r="M1" s="21"/>
      <c r="N1" s="21"/>
      <c r="O1" s="21"/>
      <c r="P1" s="21"/>
      <c r="Q1" s="21"/>
      <c r="R1" s="21"/>
      <c r="S1" s="21"/>
      <c r="T1" s="224"/>
      <c r="U1" s="224"/>
      <c r="V1" s="124"/>
      <c r="X1" s="153" t="s">
        <v>22</v>
      </c>
    </row>
    <row r="2" spans="1:28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139" t="s">
        <v>8</v>
      </c>
      <c r="L2" s="139"/>
      <c r="M2" s="23"/>
      <c r="N2" s="23"/>
      <c r="O2" s="24"/>
      <c r="P2" s="24"/>
      <c r="Q2" s="24"/>
      <c r="R2" s="24"/>
      <c r="T2" s="219"/>
      <c r="U2" s="219"/>
      <c r="V2" s="228" t="s">
        <v>8</v>
      </c>
      <c r="W2" s="228"/>
    </row>
    <row r="3" spans="1:28" s="27" customFormat="1" ht="67.5" customHeight="1" x14ac:dyDescent="0.3">
      <c r="A3" s="220"/>
      <c r="B3" s="171" t="s">
        <v>74</v>
      </c>
      <c r="C3" s="221" t="s">
        <v>30</v>
      </c>
      <c r="D3" s="221"/>
      <c r="E3" s="221"/>
      <c r="F3" s="221" t="s">
        <v>19</v>
      </c>
      <c r="G3" s="221"/>
      <c r="H3" s="221"/>
      <c r="I3" s="221" t="s">
        <v>12</v>
      </c>
      <c r="J3" s="221"/>
      <c r="K3" s="221"/>
      <c r="L3" s="221" t="s">
        <v>13</v>
      </c>
      <c r="M3" s="221"/>
      <c r="N3" s="221"/>
      <c r="O3" s="225" t="s">
        <v>11</v>
      </c>
      <c r="P3" s="226"/>
      <c r="Q3" s="227"/>
      <c r="R3" s="171" t="s">
        <v>76</v>
      </c>
      <c r="S3" s="221" t="s">
        <v>14</v>
      </c>
      <c r="T3" s="221"/>
      <c r="U3" s="221"/>
      <c r="V3" s="221" t="s">
        <v>16</v>
      </c>
      <c r="W3" s="221"/>
      <c r="X3" s="221"/>
    </row>
    <row r="4" spans="1:28" s="28" customFormat="1" ht="19.5" customHeight="1" x14ac:dyDescent="0.3">
      <c r="A4" s="220"/>
      <c r="B4" s="222" t="s">
        <v>75</v>
      </c>
      <c r="C4" s="222" t="s">
        <v>63</v>
      </c>
      <c r="D4" s="222" t="s">
        <v>75</v>
      </c>
      <c r="E4" s="223" t="s">
        <v>2</v>
      </c>
      <c r="F4" s="222" t="s">
        <v>63</v>
      </c>
      <c r="G4" s="222" t="s">
        <v>75</v>
      </c>
      <c r="H4" s="223" t="s">
        <v>2</v>
      </c>
      <c r="I4" s="222" t="s">
        <v>63</v>
      </c>
      <c r="J4" s="222" t="s">
        <v>75</v>
      </c>
      <c r="K4" s="223" t="s">
        <v>2</v>
      </c>
      <c r="L4" s="222" t="s">
        <v>63</v>
      </c>
      <c r="M4" s="222" t="s">
        <v>75</v>
      </c>
      <c r="N4" s="223" t="s">
        <v>2</v>
      </c>
      <c r="O4" s="222" t="s">
        <v>63</v>
      </c>
      <c r="P4" s="222" t="s">
        <v>75</v>
      </c>
      <c r="Q4" s="223" t="s">
        <v>2</v>
      </c>
      <c r="R4" s="222" t="s">
        <v>75</v>
      </c>
      <c r="S4" s="222" t="s">
        <v>63</v>
      </c>
      <c r="T4" s="222" t="s">
        <v>75</v>
      </c>
      <c r="U4" s="223" t="s">
        <v>2</v>
      </c>
      <c r="V4" s="222" t="s">
        <v>63</v>
      </c>
      <c r="W4" s="222" t="s">
        <v>75</v>
      </c>
      <c r="X4" s="223" t="s">
        <v>2</v>
      </c>
    </row>
    <row r="5" spans="1:28" s="28" customFormat="1" ht="15.75" customHeight="1" x14ac:dyDescent="0.3">
      <c r="A5" s="220"/>
      <c r="B5" s="222"/>
      <c r="C5" s="222"/>
      <c r="D5" s="222"/>
      <c r="E5" s="223"/>
      <c r="F5" s="222"/>
      <c r="G5" s="222"/>
      <c r="H5" s="223"/>
      <c r="I5" s="222"/>
      <c r="J5" s="222"/>
      <c r="K5" s="223"/>
      <c r="L5" s="222"/>
      <c r="M5" s="222"/>
      <c r="N5" s="223"/>
      <c r="O5" s="222"/>
      <c r="P5" s="222"/>
      <c r="Q5" s="223"/>
      <c r="R5" s="222"/>
      <c r="S5" s="222"/>
      <c r="T5" s="222"/>
      <c r="U5" s="223"/>
      <c r="V5" s="222"/>
      <c r="W5" s="222"/>
      <c r="X5" s="223"/>
    </row>
    <row r="6" spans="1:28" s="127" customFormat="1" ht="11.25" customHeight="1" x14ac:dyDescent="0.25">
      <c r="A6" s="125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14</v>
      </c>
      <c r="P6" s="126">
        <v>15</v>
      </c>
      <c r="Q6" s="126">
        <v>16</v>
      </c>
      <c r="R6" s="126">
        <v>17</v>
      </c>
      <c r="S6" s="126">
        <v>18</v>
      </c>
      <c r="T6" s="126">
        <v>19</v>
      </c>
      <c r="U6" s="126">
        <v>20</v>
      </c>
      <c r="V6" s="126">
        <v>21</v>
      </c>
      <c r="W6" s="126">
        <v>22</v>
      </c>
      <c r="X6" s="126">
        <v>23</v>
      </c>
    </row>
    <row r="7" spans="1:28" s="36" customFormat="1" ht="18" customHeight="1" x14ac:dyDescent="0.25">
      <c r="A7" s="32" t="s">
        <v>42</v>
      </c>
      <c r="B7" s="33">
        <f>SUM(B8:B27)</f>
        <v>6540</v>
      </c>
      <c r="C7" s="33">
        <f>SUM(C8:C27)</f>
        <v>10142</v>
      </c>
      <c r="D7" s="33">
        <f>SUM(D8:D27)</f>
        <v>6202</v>
      </c>
      <c r="E7" s="34">
        <f>D7/C7*100</f>
        <v>61.15164661802406</v>
      </c>
      <c r="F7" s="33">
        <f>SUM(F8:F27)</f>
        <v>2472</v>
      </c>
      <c r="G7" s="33">
        <f>SUM(G8:G27)</f>
        <v>640</v>
      </c>
      <c r="H7" s="34">
        <f>G7/F7*100</f>
        <v>25.889967637540451</v>
      </c>
      <c r="I7" s="33">
        <f>SUM(I8:I27)</f>
        <v>166</v>
      </c>
      <c r="J7" s="33">
        <f>SUM(J8:J27)</f>
        <v>40</v>
      </c>
      <c r="K7" s="34">
        <f>J7/I7*100</f>
        <v>24.096385542168676</v>
      </c>
      <c r="L7" s="33">
        <f>SUM(L8:L27)</f>
        <v>256</v>
      </c>
      <c r="M7" s="33">
        <f>SUM(M8:M27)</f>
        <v>60</v>
      </c>
      <c r="N7" s="34">
        <f>M7/L7*100</f>
        <v>23.4375</v>
      </c>
      <c r="O7" s="33">
        <f>SUM(O8:O27)</f>
        <v>9703</v>
      </c>
      <c r="P7" s="33">
        <f>SUM(P8:P27)</f>
        <v>5346</v>
      </c>
      <c r="Q7" s="34">
        <f>P7/O7*100</f>
        <v>55.096361949912399</v>
      </c>
      <c r="R7" s="33">
        <f>SUM(R8:R27)</f>
        <v>2574</v>
      </c>
      <c r="S7" s="33">
        <f>SUM(S8:S27)</f>
        <v>2716</v>
      </c>
      <c r="T7" s="33">
        <f>SUM(T8:T27)</f>
        <v>2503</v>
      </c>
      <c r="U7" s="34">
        <f>T7/S7*100</f>
        <v>92.157584683357868</v>
      </c>
      <c r="V7" s="33">
        <f>SUM(V8:V27)</f>
        <v>2256</v>
      </c>
      <c r="W7" s="33">
        <f>SUM(W8:W27)</f>
        <v>1782</v>
      </c>
      <c r="X7" s="34">
        <f>W7/V7*100</f>
        <v>78.989361702127653</v>
      </c>
      <c r="Y7" s="35"/>
      <c r="AB7" s="42"/>
    </row>
    <row r="8" spans="1:28" s="42" customFormat="1" ht="18" customHeight="1" x14ac:dyDescent="0.25">
      <c r="A8" s="141" t="s">
        <v>43</v>
      </c>
      <c r="B8" s="37">
        <v>2326</v>
      </c>
      <c r="C8" s="269">
        <v>2856</v>
      </c>
      <c r="D8" s="37">
        <v>2156</v>
      </c>
      <c r="E8" s="38">
        <f>D8/C8*100</f>
        <v>75.490196078431367</v>
      </c>
      <c r="F8" s="270">
        <v>485</v>
      </c>
      <c r="G8" s="37">
        <v>199</v>
      </c>
      <c r="H8" s="38">
        <f>G8/F8*100</f>
        <v>41.030927835051543</v>
      </c>
      <c r="I8" s="271">
        <v>33</v>
      </c>
      <c r="J8" s="37">
        <v>12</v>
      </c>
      <c r="K8" s="38">
        <f>J8/I8*100</f>
        <v>36.363636363636367</v>
      </c>
      <c r="L8" s="271">
        <v>28</v>
      </c>
      <c r="M8" s="37">
        <v>4</v>
      </c>
      <c r="N8" s="38">
        <f>M8/L8*100</f>
        <v>14.285714285714285</v>
      </c>
      <c r="O8" s="271">
        <v>2626</v>
      </c>
      <c r="P8" s="140">
        <v>1537</v>
      </c>
      <c r="Q8" s="38">
        <f>P8/O8*100</f>
        <v>58.530083777608532</v>
      </c>
      <c r="R8" s="140">
        <v>938</v>
      </c>
      <c r="S8" s="271">
        <v>661</v>
      </c>
      <c r="T8" s="140">
        <v>915</v>
      </c>
      <c r="U8" s="38">
        <f>T8/S8*100</f>
        <v>138.42662632375189</v>
      </c>
      <c r="V8" s="140">
        <v>555</v>
      </c>
      <c r="W8" s="271">
        <v>811</v>
      </c>
      <c r="X8" s="38">
        <f>W8/V8*100</f>
        <v>146.12612612612611</v>
      </c>
      <c r="Y8" s="35"/>
      <c r="Z8" s="41"/>
    </row>
    <row r="9" spans="1:28" s="43" customFormat="1" ht="18" customHeight="1" x14ac:dyDescent="0.25">
      <c r="A9" s="141" t="s">
        <v>44</v>
      </c>
      <c r="B9" s="37">
        <v>721</v>
      </c>
      <c r="C9" s="269">
        <v>1943</v>
      </c>
      <c r="D9" s="37">
        <v>675</v>
      </c>
      <c r="E9" s="38">
        <f t="shared" ref="E9:E27" si="0">D9/C9*100</f>
        <v>34.740092640247042</v>
      </c>
      <c r="F9" s="270">
        <v>608</v>
      </c>
      <c r="G9" s="37">
        <v>51</v>
      </c>
      <c r="H9" s="38">
        <f t="shared" ref="H9:H27" si="1">G9/F9*100</f>
        <v>8.3881578947368425</v>
      </c>
      <c r="I9" s="271">
        <v>20</v>
      </c>
      <c r="J9" s="37">
        <v>6</v>
      </c>
      <c r="K9" s="38">
        <f t="shared" ref="K9:K27" si="2">J9/I9*100</f>
        <v>30</v>
      </c>
      <c r="L9" s="271">
        <v>54</v>
      </c>
      <c r="M9" s="37">
        <v>5</v>
      </c>
      <c r="N9" s="38">
        <f t="shared" ref="N9:N27" si="3">M9/L9*100</f>
        <v>9.2592592592592595</v>
      </c>
      <c r="O9" s="271">
        <v>1885</v>
      </c>
      <c r="P9" s="140">
        <v>644</v>
      </c>
      <c r="Q9" s="38">
        <f t="shared" ref="Q9:Q27" si="4">P9/O9*100</f>
        <v>34.164456233421753</v>
      </c>
      <c r="R9" s="140">
        <v>331</v>
      </c>
      <c r="S9" s="271">
        <v>418</v>
      </c>
      <c r="T9" s="140">
        <v>305</v>
      </c>
      <c r="U9" s="38">
        <f t="shared" ref="U9:U27" si="5">T9/S9*100</f>
        <v>72.966507177033492</v>
      </c>
      <c r="V9" s="140">
        <v>354</v>
      </c>
      <c r="W9" s="271">
        <v>99</v>
      </c>
      <c r="X9" s="38">
        <f t="shared" ref="X9:X27" si="6">W9/V9*100</f>
        <v>27.966101694915253</v>
      </c>
      <c r="Y9" s="35"/>
      <c r="Z9" s="41"/>
    </row>
    <row r="10" spans="1:28" s="42" customFormat="1" ht="18" customHeight="1" x14ac:dyDescent="0.25">
      <c r="A10" s="141" t="s">
        <v>45</v>
      </c>
      <c r="B10" s="37">
        <v>94</v>
      </c>
      <c r="C10" s="269">
        <v>268</v>
      </c>
      <c r="D10" s="37">
        <v>92</v>
      </c>
      <c r="E10" s="38">
        <f t="shared" si="0"/>
        <v>34.328358208955223</v>
      </c>
      <c r="F10" s="270">
        <v>42</v>
      </c>
      <c r="G10" s="37">
        <v>4</v>
      </c>
      <c r="H10" s="38">
        <f t="shared" si="1"/>
        <v>9.5238095238095237</v>
      </c>
      <c r="I10" s="271">
        <v>2</v>
      </c>
      <c r="J10" s="37">
        <v>0</v>
      </c>
      <c r="K10" s="38">
        <f t="shared" si="2"/>
        <v>0</v>
      </c>
      <c r="L10" s="271">
        <v>9</v>
      </c>
      <c r="M10" s="37">
        <v>6</v>
      </c>
      <c r="N10" s="38">
        <f t="shared" si="3"/>
        <v>66.666666666666657</v>
      </c>
      <c r="O10" s="271">
        <v>248</v>
      </c>
      <c r="P10" s="140">
        <v>92</v>
      </c>
      <c r="Q10" s="38">
        <f t="shared" si="4"/>
        <v>37.096774193548384</v>
      </c>
      <c r="R10" s="140">
        <v>23</v>
      </c>
      <c r="S10" s="271">
        <v>60</v>
      </c>
      <c r="T10" s="140">
        <v>23</v>
      </c>
      <c r="U10" s="38">
        <f t="shared" si="5"/>
        <v>38.333333333333336</v>
      </c>
      <c r="V10" s="140">
        <v>50</v>
      </c>
      <c r="W10" s="271">
        <v>11</v>
      </c>
      <c r="X10" s="38">
        <f t="shared" si="6"/>
        <v>22</v>
      </c>
      <c r="Y10" s="35"/>
      <c r="Z10" s="41"/>
    </row>
    <row r="11" spans="1:28" s="42" customFormat="1" ht="18" customHeight="1" x14ac:dyDescent="0.25">
      <c r="A11" s="141" t="s">
        <v>46</v>
      </c>
      <c r="B11" s="37">
        <v>370</v>
      </c>
      <c r="C11" s="269">
        <v>679</v>
      </c>
      <c r="D11" s="37">
        <v>349</v>
      </c>
      <c r="E11" s="38">
        <f t="shared" si="0"/>
        <v>51.399116347569951</v>
      </c>
      <c r="F11" s="270">
        <v>77</v>
      </c>
      <c r="G11" s="37">
        <v>19</v>
      </c>
      <c r="H11" s="38">
        <f t="shared" si="1"/>
        <v>24.675324675324674</v>
      </c>
      <c r="I11" s="271">
        <v>7</v>
      </c>
      <c r="J11" s="37">
        <v>0</v>
      </c>
      <c r="K11" s="38">
        <f t="shared" si="2"/>
        <v>0</v>
      </c>
      <c r="L11" s="271">
        <v>14</v>
      </c>
      <c r="M11" s="37">
        <v>3</v>
      </c>
      <c r="N11" s="38">
        <f t="shared" si="3"/>
        <v>21.428571428571427</v>
      </c>
      <c r="O11" s="271">
        <v>617</v>
      </c>
      <c r="P11" s="140">
        <v>338</v>
      </c>
      <c r="Q11" s="38">
        <f t="shared" si="4"/>
        <v>54.78119935170178</v>
      </c>
      <c r="R11" s="140">
        <v>135</v>
      </c>
      <c r="S11" s="271">
        <v>246</v>
      </c>
      <c r="T11" s="140">
        <v>126</v>
      </c>
      <c r="U11" s="38">
        <f t="shared" si="5"/>
        <v>51.219512195121951</v>
      </c>
      <c r="V11" s="140">
        <v>223</v>
      </c>
      <c r="W11" s="271">
        <v>55</v>
      </c>
      <c r="X11" s="38">
        <f t="shared" si="6"/>
        <v>24.663677130044842</v>
      </c>
      <c r="Y11" s="35"/>
      <c r="Z11" s="41"/>
    </row>
    <row r="12" spans="1:28" s="42" customFormat="1" ht="18" customHeight="1" x14ac:dyDescent="0.25">
      <c r="A12" s="141" t="s">
        <v>47</v>
      </c>
      <c r="B12" s="37">
        <v>138</v>
      </c>
      <c r="C12" s="269">
        <v>285</v>
      </c>
      <c r="D12" s="37">
        <v>130</v>
      </c>
      <c r="E12" s="38">
        <f t="shared" si="0"/>
        <v>45.614035087719294</v>
      </c>
      <c r="F12" s="270">
        <v>90</v>
      </c>
      <c r="G12" s="37">
        <v>19</v>
      </c>
      <c r="H12" s="38">
        <f t="shared" si="1"/>
        <v>21.111111111111111</v>
      </c>
      <c r="I12" s="271">
        <v>9</v>
      </c>
      <c r="J12" s="37">
        <v>1</v>
      </c>
      <c r="K12" s="38">
        <f t="shared" si="2"/>
        <v>11.111111111111111</v>
      </c>
      <c r="L12" s="271">
        <v>1</v>
      </c>
      <c r="M12" s="37">
        <v>0</v>
      </c>
      <c r="N12" s="38">
        <f t="shared" si="3"/>
        <v>0</v>
      </c>
      <c r="O12" s="271">
        <v>283</v>
      </c>
      <c r="P12" s="140">
        <v>126</v>
      </c>
      <c r="Q12" s="38">
        <f t="shared" si="4"/>
        <v>44.522968197879855</v>
      </c>
      <c r="R12" s="140">
        <v>34</v>
      </c>
      <c r="S12" s="271">
        <v>72</v>
      </c>
      <c r="T12" s="140">
        <v>34</v>
      </c>
      <c r="U12" s="38">
        <f t="shared" si="5"/>
        <v>47.222222222222221</v>
      </c>
      <c r="V12" s="140">
        <v>62</v>
      </c>
      <c r="W12" s="271">
        <v>22</v>
      </c>
      <c r="X12" s="38">
        <f t="shared" si="6"/>
        <v>35.483870967741936</v>
      </c>
      <c r="Y12" s="35"/>
      <c r="Z12" s="41"/>
    </row>
    <row r="13" spans="1:28" s="42" customFormat="1" ht="18" customHeight="1" x14ac:dyDescent="0.25">
      <c r="A13" s="141" t="s">
        <v>48</v>
      </c>
      <c r="B13" s="37">
        <v>212</v>
      </c>
      <c r="C13" s="269">
        <v>488</v>
      </c>
      <c r="D13" s="37">
        <v>210</v>
      </c>
      <c r="E13" s="38">
        <f t="shared" si="0"/>
        <v>43.032786885245898</v>
      </c>
      <c r="F13" s="270">
        <v>142</v>
      </c>
      <c r="G13" s="37">
        <v>20</v>
      </c>
      <c r="H13" s="38">
        <f t="shared" si="1"/>
        <v>14.084507042253522</v>
      </c>
      <c r="I13" s="271">
        <v>17</v>
      </c>
      <c r="J13" s="37">
        <v>3</v>
      </c>
      <c r="K13" s="38">
        <f t="shared" si="2"/>
        <v>17.647058823529413</v>
      </c>
      <c r="L13" s="271">
        <v>16</v>
      </c>
      <c r="M13" s="37">
        <v>4</v>
      </c>
      <c r="N13" s="38">
        <f t="shared" si="3"/>
        <v>25</v>
      </c>
      <c r="O13" s="271">
        <v>481</v>
      </c>
      <c r="P13" s="140">
        <v>190</v>
      </c>
      <c r="Q13" s="38">
        <f t="shared" si="4"/>
        <v>39.5010395010395</v>
      </c>
      <c r="R13" s="140">
        <v>72</v>
      </c>
      <c r="S13" s="271">
        <v>162</v>
      </c>
      <c r="T13" s="140">
        <v>71</v>
      </c>
      <c r="U13" s="38">
        <f t="shared" si="5"/>
        <v>43.827160493827158</v>
      </c>
      <c r="V13" s="140">
        <v>132</v>
      </c>
      <c r="W13" s="271">
        <v>22</v>
      </c>
      <c r="X13" s="38">
        <f t="shared" si="6"/>
        <v>16.666666666666664</v>
      </c>
      <c r="Y13" s="35"/>
      <c r="Z13" s="41"/>
    </row>
    <row r="14" spans="1:28" s="42" customFormat="1" ht="18" customHeight="1" x14ac:dyDescent="0.25">
      <c r="A14" s="141" t="s">
        <v>49</v>
      </c>
      <c r="B14" s="37">
        <v>59</v>
      </c>
      <c r="C14" s="269">
        <v>166</v>
      </c>
      <c r="D14" s="37">
        <v>58</v>
      </c>
      <c r="E14" s="38">
        <f t="shared" si="0"/>
        <v>34.939759036144579</v>
      </c>
      <c r="F14" s="270">
        <v>61</v>
      </c>
      <c r="G14" s="37">
        <v>7</v>
      </c>
      <c r="H14" s="38">
        <f t="shared" si="1"/>
        <v>11.475409836065573</v>
      </c>
      <c r="I14" s="271">
        <v>11</v>
      </c>
      <c r="J14" s="37">
        <v>0</v>
      </c>
      <c r="K14" s="38">
        <f t="shared" si="2"/>
        <v>0</v>
      </c>
      <c r="L14" s="271">
        <v>5</v>
      </c>
      <c r="M14" s="37">
        <v>2</v>
      </c>
      <c r="N14" s="38">
        <f t="shared" si="3"/>
        <v>40</v>
      </c>
      <c r="O14" s="271">
        <v>165</v>
      </c>
      <c r="P14" s="140">
        <v>52</v>
      </c>
      <c r="Q14" s="38">
        <f t="shared" si="4"/>
        <v>31.515151515151512</v>
      </c>
      <c r="R14" s="140">
        <v>17</v>
      </c>
      <c r="S14" s="271">
        <v>45</v>
      </c>
      <c r="T14" s="140">
        <v>17</v>
      </c>
      <c r="U14" s="38">
        <f t="shared" si="5"/>
        <v>37.777777777777779</v>
      </c>
      <c r="V14" s="140">
        <v>48</v>
      </c>
      <c r="W14" s="271">
        <v>11</v>
      </c>
      <c r="X14" s="38">
        <f t="shared" si="6"/>
        <v>22.916666666666664</v>
      </c>
      <c r="Y14" s="35"/>
      <c r="Z14" s="41"/>
    </row>
    <row r="15" spans="1:28" s="42" customFormat="1" ht="18" customHeight="1" x14ac:dyDescent="0.25">
      <c r="A15" s="141" t="s">
        <v>50</v>
      </c>
      <c r="B15" s="37">
        <v>98</v>
      </c>
      <c r="C15" s="269">
        <v>157</v>
      </c>
      <c r="D15" s="37">
        <v>98</v>
      </c>
      <c r="E15" s="38">
        <f t="shared" si="0"/>
        <v>62.420382165605091</v>
      </c>
      <c r="F15" s="270">
        <v>44</v>
      </c>
      <c r="G15" s="37">
        <v>16</v>
      </c>
      <c r="H15" s="38">
        <f t="shared" si="1"/>
        <v>36.363636363636367</v>
      </c>
      <c r="I15" s="271">
        <v>8</v>
      </c>
      <c r="J15" s="37">
        <v>3</v>
      </c>
      <c r="K15" s="38">
        <f t="shared" si="2"/>
        <v>37.5</v>
      </c>
      <c r="L15" s="271">
        <v>9</v>
      </c>
      <c r="M15" s="37">
        <v>10</v>
      </c>
      <c r="N15" s="38">
        <f t="shared" si="3"/>
        <v>111.11111111111111</v>
      </c>
      <c r="O15" s="271">
        <v>157</v>
      </c>
      <c r="P15" s="140">
        <v>95</v>
      </c>
      <c r="Q15" s="38">
        <f t="shared" si="4"/>
        <v>60.509554140127385</v>
      </c>
      <c r="R15" s="140">
        <v>33</v>
      </c>
      <c r="S15" s="271">
        <v>42</v>
      </c>
      <c r="T15" s="140">
        <v>33</v>
      </c>
      <c r="U15" s="38">
        <f t="shared" si="5"/>
        <v>78.571428571428569</v>
      </c>
      <c r="V15" s="140">
        <v>42</v>
      </c>
      <c r="W15" s="271">
        <v>32</v>
      </c>
      <c r="X15" s="38">
        <f t="shared" si="6"/>
        <v>76.19047619047619</v>
      </c>
      <c r="Y15" s="35"/>
      <c r="Z15" s="41"/>
    </row>
    <row r="16" spans="1:28" s="42" customFormat="1" ht="18" customHeight="1" x14ac:dyDescent="0.25">
      <c r="A16" s="141" t="s">
        <v>51</v>
      </c>
      <c r="B16" s="37">
        <v>89</v>
      </c>
      <c r="C16" s="269">
        <v>162</v>
      </c>
      <c r="D16" s="37">
        <v>89</v>
      </c>
      <c r="E16" s="38">
        <f t="shared" si="0"/>
        <v>54.938271604938272</v>
      </c>
      <c r="F16" s="270">
        <v>37</v>
      </c>
      <c r="G16" s="37">
        <v>4</v>
      </c>
      <c r="H16" s="38">
        <f t="shared" si="1"/>
        <v>10.810810810810811</v>
      </c>
      <c r="I16" s="271">
        <v>5</v>
      </c>
      <c r="J16" s="37">
        <v>1</v>
      </c>
      <c r="K16" s="38">
        <f t="shared" si="2"/>
        <v>20</v>
      </c>
      <c r="L16" s="271">
        <v>11</v>
      </c>
      <c r="M16" s="37">
        <v>5</v>
      </c>
      <c r="N16" s="38">
        <f t="shared" si="3"/>
        <v>45.454545454545453</v>
      </c>
      <c r="O16" s="271">
        <v>158</v>
      </c>
      <c r="P16" s="140">
        <v>78</v>
      </c>
      <c r="Q16" s="38">
        <f t="shared" si="4"/>
        <v>49.367088607594937</v>
      </c>
      <c r="R16" s="140">
        <v>27</v>
      </c>
      <c r="S16" s="271">
        <v>48</v>
      </c>
      <c r="T16" s="140">
        <v>27</v>
      </c>
      <c r="U16" s="38">
        <f t="shared" si="5"/>
        <v>56.25</v>
      </c>
      <c r="V16" s="140">
        <v>38</v>
      </c>
      <c r="W16" s="271">
        <v>23</v>
      </c>
      <c r="X16" s="38">
        <f t="shared" si="6"/>
        <v>60.526315789473685</v>
      </c>
      <c r="Y16" s="35"/>
      <c r="Z16" s="41"/>
    </row>
    <row r="17" spans="1:26" s="42" customFormat="1" ht="18" customHeight="1" x14ac:dyDescent="0.25">
      <c r="A17" s="141" t="s">
        <v>52</v>
      </c>
      <c r="B17" s="37">
        <v>1210</v>
      </c>
      <c r="C17" s="269">
        <v>732</v>
      </c>
      <c r="D17" s="37">
        <v>1139</v>
      </c>
      <c r="E17" s="38">
        <f t="shared" si="0"/>
        <v>155.60109289617486</v>
      </c>
      <c r="F17" s="270">
        <v>200</v>
      </c>
      <c r="G17" s="37">
        <v>128</v>
      </c>
      <c r="H17" s="38">
        <f t="shared" si="1"/>
        <v>64</v>
      </c>
      <c r="I17" s="271">
        <v>15</v>
      </c>
      <c r="J17" s="37">
        <v>4</v>
      </c>
      <c r="K17" s="38">
        <f t="shared" si="2"/>
        <v>26.666666666666668</v>
      </c>
      <c r="L17" s="271">
        <v>8</v>
      </c>
      <c r="M17" s="37">
        <v>1</v>
      </c>
      <c r="N17" s="38">
        <f t="shared" si="3"/>
        <v>12.5</v>
      </c>
      <c r="O17" s="271">
        <v>721</v>
      </c>
      <c r="P17" s="140">
        <v>1066</v>
      </c>
      <c r="Q17" s="38">
        <f t="shared" si="4"/>
        <v>147.85020804438281</v>
      </c>
      <c r="R17" s="140">
        <v>536</v>
      </c>
      <c r="S17" s="271">
        <v>224</v>
      </c>
      <c r="T17" s="140">
        <v>526</v>
      </c>
      <c r="U17" s="38">
        <f t="shared" si="5"/>
        <v>234.82142857142856</v>
      </c>
      <c r="V17" s="140">
        <v>166</v>
      </c>
      <c r="W17" s="271">
        <v>492</v>
      </c>
      <c r="X17" s="38">
        <f t="shared" si="6"/>
        <v>296.3855421686747</v>
      </c>
      <c r="Y17" s="35"/>
      <c r="Z17" s="41"/>
    </row>
    <row r="18" spans="1:26" s="42" customFormat="1" ht="18" customHeight="1" x14ac:dyDescent="0.25">
      <c r="A18" s="141" t="s">
        <v>53</v>
      </c>
      <c r="B18" s="37">
        <v>144</v>
      </c>
      <c r="C18" s="269">
        <v>267</v>
      </c>
      <c r="D18" s="37">
        <v>141</v>
      </c>
      <c r="E18" s="38">
        <f t="shared" si="0"/>
        <v>52.80898876404494</v>
      </c>
      <c r="F18" s="270">
        <v>55</v>
      </c>
      <c r="G18" s="37">
        <v>23</v>
      </c>
      <c r="H18" s="38">
        <f t="shared" si="1"/>
        <v>41.818181818181813</v>
      </c>
      <c r="I18" s="271">
        <v>4</v>
      </c>
      <c r="J18" s="37">
        <v>2</v>
      </c>
      <c r="K18" s="38">
        <f t="shared" si="2"/>
        <v>50</v>
      </c>
      <c r="L18" s="271">
        <v>4</v>
      </c>
      <c r="M18" s="37">
        <v>2</v>
      </c>
      <c r="N18" s="38">
        <f t="shared" si="3"/>
        <v>50</v>
      </c>
      <c r="O18" s="271">
        <v>253</v>
      </c>
      <c r="P18" s="140">
        <v>125</v>
      </c>
      <c r="Q18" s="38">
        <f t="shared" si="4"/>
        <v>49.40711462450593</v>
      </c>
      <c r="R18" s="140">
        <v>46</v>
      </c>
      <c r="S18" s="271">
        <v>101</v>
      </c>
      <c r="T18" s="140">
        <v>46</v>
      </c>
      <c r="U18" s="38">
        <f t="shared" si="5"/>
        <v>45.544554455445549</v>
      </c>
      <c r="V18" s="140">
        <v>77</v>
      </c>
      <c r="W18" s="271">
        <v>17</v>
      </c>
      <c r="X18" s="38">
        <f t="shared" si="6"/>
        <v>22.077922077922079</v>
      </c>
      <c r="Y18" s="35"/>
      <c r="Z18" s="41"/>
    </row>
    <row r="19" spans="1:26" s="42" customFormat="1" ht="18" customHeight="1" x14ac:dyDescent="0.25">
      <c r="A19" s="141" t="s">
        <v>54</v>
      </c>
      <c r="B19" s="37">
        <v>128</v>
      </c>
      <c r="C19" s="269">
        <v>267</v>
      </c>
      <c r="D19" s="37">
        <v>126</v>
      </c>
      <c r="E19" s="38">
        <f t="shared" si="0"/>
        <v>47.191011235955052</v>
      </c>
      <c r="F19" s="270">
        <v>99</v>
      </c>
      <c r="G19" s="37">
        <v>20</v>
      </c>
      <c r="H19" s="38">
        <f t="shared" si="1"/>
        <v>20.202020202020201</v>
      </c>
      <c r="I19" s="271">
        <v>3</v>
      </c>
      <c r="J19" s="37">
        <v>1</v>
      </c>
      <c r="K19" s="38">
        <f t="shared" si="2"/>
        <v>33.333333333333329</v>
      </c>
      <c r="L19" s="271">
        <v>47</v>
      </c>
      <c r="M19" s="37">
        <v>4</v>
      </c>
      <c r="N19" s="38">
        <f t="shared" si="3"/>
        <v>8.5106382978723403</v>
      </c>
      <c r="O19" s="271">
        <v>257</v>
      </c>
      <c r="P19" s="140">
        <v>117</v>
      </c>
      <c r="Q19" s="38">
        <f t="shared" si="4"/>
        <v>45.525291828793776</v>
      </c>
      <c r="R19" s="140">
        <v>44</v>
      </c>
      <c r="S19" s="271">
        <v>74</v>
      </c>
      <c r="T19" s="140">
        <v>44</v>
      </c>
      <c r="U19" s="38">
        <f t="shared" si="5"/>
        <v>59.45945945945946</v>
      </c>
      <c r="V19" s="140">
        <v>70</v>
      </c>
      <c r="W19" s="271">
        <v>18</v>
      </c>
      <c r="X19" s="38">
        <f t="shared" si="6"/>
        <v>25.714285714285712</v>
      </c>
      <c r="Y19" s="35"/>
      <c r="Z19" s="41"/>
    </row>
    <row r="20" spans="1:26" s="42" customFormat="1" ht="18" customHeight="1" x14ac:dyDescent="0.25">
      <c r="A20" s="141" t="s">
        <v>55</v>
      </c>
      <c r="B20" s="37">
        <v>54</v>
      </c>
      <c r="C20" s="269">
        <v>141</v>
      </c>
      <c r="D20" s="37">
        <v>54</v>
      </c>
      <c r="E20" s="38">
        <f t="shared" si="0"/>
        <v>38.297872340425535</v>
      </c>
      <c r="F20" s="270">
        <v>27</v>
      </c>
      <c r="G20" s="37">
        <v>2</v>
      </c>
      <c r="H20" s="38">
        <f t="shared" si="1"/>
        <v>7.4074074074074066</v>
      </c>
      <c r="I20" s="271">
        <v>2</v>
      </c>
      <c r="J20" s="37">
        <v>0</v>
      </c>
      <c r="K20" s="38">
        <f t="shared" si="2"/>
        <v>0</v>
      </c>
      <c r="L20" s="271">
        <v>6</v>
      </c>
      <c r="M20" s="37">
        <v>1</v>
      </c>
      <c r="N20" s="38">
        <f t="shared" si="3"/>
        <v>16.666666666666664</v>
      </c>
      <c r="O20" s="271">
        <v>140</v>
      </c>
      <c r="P20" s="140">
        <v>54</v>
      </c>
      <c r="Q20" s="38">
        <f t="shared" si="4"/>
        <v>38.571428571428577</v>
      </c>
      <c r="R20" s="140">
        <v>26</v>
      </c>
      <c r="S20" s="271">
        <v>32</v>
      </c>
      <c r="T20" s="140">
        <v>26</v>
      </c>
      <c r="U20" s="38">
        <f t="shared" si="5"/>
        <v>81.25</v>
      </c>
      <c r="V20" s="140">
        <v>30</v>
      </c>
      <c r="W20" s="271">
        <v>13</v>
      </c>
      <c r="X20" s="38">
        <f t="shared" si="6"/>
        <v>43.333333333333336</v>
      </c>
      <c r="Y20" s="35"/>
      <c r="Z20" s="41"/>
    </row>
    <row r="21" spans="1:26" s="42" customFormat="1" ht="18" customHeight="1" x14ac:dyDescent="0.25">
      <c r="A21" s="141" t="s">
        <v>56</v>
      </c>
      <c r="B21" s="37">
        <v>93</v>
      </c>
      <c r="C21" s="269">
        <v>108</v>
      </c>
      <c r="D21" s="37">
        <v>93</v>
      </c>
      <c r="E21" s="38">
        <f t="shared" si="0"/>
        <v>86.111111111111114</v>
      </c>
      <c r="F21" s="270">
        <v>32</v>
      </c>
      <c r="G21" s="37">
        <v>15</v>
      </c>
      <c r="H21" s="38">
        <f t="shared" si="1"/>
        <v>46.875</v>
      </c>
      <c r="I21" s="271">
        <v>0</v>
      </c>
      <c r="J21" s="37">
        <v>1</v>
      </c>
      <c r="K21" s="164" t="e">
        <f t="shared" si="2"/>
        <v>#DIV/0!</v>
      </c>
      <c r="L21" s="271">
        <v>0</v>
      </c>
      <c r="M21" s="37">
        <v>0</v>
      </c>
      <c r="N21" s="164" t="e">
        <f t="shared" si="3"/>
        <v>#DIV/0!</v>
      </c>
      <c r="O21" s="271">
        <v>106</v>
      </c>
      <c r="P21" s="140">
        <v>87</v>
      </c>
      <c r="Q21" s="38">
        <f t="shared" si="4"/>
        <v>82.075471698113205</v>
      </c>
      <c r="R21" s="140">
        <v>36</v>
      </c>
      <c r="S21" s="271">
        <v>32</v>
      </c>
      <c r="T21" s="140">
        <v>36</v>
      </c>
      <c r="U21" s="38">
        <f t="shared" si="5"/>
        <v>112.5</v>
      </c>
      <c r="V21" s="140">
        <v>25</v>
      </c>
      <c r="W21" s="271">
        <v>34</v>
      </c>
      <c r="X21" s="38">
        <f t="shared" si="6"/>
        <v>136</v>
      </c>
      <c r="Y21" s="35"/>
      <c r="Z21" s="41"/>
    </row>
    <row r="22" spans="1:26" s="42" customFormat="1" ht="18" customHeight="1" x14ac:dyDescent="0.25">
      <c r="A22" s="141" t="s">
        <v>57</v>
      </c>
      <c r="B22" s="37">
        <v>110</v>
      </c>
      <c r="C22" s="269">
        <v>131</v>
      </c>
      <c r="D22" s="37">
        <v>103</v>
      </c>
      <c r="E22" s="38">
        <f t="shared" si="0"/>
        <v>78.625954198473281</v>
      </c>
      <c r="F22" s="270">
        <v>35</v>
      </c>
      <c r="G22" s="37">
        <v>15</v>
      </c>
      <c r="H22" s="38">
        <f t="shared" si="1"/>
        <v>42.857142857142854</v>
      </c>
      <c r="I22" s="271">
        <v>1</v>
      </c>
      <c r="J22" s="37">
        <v>1</v>
      </c>
      <c r="K22" s="164">
        <f t="shared" si="2"/>
        <v>100</v>
      </c>
      <c r="L22" s="271">
        <v>0</v>
      </c>
      <c r="M22" s="37">
        <v>0</v>
      </c>
      <c r="N22" s="164" t="e">
        <f t="shared" si="3"/>
        <v>#DIV/0!</v>
      </c>
      <c r="O22" s="271">
        <v>128</v>
      </c>
      <c r="P22" s="140">
        <v>96</v>
      </c>
      <c r="Q22" s="38">
        <f t="shared" si="4"/>
        <v>75</v>
      </c>
      <c r="R22" s="140">
        <v>35</v>
      </c>
      <c r="S22" s="271">
        <v>44</v>
      </c>
      <c r="T22" s="140">
        <v>33</v>
      </c>
      <c r="U22" s="38">
        <f t="shared" si="5"/>
        <v>75</v>
      </c>
      <c r="V22" s="140">
        <v>50</v>
      </c>
      <c r="W22" s="271">
        <v>27</v>
      </c>
      <c r="X22" s="38">
        <f t="shared" si="6"/>
        <v>54</v>
      </c>
      <c r="Y22" s="35"/>
      <c r="Z22" s="41"/>
    </row>
    <row r="23" spans="1:26" s="42" customFormat="1" ht="18" customHeight="1" x14ac:dyDescent="0.25">
      <c r="A23" s="141" t="s">
        <v>58</v>
      </c>
      <c r="B23" s="37">
        <v>220</v>
      </c>
      <c r="C23" s="269">
        <v>578</v>
      </c>
      <c r="D23" s="37">
        <v>219</v>
      </c>
      <c r="E23" s="38">
        <f t="shared" si="0"/>
        <v>37.889273356401382</v>
      </c>
      <c r="F23" s="270">
        <v>143</v>
      </c>
      <c r="G23" s="37">
        <v>25</v>
      </c>
      <c r="H23" s="38">
        <f t="shared" si="1"/>
        <v>17.482517482517483</v>
      </c>
      <c r="I23" s="271">
        <v>8</v>
      </c>
      <c r="J23" s="37">
        <v>2</v>
      </c>
      <c r="K23" s="38">
        <f t="shared" si="2"/>
        <v>25</v>
      </c>
      <c r="L23" s="271">
        <v>6</v>
      </c>
      <c r="M23" s="37">
        <v>4</v>
      </c>
      <c r="N23" s="38">
        <f t="shared" si="3"/>
        <v>66.666666666666657</v>
      </c>
      <c r="O23" s="271">
        <v>569</v>
      </c>
      <c r="P23" s="140">
        <v>191</v>
      </c>
      <c r="Q23" s="38">
        <f t="shared" si="4"/>
        <v>33.567662565905096</v>
      </c>
      <c r="R23" s="140">
        <v>81</v>
      </c>
      <c r="S23" s="271">
        <v>167</v>
      </c>
      <c r="T23" s="140">
        <v>81</v>
      </c>
      <c r="U23" s="38">
        <f t="shared" si="5"/>
        <v>48.50299401197605</v>
      </c>
      <c r="V23" s="140">
        <v>101</v>
      </c>
      <c r="W23" s="271">
        <v>15</v>
      </c>
      <c r="X23" s="38">
        <f t="shared" si="6"/>
        <v>14.85148514851485</v>
      </c>
      <c r="Y23" s="35"/>
      <c r="Z23" s="41"/>
    </row>
    <row r="24" spans="1:26" s="42" customFormat="1" ht="18" customHeight="1" x14ac:dyDescent="0.25">
      <c r="A24" s="141" t="s">
        <v>59</v>
      </c>
      <c r="B24" s="37">
        <v>49</v>
      </c>
      <c r="C24" s="269">
        <v>87</v>
      </c>
      <c r="D24" s="37">
        <v>49</v>
      </c>
      <c r="E24" s="38">
        <f t="shared" si="0"/>
        <v>56.321839080459768</v>
      </c>
      <c r="F24" s="270">
        <v>41</v>
      </c>
      <c r="G24" s="37">
        <v>14</v>
      </c>
      <c r="H24" s="38">
        <f t="shared" si="1"/>
        <v>34.146341463414636</v>
      </c>
      <c r="I24" s="271">
        <v>3</v>
      </c>
      <c r="J24" s="37">
        <v>0</v>
      </c>
      <c r="K24" s="38">
        <f t="shared" si="2"/>
        <v>0</v>
      </c>
      <c r="L24" s="271">
        <v>3</v>
      </c>
      <c r="M24" s="37">
        <v>0</v>
      </c>
      <c r="N24" s="38">
        <f t="shared" si="3"/>
        <v>0</v>
      </c>
      <c r="O24" s="271">
        <v>87</v>
      </c>
      <c r="P24" s="140">
        <v>44</v>
      </c>
      <c r="Q24" s="38">
        <f t="shared" si="4"/>
        <v>50.574712643678168</v>
      </c>
      <c r="R24" s="140">
        <v>20</v>
      </c>
      <c r="S24" s="271">
        <v>21</v>
      </c>
      <c r="T24" s="140">
        <v>20</v>
      </c>
      <c r="U24" s="38">
        <f t="shared" si="5"/>
        <v>95.238095238095227</v>
      </c>
      <c r="V24" s="140">
        <v>20</v>
      </c>
      <c r="W24" s="271">
        <v>12</v>
      </c>
      <c r="X24" s="38">
        <f t="shared" si="6"/>
        <v>60</v>
      </c>
      <c r="Y24" s="35"/>
      <c r="Z24" s="41"/>
    </row>
    <row r="25" spans="1:26" s="42" customFormat="1" ht="18" customHeight="1" x14ac:dyDescent="0.25">
      <c r="A25" s="141" t="s">
        <v>60</v>
      </c>
      <c r="B25" s="37">
        <v>62</v>
      </c>
      <c r="C25" s="269">
        <v>153</v>
      </c>
      <c r="D25" s="37">
        <v>62</v>
      </c>
      <c r="E25" s="38">
        <f t="shared" si="0"/>
        <v>40.522875816993462</v>
      </c>
      <c r="F25" s="270">
        <v>38</v>
      </c>
      <c r="G25" s="37">
        <v>4</v>
      </c>
      <c r="H25" s="38">
        <f t="shared" si="1"/>
        <v>10.526315789473683</v>
      </c>
      <c r="I25" s="271">
        <v>8</v>
      </c>
      <c r="J25" s="37">
        <v>0</v>
      </c>
      <c r="K25" s="38">
        <f t="shared" si="2"/>
        <v>0</v>
      </c>
      <c r="L25" s="271">
        <v>3</v>
      </c>
      <c r="M25" s="37">
        <v>3</v>
      </c>
      <c r="N25" s="38">
        <f t="shared" si="3"/>
        <v>100</v>
      </c>
      <c r="O25" s="271">
        <v>151</v>
      </c>
      <c r="P25" s="140">
        <v>60</v>
      </c>
      <c r="Q25" s="38">
        <f t="shared" si="4"/>
        <v>39.735099337748345</v>
      </c>
      <c r="R25" s="140">
        <v>27</v>
      </c>
      <c r="S25" s="271">
        <v>52</v>
      </c>
      <c r="T25" s="140">
        <v>27</v>
      </c>
      <c r="U25" s="38">
        <f t="shared" si="5"/>
        <v>51.923076923076927</v>
      </c>
      <c r="V25" s="140">
        <v>42</v>
      </c>
      <c r="W25" s="271">
        <v>14</v>
      </c>
      <c r="X25" s="38">
        <f t="shared" si="6"/>
        <v>33.333333333333329</v>
      </c>
      <c r="Y25" s="35"/>
      <c r="Z25" s="41"/>
    </row>
    <row r="26" spans="1:26" s="42" customFormat="1" ht="18" customHeight="1" x14ac:dyDescent="0.25">
      <c r="A26" s="141" t="s">
        <v>61</v>
      </c>
      <c r="B26" s="37">
        <v>37</v>
      </c>
      <c r="C26" s="269">
        <v>111</v>
      </c>
      <c r="D26" s="37">
        <v>36</v>
      </c>
      <c r="E26" s="38">
        <f t="shared" si="0"/>
        <v>32.432432432432435</v>
      </c>
      <c r="F26" s="270">
        <v>24</v>
      </c>
      <c r="G26" s="37">
        <v>2</v>
      </c>
      <c r="H26" s="38">
        <f t="shared" si="1"/>
        <v>8.3333333333333321</v>
      </c>
      <c r="I26" s="271">
        <v>4</v>
      </c>
      <c r="J26" s="37">
        <v>0</v>
      </c>
      <c r="K26" s="38">
        <f t="shared" si="2"/>
        <v>0</v>
      </c>
      <c r="L26" s="271">
        <v>10</v>
      </c>
      <c r="M26" s="37">
        <v>1</v>
      </c>
      <c r="N26" s="38">
        <f t="shared" si="3"/>
        <v>10</v>
      </c>
      <c r="O26" s="271">
        <v>110</v>
      </c>
      <c r="P26" s="140">
        <v>36</v>
      </c>
      <c r="Q26" s="38">
        <f t="shared" si="4"/>
        <v>32.727272727272727</v>
      </c>
      <c r="R26" s="140">
        <v>13</v>
      </c>
      <c r="S26" s="271">
        <v>22</v>
      </c>
      <c r="T26" s="140">
        <v>13</v>
      </c>
      <c r="U26" s="38">
        <f t="shared" si="5"/>
        <v>59.090909090909093</v>
      </c>
      <c r="V26" s="140">
        <v>23</v>
      </c>
      <c r="W26" s="271">
        <v>7</v>
      </c>
      <c r="X26" s="38">
        <f t="shared" si="6"/>
        <v>30.434782608695656</v>
      </c>
      <c r="Y26" s="35"/>
      <c r="Z26" s="41"/>
    </row>
    <row r="27" spans="1:26" s="42" customFormat="1" ht="18" customHeight="1" x14ac:dyDescent="0.25">
      <c r="A27" s="141" t="s">
        <v>62</v>
      </c>
      <c r="B27" s="37">
        <v>326</v>
      </c>
      <c r="C27" s="269">
        <v>563</v>
      </c>
      <c r="D27" s="37">
        <v>323</v>
      </c>
      <c r="E27" s="38">
        <f t="shared" si="0"/>
        <v>57.371225577264653</v>
      </c>
      <c r="F27" s="270">
        <v>192</v>
      </c>
      <c r="G27" s="37">
        <v>53</v>
      </c>
      <c r="H27" s="38">
        <f t="shared" si="1"/>
        <v>27.604166666666668</v>
      </c>
      <c r="I27" s="271">
        <v>6</v>
      </c>
      <c r="J27" s="37">
        <v>3</v>
      </c>
      <c r="K27" s="38">
        <f t="shared" si="2"/>
        <v>50</v>
      </c>
      <c r="L27" s="271">
        <v>22</v>
      </c>
      <c r="M27" s="37">
        <v>5</v>
      </c>
      <c r="N27" s="38">
        <f t="shared" si="3"/>
        <v>22.727272727272727</v>
      </c>
      <c r="O27" s="271">
        <v>561</v>
      </c>
      <c r="P27" s="140">
        <v>318</v>
      </c>
      <c r="Q27" s="38">
        <f t="shared" si="4"/>
        <v>56.684491978609628</v>
      </c>
      <c r="R27" s="140">
        <v>100</v>
      </c>
      <c r="S27" s="271">
        <v>193</v>
      </c>
      <c r="T27" s="140">
        <v>100</v>
      </c>
      <c r="U27" s="38">
        <f t="shared" si="5"/>
        <v>51.813471502590666</v>
      </c>
      <c r="V27" s="140">
        <v>148</v>
      </c>
      <c r="W27" s="271">
        <v>47</v>
      </c>
      <c r="X27" s="38">
        <f t="shared" si="6"/>
        <v>31.756756756756754</v>
      </c>
      <c r="Y27" s="35"/>
      <c r="Z27" s="41"/>
    </row>
    <row r="28" spans="1:26" ht="60.6" customHeight="1" x14ac:dyDescent="0.25">
      <c r="A28" s="44"/>
      <c r="B28" s="218" t="s">
        <v>79</v>
      </c>
      <c r="C28" s="218"/>
      <c r="D28" s="218"/>
      <c r="E28" s="218"/>
      <c r="F28" s="218"/>
      <c r="G28" s="218"/>
      <c r="H28" s="218"/>
      <c r="I28" s="218"/>
      <c r="J28" s="218"/>
      <c r="K28" s="218"/>
      <c r="L28" s="173"/>
      <c r="M28" s="173"/>
      <c r="N28" s="173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8:K28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3.2" x14ac:dyDescent="0.25"/>
  <cols>
    <col min="1" max="1" width="60.88671875" style="3" customWidth="1"/>
    <col min="2" max="2" width="16.44140625" style="3" customWidth="1"/>
    <col min="3" max="3" width="17.441406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205" t="s">
        <v>66</v>
      </c>
      <c r="B1" s="205"/>
      <c r="C1" s="205"/>
      <c r="D1" s="205"/>
      <c r="E1" s="205"/>
    </row>
    <row r="2" spans="1:11" s="4" customFormat="1" ht="23.25" customHeight="1" x14ac:dyDescent="0.3">
      <c r="A2" s="210" t="s">
        <v>0</v>
      </c>
      <c r="B2" s="206" t="s">
        <v>81</v>
      </c>
      <c r="C2" s="206" t="s">
        <v>82</v>
      </c>
      <c r="D2" s="208" t="s">
        <v>1</v>
      </c>
      <c r="E2" s="209"/>
    </row>
    <row r="3" spans="1:11" s="4" customFormat="1" ht="42" customHeight="1" x14ac:dyDescent="0.3">
      <c r="A3" s="211"/>
      <c r="B3" s="207"/>
      <c r="C3" s="207"/>
      <c r="D3" s="5" t="s">
        <v>2</v>
      </c>
      <c r="E3" s="6" t="s">
        <v>40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73</v>
      </c>
      <c r="B5" s="161" t="s">
        <v>72</v>
      </c>
      <c r="C5" s="161">
        <f>'4'!B7</f>
        <v>1918</v>
      </c>
      <c r="D5" s="11" t="s">
        <v>72</v>
      </c>
      <c r="E5" s="162" t="s">
        <v>72</v>
      </c>
      <c r="K5" s="12"/>
    </row>
    <row r="6" spans="1:11" s="4" customFormat="1" ht="31.5" customHeight="1" x14ac:dyDescent="0.3">
      <c r="A6" s="10" t="s">
        <v>36</v>
      </c>
      <c r="B6" s="161">
        <f>'4'!C7</f>
        <v>2622</v>
      </c>
      <c r="C6" s="161">
        <f>'4'!D7</f>
        <v>1861</v>
      </c>
      <c r="D6" s="11">
        <f t="shared" ref="D6:D10" si="0">C6/B6*100</f>
        <v>70.976353928299005</v>
      </c>
      <c r="E6" s="162">
        <f t="shared" ref="E6:E10" si="1">C6-B6</f>
        <v>-761</v>
      </c>
      <c r="K6" s="12"/>
    </row>
    <row r="7" spans="1:11" s="4" customFormat="1" ht="54.75" customHeight="1" x14ac:dyDescent="0.3">
      <c r="A7" s="13" t="s">
        <v>37</v>
      </c>
      <c r="B7" s="161">
        <f>'4'!F7</f>
        <v>532</v>
      </c>
      <c r="C7" s="161">
        <f>'4'!G7</f>
        <v>168</v>
      </c>
      <c r="D7" s="11">
        <f t="shared" si="0"/>
        <v>31.578947368421051</v>
      </c>
      <c r="E7" s="162">
        <f t="shared" si="1"/>
        <v>-364</v>
      </c>
      <c r="K7" s="12"/>
    </row>
    <row r="8" spans="1:11" s="4" customFormat="1" ht="35.25" customHeight="1" x14ac:dyDescent="0.3">
      <c r="A8" s="14" t="s">
        <v>38</v>
      </c>
      <c r="B8" s="161">
        <f>'4'!I7</f>
        <v>33</v>
      </c>
      <c r="C8" s="161">
        <f>'4'!J7</f>
        <v>6</v>
      </c>
      <c r="D8" s="11">
        <f t="shared" si="0"/>
        <v>18.181818181818183</v>
      </c>
      <c r="E8" s="162">
        <f t="shared" si="1"/>
        <v>-27</v>
      </c>
      <c r="K8" s="12"/>
    </row>
    <row r="9" spans="1:11" s="4" customFormat="1" ht="45.75" customHeight="1" x14ac:dyDescent="0.3">
      <c r="A9" s="14" t="s">
        <v>29</v>
      </c>
      <c r="B9" s="161">
        <f>'4'!L7</f>
        <v>62</v>
      </c>
      <c r="C9" s="161">
        <f>'4'!M7</f>
        <v>20</v>
      </c>
      <c r="D9" s="11">
        <f t="shared" si="0"/>
        <v>32.258064516129032</v>
      </c>
      <c r="E9" s="162">
        <f t="shared" si="1"/>
        <v>-42</v>
      </c>
      <c r="K9" s="12"/>
    </row>
    <row r="10" spans="1:11" s="4" customFormat="1" ht="55.5" customHeight="1" x14ac:dyDescent="0.3">
      <c r="A10" s="14" t="s">
        <v>39</v>
      </c>
      <c r="B10" s="161">
        <f>'4'!O7</f>
        <v>2523</v>
      </c>
      <c r="C10" s="161">
        <f>'4'!P7</f>
        <v>1579</v>
      </c>
      <c r="D10" s="11">
        <f t="shared" si="0"/>
        <v>62.584225128814907</v>
      </c>
      <c r="E10" s="162">
        <f t="shared" si="1"/>
        <v>-944</v>
      </c>
      <c r="K10" s="12"/>
    </row>
    <row r="11" spans="1:11" s="4" customFormat="1" ht="12.75" customHeight="1" x14ac:dyDescent="0.3">
      <c r="A11" s="212" t="s">
        <v>5</v>
      </c>
      <c r="B11" s="213"/>
      <c r="C11" s="213"/>
      <c r="D11" s="213"/>
      <c r="E11" s="213"/>
      <c r="K11" s="12"/>
    </row>
    <row r="12" spans="1:11" s="4" customFormat="1" ht="15" customHeight="1" x14ac:dyDescent="0.3">
      <c r="A12" s="214"/>
      <c r="B12" s="215"/>
      <c r="C12" s="215"/>
      <c r="D12" s="215"/>
      <c r="E12" s="215"/>
      <c r="K12" s="12"/>
    </row>
    <row r="13" spans="1:11" s="4" customFormat="1" ht="20.25" customHeight="1" x14ac:dyDescent="0.3">
      <c r="A13" s="210" t="s">
        <v>0</v>
      </c>
      <c r="B13" s="216" t="s">
        <v>83</v>
      </c>
      <c r="C13" s="216" t="s">
        <v>84</v>
      </c>
      <c r="D13" s="208" t="s">
        <v>1</v>
      </c>
      <c r="E13" s="209"/>
      <c r="K13" s="12"/>
    </row>
    <row r="14" spans="1:11" ht="35.25" customHeight="1" x14ac:dyDescent="0.25">
      <c r="A14" s="211"/>
      <c r="B14" s="216"/>
      <c r="C14" s="216"/>
      <c r="D14" s="5" t="s">
        <v>2</v>
      </c>
      <c r="E14" s="6" t="s">
        <v>67</v>
      </c>
      <c r="K14" s="12"/>
    </row>
    <row r="15" spans="1:11" ht="24" customHeight="1" x14ac:dyDescent="0.25">
      <c r="A15" s="10" t="s">
        <v>73</v>
      </c>
      <c r="B15" s="165" t="s">
        <v>72</v>
      </c>
      <c r="C15" s="165">
        <f>'4'!R7</f>
        <v>758</v>
      </c>
      <c r="D15" s="11" t="s">
        <v>72</v>
      </c>
      <c r="E15" s="162" t="s">
        <v>72</v>
      </c>
      <c r="K15" s="12"/>
    </row>
    <row r="16" spans="1:11" ht="25.5" customHeight="1" x14ac:dyDescent="0.25">
      <c r="A16" s="1" t="s">
        <v>36</v>
      </c>
      <c r="B16" s="165">
        <f>'4'!S7</f>
        <v>797</v>
      </c>
      <c r="C16" s="165">
        <f>'4'!T7</f>
        <v>749</v>
      </c>
      <c r="D16" s="11">
        <f t="shared" ref="D16:D17" si="2">C16/B16*100</f>
        <v>93.977415307402751</v>
      </c>
      <c r="E16" s="162">
        <f t="shared" ref="E16:E17" si="3">C16-B16</f>
        <v>-48</v>
      </c>
      <c r="K16" s="12"/>
    </row>
    <row r="17" spans="1:11" ht="33.75" customHeight="1" x14ac:dyDescent="0.25">
      <c r="A17" s="1" t="s">
        <v>41</v>
      </c>
      <c r="B17" s="165">
        <f>'4'!V7</f>
        <v>670</v>
      </c>
      <c r="C17" s="165">
        <f>'4'!W7</f>
        <v>577</v>
      </c>
      <c r="D17" s="11">
        <f t="shared" si="2"/>
        <v>86.119402985074629</v>
      </c>
      <c r="E17" s="162">
        <f t="shared" si="3"/>
        <v>-93</v>
      </c>
      <c r="K17" s="12"/>
    </row>
    <row r="18" spans="1:11" ht="70.8" customHeight="1" x14ac:dyDescent="0.25">
      <c r="A18" s="204" t="s">
        <v>79</v>
      </c>
      <c r="B18" s="204"/>
      <c r="C18" s="204"/>
      <c r="D18" s="204"/>
      <c r="E18" s="204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3"/>
  <sheetViews>
    <sheetView view="pageBreakPreview" zoomScale="90" zoomScaleNormal="90" zoomScaleSheetLayoutView="90" workbookViewId="0">
      <selection activeCell="W8" sqref="W8"/>
    </sheetView>
  </sheetViews>
  <sheetFormatPr defaultColWidth="9.109375" defaultRowHeight="13.8" x14ac:dyDescent="0.25"/>
  <cols>
    <col min="1" max="1" width="23" style="45" customWidth="1"/>
    <col min="2" max="2" width="21" style="45" customWidth="1"/>
    <col min="3" max="3" width="9.5546875" style="45" customWidth="1"/>
    <col min="4" max="11" width="8.6640625" style="45" customWidth="1"/>
    <col min="12" max="13" width="9.44140625" style="45" customWidth="1"/>
    <col min="14" max="14" width="8.5546875" style="45" customWidth="1"/>
    <col min="15" max="16" width="9.44140625" style="45" customWidth="1"/>
    <col min="17" max="17" width="8.5546875" style="45" customWidth="1"/>
    <col min="18" max="18" width="17.88671875" style="45" customWidth="1"/>
    <col min="19" max="19" width="8.6640625" style="45" customWidth="1"/>
    <col min="20" max="20" width="8.88671875" style="45" customWidth="1"/>
    <col min="21" max="21" width="8.5546875" style="45" customWidth="1"/>
    <col min="22" max="16384" width="9.109375" style="45"/>
  </cols>
  <sheetData>
    <row r="1" spans="1:26" s="22" customFormat="1" ht="43.5" customHeight="1" x14ac:dyDescent="0.3">
      <c r="A1" s="21"/>
      <c r="B1" s="229" t="s">
        <v>86</v>
      </c>
      <c r="C1" s="229"/>
      <c r="D1" s="229"/>
      <c r="E1" s="229"/>
      <c r="F1" s="229"/>
      <c r="G1" s="229"/>
      <c r="H1" s="229"/>
      <c r="I1" s="229"/>
      <c r="J1" s="229"/>
      <c r="K1" s="229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6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154" t="s">
        <v>8</v>
      </c>
    </row>
    <row r="3" spans="1:26" s="27" customFormat="1" ht="74.25" customHeight="1" x14ac:dyDescent="0.3">
      <c r="A3" s="230"/>
      <c r="B3" s="171" t="s">
        <v>74</v>
      </c>
      <c r="C3" s="221" t="s">
        <v>9</v>
      </c>
      <c r="D3" s="221"/>
      <c r="E3" s="221"/>
      <c r="F3" s="221" t="s">
        <v>19</v>
      </c>
      <c r="G3" s="221"/>
      <c r="H3" s="221"/>
      <c r="I3" s="221" t="s">
        <v>12</v>
      </c>
      <c r="J3" s="221"/>
      <c r="K3" s="221"/>
      <c r="L3" s="221" t="s">
        <v>13</v>
      </c>
      <c r="M3" s="221"/>
      <c r="N3" s="221"/>
      <c r="O3" s="225" t="s">
        <v>11</v>
      </c>
      <c r="P3" s="226"/>
      <c r="Q3" s="227"/>
      <c r="R3" s="172" t="s">
        <v>76</v>
      </c>
      <c r="S3" s="221" t="s">
        <v>14</v>
      </c>
      <c r="T3" s="221"/>
      <c r="U3" s="221"/>
      <c r="V3" s="221" t="s">
        <v>18</v>
      </c>
      <c r="W3" s="221"/>
      <c r="X3" s="221"/>
    </row>
    <row r="4" spans="1:26" s="28" customFormat="1" ht="26.25" customHeight="1" x14ac:dyDescent="0.3">
      <c r="A4" s="231"/>
      <c r="B4" s="222" t="s">
        <v>75</v>
      </c>
      <c r="C4" s="222" t="s">
        <v>63</v>
      </c>
      <c r="D4" s="222" t="s">
        <v>75</v>
      </c>
      <c r="E4" s="223" t="s">
        <v>2</v>
      </c>
      <c r="F4" s="222" t="s">
        <v>63</v>
      </c>
      <c r="G4" s="222" t="s">
        <v>75</v>
      </c>
      <c r="H4" s="223" t="s">
        <v>2</v>
      </c>
      <c r="I4" s="222" t="s">
        <v>63</v>
      </c>
      <c r="J4" s="222" t="s">
        <v>75</v>
      </c>
      <c r="K4" s="223" t="s">
        <v>2</v>
      </c>
      <c r="L4" s="222" t="s">
        <v>63</v>
      </c>
      <c r="M4" s="222" t="s">
        <v>75</v>
      </c>
      <c r="N4" s="223" t="s">
        <v>2</v>
      </c>
      <c r="O4" s="222" t="s">
        <v>63</v>
      </c>
      <c r="P4" s="222" t="s">
        <v>75</v>
      </c>
      <c r="Q4" s="223" t="s">
        <v>2</v>
      </c>
      <c r="R4" s="222" t="s">
        <v>75</v>
      </c>
      <c r="S4" s="222" t="s">
        <v>63</v>
      </c>
      <c r="T4" s="222" t="s">
        <v>75</v>
      </c>
      <c r="U4" s="223" t="s">
        <v>2</v>
      </c>
      <c r="V4" s="222" t="s">
        <v>63</v>
      </c>
      <c r="W4" s="222" t="s">
        <v>75</v>
      </c>
      <c r="X4" s="223" t="s">
        <v>2</v>
      </c>
    </row>
    <row r="5" spans="1:26" s="28" customFormat="1" ht="15.75" customHeight="1" x14ac:dyDescent="0.3">
      <c r="A5" s="232"/>
      <c r="B5" s="222"/>
      <c r="C5" s="222"/>
      <c r="D5" s="222"/>
      <c r="E5" s="223"/>
      <c r="F5" s="222"/>
      <c r="G5" s="222"/>
      <c r="H5" s="223"/>
      <c r="I5" s="222"/>
      <c r="J5" s="222"/>
      <c r="K5" s="223"/>
      <c r="L5" s="222"/>
      <c r="M5" s="222"/>
      <c r="N5" s="223"/>
      <c r="O5" s="222"/>
      <c r="P5" s="222"/>
      <c r="Q5" s="223"/>
      <c r="R5" s="222"/>
      <c r="S5" s="222"/>
      <c r="T5" s="222"/>
      <c r="U5" s="223"/>
      <c r="V5" s="222"/>
      <c r="W5" s="222"/>
      <c r="X5" s="223"/>
    </row>
    <row r="6" spans="1:26" s="31" customFormat="1" ht="11.25" customHeight="1" x14ac:dyDescent="0.3">
      <c r="A6" s="29" t="s">
        <v>4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6" s="36" customFormat="1" ht="16.5" customHeight="1" x14ac:dyDescent="0.3">
      <c r="A7" s="32" t="s">
        <v>42</v>
      </c>
      <c r="B7" s="33">
        <f>SUM(B8:B27)</f>
        <v>1918</v>
      </c>
      <c r="C7" s="33">
        <f>SUM(C8:C27)</f>
        <v>2622</v>
      </c>
      <c r="D7" s="33">
        <f>SUM(D8:D27)</f>
        <v>1861</v>
      </c>
      <c r="E7" s="34">
        <f>D7/C7*100</f>
        <v>70.976353928299005</v>
      </c>
      <c r="F7" s="33">
        <f>SUM(F8:F27)</f>
        <v>532</v>
      </c>
      <c r="G7" s="33">
        <f>SUM(G8:G27)</f>
        <v>168</v>
      </c>
      <c r="H7" s="34">
        <f>G7/F7*100</f>
        <v>31.578947368421051</v>
      </c>
      <c r="I7" s="33">
        <f>SUM(I8:I27)</f>
        <v>33</v>
      </c>
      <c r="J7" s="33">
        <f>SUM(J8:J27)</f>
        <v>6</v>
      </c>
      <c r="K7" s="34">
        <f>J7/I7*100</f>
        <v>18.181818181818183</v>
      </c>
      <c r="L7" s="33">
        <f>SUM(L8:L27)</f>
        <v>62</v>
      </c>
      <c r="M7" s="33">
        <f>SUM(M8:M27)</f>
        <v>20</v>
      </c>
      <c r="N7" s="34">
        <f>M7/L7*100</f>
        <v>32.258064516129032</v>
      </c>
      <c r="O7" s="33">
        <f>SUM(O8:O27)</f>
        <v>2523</v>
      </c>
      <c r="P7" s="33">
        <f>SUM(P8:P27)</f>
        <v>1579</v>
      </c>
      <c r="Q7" s="34">
        <f>P7/O7*100</f>
        <v>62.584225128814907</v>
      </c>
      <c r="R7" s="33">
        <f>SUM(R8:R27)</f>
        <v>758</v>
      </c>
      <c r="S7" s="33">
        <f>SUM(S8:S27)</f>
        <v>797</v>
      </c>
      <c r="T7" s="33">
        <f>SUM(T8:T27)</f>
        <v>749</v>
      </c>
      <c r="U7" s="34">
        <f>T7/S7*100</f>
        <v>93.977415307402751</v>
      </c>
      <c r="V7" s="33">
        <f>SUM(V8:V27)</f>
        <v>670</v>
      </c>
      <c r="W7" s="33">
        <f>SUM(W8:W27)</f>
        <v>577</v>
      </c>
      <c r="X7" s="34">
        <f>W7/V7*100</f>
        <v>86.119402985074629</v>
      </c>
      <c r="Y7" s="35"/>
    </row>
    <row r="8" spans="1:26" s="42" customFormat="1" ht="16.5" customHeight="1" x14ac:dyDescent="0.25">
      <c r="A8" s="141" t="s">
        <v>43</v>
      </c>
      <c r="B8" s="37">
        <v>850</v>
      </c>
      <c r="C8" s="269">
        <v>992</v>
      </c>
      <c r="D8" s="39">
        <v>822</v>
      </c>
      <c r="E8" s="38">
        <f>D8/C8*100</f>
        <v>82.862903225806448</v>
      </c>
      <c r="F8" s="270">
        <v>158</v>
      </c>
      <c r="G8" s="37">
        <v>64</v>
      </c>
      <c r="H8" s="38">
        <f>G8/F8*100</f>
        <v>40.506329113924053</v>
      </c>
      <c r="I8" s="271">
        <v>8</v>
      </c>
      <c r="J8" s="37">
        <v>1</v>
      </c>
      <c r="K8" s="38">
        <f>J8/I8*100</f>
        <v>12.5</v>
      </c>
      <c r="L8" s="271">
        <v>5</v>
      </c>
      <c r="M8" s="37">
        <v>0</v>
      </c>
      <c r="N8" s="38">
        <f t="shared" ref="N8:N27" si="0">M8/L8*100</f>
        <v>0</v>
      </c>
      <c r="O8" s="271">
        <v>937</v>
      </c>
      <c r="P8" s="37">
        <v>596</v>
      </c>
      <c r="Q8" s="38">
        <f>P8/O8*100</f>
        <v>63.607257203842046</v>
      </c>
      <c r="R8" s="37">
        <v>372</v>
      </c>
      <c r="S8" s="271">
        <v>260</v>
      </c>
      <c r="T8" s="37">
        <v>368</v>
      </c>
      <c r="U8" s="38">
        <f>T8/S8*100</f>
        <v>141.53846153846155</v>
      </c>
      <c r="V8" s="271">
        <v>208</v>
      </c>
      <c r="W8" s="37">
        <v>325</v>
      </c>
      <c r="X8" s="38">
        <f>W8/V8*100</f>
        <v>156.25</v>
      </c>
      <c r="Y8" s="40"/>
      <c r="Z8" s="41"/>
    </row>
    <row r="9" spans="1:26" s="43" customFormat="1" ht="16.5" customHeight="1" x14ac:dyDescent="0.25">
      <c r="A9" s="141" t="s">
        <v>44</v>
      </c>
      <c r="B9" s="37">
        <v>115</v>
      </c>
      <c r="C9" s="269">
        <v>271</v>
      </c>
      <c r="D9" s="39">
        <v>111</v>
      </c>
      <c r="E9" s="38">
        <f t="shared" ref="E9:E27" si="1">D9/C9*100</f>
        <v>40.959409594095945</v>
      </c>
      <c r="F9" s="270">
        <v>35</v>
      </c>
      <c r="G9" s="37">
        <v>3</v>
      </c>
      <c r="H9" s="38">
        <f t="shared" ref="H9:H27" si="2">G9/F9*100</f>
        <v>8.5714285714285712</v>
      </c>
      <c r="I9" s="271">
        <v>4</v>
      </c>
      <c r="J9" s="37">
        <v>1</v>
      </c>
      <c r="K9" s="38">
        <f>J9/I9*100</f>
        <v>25</v>
      </c>
      <c r="L9" s="271">
        <v>1</v>
      </c>
      <c r="M9" s="37">
        <v>0</v>
      </c>
      <c r="N9" s="38">
        <f t="shared" si="0"/>
        <v>0</v>
      </c>
      <c r="O9" s="271">
        <v>264</v>
      </c>
      <c r="P9" s="37">
        <v>106</v>
      </c>
      <c r="Q9" s="38">
        <f t="shared" ref="Q9:Q27" si="3">P9/O9*100</f>
        <v>40.151515151515149</v>
      </c>
      <c r="R9" s="37">
        <v>43</v>
      </c>
      <c r="S9" s="271">
        <v>90</v>
      </c>
      <c r="T9" s="37">
        <v>40</v>
      </c>
      <c r="U9" s="38">
        <f t="shared" ref="U9:U27" si="4">T9/S9*100</f>
        <v>44.444444444444443</v>
      </c>
      <c r="V9" s="271">
        <v>78</v>
      </c>
      <c r="W9" s="37">
        <v>6</v>
      </c>
      <c r="X9" s="38">
        <f t="shared" ref="X9:X27" si="5">W9/V9*100</f>
        <v>7.6923076923076925</v>
      </c>
      <c r="Y9" s="40"/>
      <c r="Z9" s="41"/>
    </row>
    <row r="10" spans="1:26" s="42" customFormat="1" ht="16.5" customHeight="1" x14ac:dyDescent="0.25">
      <c r="A10" s="141" t="s">
        <v>45</v>
      </c>
      <c r="B10" s="37">
        <v>48</v>
      </c>
      <c r="C10" s="269">
        <v>69</v>
      </c>
      <c r="D10" s="39">
        <v>47</v>
      </c>
      <c r="E10" s="38">
        <f t="shared" si="1"/>
        <v>68.115942028985515</v>
      </c>
      <c r="F10" s="270">
        <v>14</v>
      </c>
      <c r="G10" s="37">
        <v>3</v>
      </c>
      <c r="H10" s="38">
        <f t="shared" si="2"/>
        <v>21.428571428571427</v>
      </c>
      <c r="I10" s="271">
        <v>0</v>
      </c>
      <c r="J10" s="37">
        <v>0</v>
      </c>
      <c r="K10" s="164" t="e">
        <f t="shared" ref="K10:K27" si="6">J10/I10*100</f>
        <v>#DIV/0!</v>
      </c>
      <c r="L10" s="271">
        <v>4</v>
      </c>
      <c r="M10" s="37">
        <v>1</v>
      </c>
      <c r="N10" s="38">
        <f t="shared" si="0"/>
        <v>25</v>
      </c>
      <c r="O10" s="271">
        <v>66</v>
      </c>
      <c r="P10" s="37">
        <v>47</v>
      </c>
      <c r="Q10" s="38">
        <f t="shared" si="3"/>
        <v>71.212121212121218</v>
      </c>
      <c r="R10" s="37">
        <v>13</v>
      </c>
      <c r="S10" s="271">
        <v>23</v>
      </c>
      <c r="T10" s="37">
        <v>13</v>
      </c>
      <c r="U10" s="38">
        <f t="shared" si="4"/>
        <v>56.521739130434781</v>
      </c>
      <c r="V10" s="271">
        <v>21</v>
      </c>
      <c r="W10" s="37">
        <v>7</v>
      </c>
      <c r="X10" s="38">
        <f t="shared" si="5"/>
        <v>33.333333333333329</v>
      </c>
      <c r="Y10" s="40"/>
      <c r="Z10" s="41"/>
    </row>
    <row r="11" spans="1:26" s="42" customFormat="1" ht="16.5" customHeight="1" x14ac:dyDescent="0.25">
      <c r="A11" s="141" t="s">
        <v>46</v>
      </c>
      <c r="B11" s="37">
        <v>84</v>
      </c>
      <c r="C11" s="269">
        <v>172</v>
      </c>
      <c r="D11" s="39">
        <v>81</v>
      </c>
      <c r="E11" s="38">
        <f t="shared" si="1"/>
        <v>47.093023255813954</v>
      </c>
      <c r="F11" s="270">
        <v>23</v>
      </c>
      <c r="G11" s="37">
        <v>5</v>
      </c>
      <c r="H11" s="38">
        <f t="shared" si="2"/>
        <v>21.739130434782609</v>
      </c>
      <c r="I11" s="271">
        <v>1</v>
      </c>
      <c r="J11" s="37">
        <v>0</v>
      </c>
      <c r="K11" s="38">
        <f>J11/I11*100</f>
        <v>0</v>
      </c>
      <c r="L11" s="271">
        <v>3</v>
      </c>
      <c r="M11" s="37">
        <v>0</v>
      </c>
      <c r="N11" s="38">
        <f t="shared" si="0"/>
        <v>0</v>
      </c>
      <c r="O11" s="271">
        <v>160</v>
      </c>
      <c r="P11" s="37">
        <v>78</v>
      </c>
      <c r="Q11" s="38">
        <f t="shared" si="3"/>
        <v>48.75</v>
      </c>
      <c r="R11" s="37">
        <v>30</v>
      </c>
      <c r="S11" s="271">
        <v>66</v>
      </c>
      <c r="T11" s="37">
        <v>30</v>
      </c>
      <c r="U11" s="38">
        <f t="shared" si="4"/>
        <v>45.454545454545453</v>
      </c>
      <c r="V11" s="271">
        <v>60</v>
      </c>
      <c r="W11" s="37">
        <v>11</v>
      </c>
      <c r="X11" s="38">
        <f t="shared" si="5"/>
        <v>18.333333333333332</v>
      </c>
      <c r="Y11" s="40"/>
      <c r="Z11" s="41"/>
    </row>
    <row r="12" spans="1:26" s="42" customFormat="1" ht="16.5" customHeight="1" x14ac:dyDescent="0.25">
      <c r="A12" s="141" t="s">
        <v>47</v>
      </c>
      <c r="B12" s="37">
        <v>43</v>
      </c>
      <c r="C12" s="269">
        <v>60</v>
      </c>
      <c r="D12" s="39">
        <v>38</v>
      </c>
      <c r="E12" s="38">
        <f t="shared" si="1"/>
        <v>63.333333333333329</v>
      </c>
      <c r="F12" s="270">
        <v>12</v>
      </c>
      <c r="G12" s="37">
        <v>5</v>
      </c>
      <c r="H12" s="38">
        <f t="shared" si="2"/>
        <v>41.666666666666671</v>
      </c>
      <c r="I12" s="271">
        <v>1</v>
      </c>
      <c r="J12" s="37">
        <v>1</v>
      </c>
      <c r="K12" s="38">
        <f>J12/I12*100</f>
        <v>100</v>
      </c>
      <c r="L12" s="271">
        <v>0</v>
      </c>
      <c r="M12" s="37">
        <v>0</v>
      </c>
      <c r="N12" s="164" t="e">
        <f t="shared" si="0"/>
        <v>#DIV/0!</v>
      </c>
      <c r="O12" s="271">
        <v>60</v>
      </c>
      <c r="P12" s="37">
        <v>36</v>
      </c>
      <c r="Q12" s="38">
        <f t="shared" si="3"/>
        <v>60</v>
      </c>
      <c r="R12" s="37">
        <v>9</v>
      </c>
      <c r="S12" s="271">
        <v>22</v>
      </c>
      <c r="T12" s="37">
        <v>9</v>
      </c>
      <c r="U12" s="38">
        <f t="shared" si="4"/>
        <v>40.909090909090914</v>
      </c>
      <c r="V12" s="271">
        <v>18</v>
      </c>
      <c r="W12" s="37">
        <v>5</v>
      </c>
      <c r="X12" s="38">
        <f t="shared" si="5"/>
        <v>27.777777777777779</v>
      </c>
      <c r="Y12" s="40"/>
      <c r="Z12" s="41"/>
    </row>
    <row r="13" spans="1:26" s="42" customFormat="1" ht="16.5" customHeight="1" x14ac:dyDescent="0.25">
      <c r="A13" s="141" t="s">
        <v>48</v>
      </c>
      <c r="B13" s="37">
        <v>68</v>
      </c>
      <c r="C13" s="269">
        <v>143</v>
      </c>
      <c r="D13" s="39">
        <v>68</v>
      </c>
      <c r="E13" s="38">
        <f t="shared" si="1"/>
        <v>47.552447552447553</v>
      </c>
      <c r="F13" s="270">
        <v>40</v>
      </c>
      <c r="G13" s="37">
        <v>7</v>
      </c>
      <c r="H13" s="38">
        <f t="shared" si="2"/>
        <v>17.5</v>
      </c>
      <c r="I13" s="271">
        <v>3</v>
      </c>
      <c r="J13" s="37">
        <v>0</v>
      </c>
      <c r="K13" s="38">
        <f>J13/I13*100</f>
        <v>0</v>
      </c>
      <c r="L13" s="271">
        <v>1</v>
      </c>
      <c r="M13" s="37">
        <v>2</v>
      </c>
      <c r="N13" s="38">
        <f t="shared" si="0"/>
        <v>200</v>
      </c>
      <c r="O13" s="271">
        <v>139</v>
      </c>
      <c r="P13" s="37">
        <v>60</v>
      </c>
      <c r="Q13" s="38">
        <f t="shared" si="3"/>
        <v>43.165467625899282</v>
      </c>
      <c r="R13" s="37">
        <v>17</v>
      </c>
      <c r="S13" s="271">
        <v>47</v>
      </c>
      <c r="T13" s="37">
        <v>17</v>
      </c>
      <c r="U13" s="38">
        <f t="shared" si="4"/>
        <v>36.170212765957451</v>
      </c>
      <c r="V13" s="271">
        <v>38</v>
      </c>
      <c r="W13" s="37">
        <v>6</v>
      </c>
      <c r="X13" s="38">
        <f t="shared" si="5"/>
        <v>15.789473684210526</v>
      </c>
      <c r="Y13" s="40"/>
      <c r="Z13" s="41"/>
    </row>
    <row r="14" spans="1:26" s="42" customFormat="1" ht="16.5" customHeight="1" x14ac:dyDescent="0.25">
      <c r="A14" s="141" t="s">
        <v>49</v>
      </c>
      <c r="B14" s="37">
        <v>15</v>
      </c>
      <c r="C14" s="269">
        <v>41</v>
      </c>
      <c r="D14" s="39">
        <v>15</v>
      </c>
      <c r="E14" s="38">
        <f t="shared" si="1"/>
        <v>36.585365853658537</v>
      </c>
      <c r="F14" s="270">
        <v>17</v>
      </c>
      <c r="G14" s="37">
        <v>2</v>
      </c>
      <c r="H14" s="38">
        <f t="shared" si="2"/>
        <v>11.76470588235294</v>
      </c>
      <c r="I14" s="271">
        <v>1</v>
      </c>
      <c r="J14" s="37">
        <v>0</v>
      </c>
      <c r="K14" s="38">
        <f>J14/I14*100</f>
        <v>0</v>
      </c>
      <c r="L14" s="271">
        <v>1</v>
      </c>
      <c r="M14" s="37">
        <v>0</v>
      </c>
      <c r="N14" s="38">
        <f t="shared" si="0"/>
        <v>0</v>
      </c>
      <c r="O14" s="271">
        <v>41</v>
      </c>
      <c r="P14" s="37">
        <v>14</v>
      </c>
      <c r="Q14" s="38">
        <f t="shared" si="3"/>
        <v>34.146341463414636</v>
      </c>
      <c r="R14" s="37">
        <v>7</v>
      </c>
      <c r="S14" s="271">
        <v>9</v>
      </c>
      <c r="T14" s="37">
        <v>7</v>
      </c>
      <c r="U14" s="38">
        <f t="shared" si="4"/>
        <v>77.777777777777786</v>
      </c>
      <c r="V14" s="271">
        <v>9</v>
      </c>
      <c r="W14" s="37">
        <v>6</v>
      </c>
      <c r="X14" s="38">
        <f t="shared" si="5"/>
        <v>66.666666666666657</v>
      </c>
      <c r="Y14" s="40"/>
      <c r="Z14" s="41"/>
    </row>
    <row r="15" spans="1:26" s="42" customFormat="1" ht="16.5" customHeight="1" x14ac:dyDescent="0.25">
      <c r="A15" s="141" t="s">
        <v>50</v>
      </c>
      <c r="B15" s="37">
        <v>61</v>
      </c>
      <c r="C15" s="269">
        <v>74</v>
      </c>
      <c r="D15" s="39">
        <v>61</v>
      </c>
      <c r="E15" s="38">
        <f t="shared" si="1"/>
        <v>82.432432432432435</v>
      </c>
      <c r="F15" s="270">
        <v>17</v>
      </c>
      <c r="G15" s="37">
        <v>7</v>
      </c>
      <c r="H15" s="38">
        <f t="shared" si="2"/>
        <v>41.17647058823529</v>
      </c>
      <c r="I15" s="271">
        <v>3</v>
      </c>
      <c r="J15" s="37">
        <v>2</v>
      </c>
      <c r="K15" s="38">
        <f t="shared" si="6"/>
        <v>66.666666666666657</v>
      </c>
      <c r="L15" s="271">
        <v>9</v>
      </c>
      <c r="M15" s="37">
        <v>9</v>
      </c>
      <c r="N15" s="38">
        <f t="shared" si="0"/>
        <v>100</v>
      </c>
      <c r="O15" s="271">
        <v>74</v>
      </c>
      <c r="P15" s="37">
        <v>60</v>
      </c>
      <c r="Q15" s="38">
        <f t="shared" si="3"/>
        <v>81.081081081081081</v>
      </c>
      <c r="R15" s="37">
        <v>29</v>
      </c>
      <c r="S15" s="271">
        <v>21</v>
      </c>
      <c r="T15" s="37">
        <v>29</v>
      </c>
      <c r="U15" s="38">
        <f t="shared" si="4"/>
        <v>138.0952380952381</v>
      </c>
      <c r="V15" s="271">
        <v>19</v>
      </c>
      <c r="W15" s="37">
        <v>28</v>
      </c>
      <c r="X15" s="38">
        <f t="shared" si="5"/>
        <v>147.36842105263156</v>
      </c>
      <c r="Y15" s="40"/>
      <c r="Z15" s="41"/>
    </row>
    <row r="16" spans="1:26" s="42" customFormat="1" ht="16.5" customHeight="1" x14ac:dyDescent="0.25">
      <c r="A16" s="141" t="s">
        <v>51</v>
      </c>
      <c r="B16" s="37">
        <v>35</v>
      </c>
      <c r="C16" s="269">
        <v>52</v>
      </c>
      <c r="D16" s="39">
        <v>35</v>
      </c>
      <c r="E16" s="38">
        <f t="shared" si="1"/>
        <v>67.307692307692307</v>
      </c>
      <c r="F16" s="270">
        <v>15</v>
      </c>
      <c r="G16" s="37">
        <v>2</v>
      </c>
      <c r="H16" s="38">
        <f t="shared" si="2"/>
        <v>13.333333333333334</v>
      </c>
      <c r="I16" s="271">
        <v>1</v>
      </c>
      <c r="J16" s="37">
        <v>0</v>
      </c>
      <c r="K16" s="38">
        <f t="shared" si="6"/>
        <v>0</v>
      </c>
      <c r="L16" s="271">
        <v>1</v>
      </c>
      <c r="M16" s="37">
        <v>0</v>
      </c>
      <c r="N16" s="38">
        <f t="shared" si="0"/>
        <v>0</v>
      </c>
      <c r="O16" s="271">
        <v>49</v>
      </c>
      <c r="P16" s="37">
        <v>29</v>
      </c>
      <c r="Q16" s="38">
        <f t="shared" si="3"/>
        <v>59.183673469387756</v>
      </c>
      <c r="R16" s="37">
        <v>12</v>
      </c>
      <c r="S16" s="271">
        <v>12</v>
      </c>
      <c r="T16" s="37">
        <v>12</v>
      </c>
      <c r="U16" s="38">
        <f t="shared" si="4"/>
        <v>100</v>
      </c>
      <c r="V16" s="271">
        <v>10</v>
      </c>
      <c r="W16" s="37">
        <v>11</v>
      </c>
      <c r="X16" s="38">
        <f t="shared" si="5"/>
        <v>110.00000000000001</v>
      </c>
      <c r="Y16" s="40"/>
      <c r="Z16" s="41"/>
    </row>
    <row r="17" spans="1:26" s="42" customFormat="1" ht="16.5" customHeight="1" x14ac:dyDescent="0.25">
      <c r="A17" s="141" t="s">
        <v>52</v>
      </c>
      <c r="B17" s="37">
        <v>285</v>
      </c>
      <c r="C17" s="269">
        <v>200</v>
      </c>
      <c r="D17" s="39">
        <v>274</v>
      </c>
      <c r="E17" s="38">
        <f t="shared" si="1"/>
        <v>137</v>
      </c>
      <c r="F17" s="270">
        <v>44</v>
      </c>
      <c r="G17" s="37">
        <v>25</v>
      </c>
      <c r="H17" s="38">
        <f t="shared" si="2"/>
        <v>56.81818181818182</v>
      </c>
      <c r="I17" s="271">
        <v>6</v>
      </c>
      <c r="J17" s="37">
        <v>1</v>
      </c>
      <c r="K17" s="38">
        <f>J17/I17*100</f>
        <v>16.666666666666664</v>
      </c>
      <c r="L17" s="271">
        <v>5</v>
      </c>
      <c r="M17" s="37">
        <v>1</v>
      </c>
      <c r="N17" s="38">
        <f t="shared" si="0"/>
        <v>20</v>
      </c>
      <c r="O17" s="271">
        <v>197</v>
      </c>
      <c r="P17" s="37">
        <v>264</v>
      </c>
      <c r="Q17" s="38">
        <f t="shared" si="3"/>
        <v>134.01015228426397</v>
      </c>
      <c r="R17" s="37">
        <v>129</v>
      </c>
      <c r="S17" s="271">
        <v>75</v>
      </c>
      <c r="T17" s="37">
        <v>128</v>
      </c>
      <c r="U17" s="38">
        <f t="shared" si="4"/>
        <v>170.66666666666669</v>
      </c>
      <c r="V17" s="271">
        <v>58</v>
      </c>
      <c r="W17" s="37">
        <v>119</v>
      </c>
      <c r="X17" s="38">
        <f t="shared" si="5"/>
        <v>205.17241379310346</v>
      </c>
      <c r="Y17" s="40"/>
      <c r="Z17" s="41"/>
    </row>
    <row r="18" spans="1:26" s="42" customFormat="1" ht="16.5" customHeight="1" x14ac:dyDescent="0.25">
      <c r="A18" s="141" t="s">
        <v>53</v>
      </c>
      <c r="B18" s="37">
        <v>36</v>
      </c>
      <c r="C18" s="269">
        <v>65</v>
      </c>
      <c r="D18" s="39">
        <v>36</v>
      </c>
      <c r="E18" s="38">
        <f t="shared" si="1"/>
        <v>55.384615384615387</v>
      </c>
      <c r="F18" s="270">
        <v>12</v>
      </c>
      <c r="G18" s="37">
        <v>7</v>
      </c>
      <c r="H18" s="38">
        <f t="shared" si="2"/>
        <v>58.333333333333336</v>
      </c>
      <c r="I18" s="271">
        <v>0</v>
      </c>
      <c r="J18" s="37">
        <v>0</v>
      </c>
      <c r="K18" s="164" t="e">
        <f t="shared" si="6"/>
        <v>#DIV/0!</v>
      </c>
      <c r="L18" s="271">
        <v>2</v>
      </c>
      <c r="M18" s="37">
        <v>2</v>
      </c>
      <c r="N18" s="38">
        <f t="shared" si="0"/>
        <v>100</v>
      </c>
      <c r="O18" s="271">
        <v>58</v>
      </c>
      <c r="P18" s="37">
        <v>33</v>
      </c>
      <c r="Q18" s="38">
        <f t="shared" si="3"/>
        <v>56.896551724137936</v>
      </c>
      <c r="R18" s="37">
        <v>10</v>
      </c>
      <c r="S18" s="271">
        <v>22</v>
      </c>
      <c r="T18" s="37">
        <v>10</v>
      </c>
      <c r="U18" s="38">
        <f t="shared" si="4"/>
        <v>45.454545454545453</v>
      </c>
      <c r="V18" s="271">
        <v>20</v>
      </c>
      <c r="W18" s="37">
        <v>5</v>
      </c>
      <c r="X18" s="38">
        <f t="shared" si="5"/>
        <v>25</v>
      </c>
      <c r="Y18" s="40"/>
      <c r="Z18" s="41"/>
    </row>
    <row r="19" spans="1:26" s="42" customFormat="1" ht="16.5" customHeight="1" x14ac:dyDescent="0.25">
      <c r="A19" s="141" t="s">
        <v>54</v>
      </c>
      <c r="B19" s="37">
        <v>36</v>
      </c>
      <c r="C19" s="269">
        <v>74</v>
      </c>
      <c r="D19" s="39">
        <v>36</v>
      </c>
      <c r="E19" s="38">
        <f t="shared" si="1"/>
        <v>48.648648648648653</v>
      </c>
      <c r="F19" s="270">
        <v>20</v>
      </c>
      <c r="G19" s="37">
        <v>6</v>
      </c>
      <c r="H19" s="38">
        <f t="shared" si="2"/>
        <v>30</v>
      </c>
      <c r="I19" s="271">
        <v>0</v>
      </c>
      <c r="J19" s="37">
        <v>0</v>
      </c>
      <c r="K19" s="164" t="e">
        <f t="shared" si="6"/>
        <v>#DIV/0!</v>
      </c>
      <c r="L19" s="271">
        <v>20</v>
      </c>
      <c r="M19" s="37">
        <v>1</v>
      </c>
      <c r="N19" s="38">
        <f t="shared" si="0"/>
        <v>5</v>
      </c>
      <c r="O19" s="271">
        <v>73</v>
      </c>
      <c r="P19" s="37">
        <v>32</v>
      </c>
      <c r="Q19" s="38">
        <f t="shared" si="3"/>
        <v>43.835616438356162</v>
      </c>
      <c r="R19" s="37">
        <v>10</v>
      </c>
      <c r="S19" s="271">
        <v>24</v>
      </c>
      <c r="T19" s="37">
        <v>10</v>
      </c>
      <c r="U19" s="38">
        <f t="shared" si="4"/>
        <v>41.666666666666671</v>
      </c>
      <c r="V19" s="271">
        <v>18</v>
      </c>
      <c r="W19" s="37">
        <v>2</v>
      </c>
      <c r="X19" s="38">
        <f t="shared" si="5"/>
        <v>11.111111111111111</v>
      </c>
      <c r="Y19" s="40"/>
      <c r="Z19" s="41"/>
    </row>
    <row r="20" spans="1:26" s="42" customFormat="1" ht="16.5" customHeight="1" x14ac:dyDescent="0.25">
      <c r="A20" s="141" t="s">
        <v>55</v>
      </c>
      <c r="B20" s="37">
        <v>5</v>
      </c>
      <c r="C20" s="269">
        <v>33</v>
      </c>
      <c r="D20" s="39">
        <v>5</v>
      </c>
      <c r="E20" s="38">
        <f t="shared" si="1"/>
        <v>15.151515151515152</v>
      </c>
      <c r="F20" s="270">
        <v>12</v>
      </c>
      <c r="G20" s="37">
        <v>0</v>
      </c>
      <c r="H20" s="38">
        <f t="shared" si="2"/>
        <v>0</v>
      </c>
      <c r="I20" s="271">
        <v>1</v>
      </c>
      <c r="J20" s="37">
        <v>0</v>
      </c>
      <c r="K20" s="38">
        <f>J20/I20*100</f>
        <v>0</v>
      </c>
      <c r="L20" s="271">
        <v>5</v>
      </c>
      <c r="M20" s="37">
        <v>1</v>
      </c>
      <c r="N20" s="38">
        <f t="shared" si="0"/>
        <v>20</v>
      </c>
      <c r="O20" s="271">
        <v>33</v>
      </c>
      <c r="P20" s="37">
        <v>5</v>
      </c>
      <c r="Q20" s="38">
        <f t="shared" si="3"/>
        <v>15.151515151515152</v>
      </c>
      <c r="R20" s="37">
        <v>3</v>
      </c>
      <c r="S20" s="271">
        <v>1</v>
      </c>
      <c r="T20" s="37">
        <v>3</v>
      </c>
      <c r="U20" s="38">
        <f t="shared" si="4"/>
        <v>300</v>
      </c>
      <c r="V20" s="271">
        <v>1</v>
      </c>
      <c r="W20" s="37">
        <v>1</v>
      </c>
      <c r="X20" s="38">
        <f t="shared" si="5"/>
        <v>100</v>
      </c>
      <c r="Y20" s="40"/>
      <c r="Z20" s="41"/>
    </row>
    <row r="21" spans="1:26" s="42" customFormat="1" ht="16.5" customHeight="1" x14ac:dyDescent="0.25">
      <c r="A21" s="141" t="s">
        <v>56</v>
      </c>
      <c r="B21" s="37">
        <v>46</v>
      </c>
      <c r="C21" s="269">
        <v>39</v>
      </c>
      <c r="D21" s="39">
        <v>46</v>
      </c>
      <c r="E21" s="38">
        <f t="shared" si="1"/>
        <v>117.94871794871796</v>
      </c>
      <c r="F21" s="270">
        <v>9</v>
      </c>
      <c r="G21" s="37">
        <v>7</v>
      </c>
      <c r="H21" s="38">
        <f t="shared" si="2"/>
        <v>77.777777777777786</v>
      </c>
      <c r="I21" s="271">
        <v>0</v>
      </c>
      <c r="J21" s="37">
        <v>0</v>
      </c>
      <c r="K21" s="164" t="e">
        <f t="shared" si="6"/>
        <v>#DIV/0!</v>
      </c>
      <c r="L21" s="271">
        <v>0</v>
      </c>
      <c r="M21" s="37">
        <v>0</v>
      </c>
      <c r="N21" s="164" t="e">
        <f t="shared" si="0"/>
        <v>#DIV/0!</v>
      </c>
      <c r="O21" s="271">
        <v>38</v>
      </c>
      <c r="P21" s="37">
        <v>44</v>
      </c>
      <c r="Q21" s="38">
        <f t="shared" si="3"/>
        <v>115.78947368421053</v>
      </c>
      <c r="R21" s="37">
        <v>21</v>
      </c>
      <c r="S21" s="271">
        <v>11</v>
      </c>
      <c r="T21" s="37">
        <v>21</v>
      </c>
      <c r="U21" s="38">
        <f t="shared" si="4"/>
        <v>190.90909090909091</v>
      </c>
      <c r="V21" s="271">
        <v>9</v>
      </c>
      <c r="W21" s="37">
        <v>20</v>
      </c>
      <c r="X21" s="38">
        <f t="shared" si="5"/>
        <v>222.22222222222223</v>
      </c>
      <c r="Y21" s="40"/>
      <c r="Z21" s="41"/>
    </row>
    <row r="22" spans="1:26" s="42" customFormat="1" ht="16.5" customHeight="1" x14ac:dyDescent="0.25">
      <c r="A22" s="141" t="s">
        <v>57</v>
      </c>
      <c r="B22" s="37">
        <v>61</v>
      </c>
      <c r="C22" s="269">
        <v>72</v>
      </c>
      <c r="D22" s="39">
        <v>56</v>
      </c>
      <c r="E22" s="38">
        <f t="shared" si="1"/>
        <v>77.777777777777786</v>
      </c>
      <c r="F22" s="270">
        <v>23</v>
      </c>
      <c r="G22" s="37">
        <v>8</v>
      </c>
      <c r="H22" s="38">
        <f t="shared" si="2"/>
        <v>34.782608695652172</v>
      </c>
      <c r="I22" s="271">
        <v>1</v>
      </c>
      <c r="J22" s="37">
        <v>0</v>
      </c>
      <c r="K22" s="38">
        <f>J22/I22*100</f>
        <v>0</v>
      </c>
      <c r="L22" s="271">
        <v>0</v>
      </c>
      <c r="M22" s="37">
        <v>0</v>
      </c>
      <c r="N22" s="164" t="e">
        <f t="shared" si="0"/>
        <v>#DIV/0!</v>
      </c>
      <c r="O22" s="271">
        <v>70</v>
      </c>
      <c r="P22" s="37">
        <v>50</v>
      </c>
      <c r="Q22" s="38">
        <f t="shared" si="3"/>
        <v>71.428571428571431</v>
      </c>
      <c r="R22" s="37">
        <v>12</v>
      </c>
      <c r="S22" s="271">
        <v>31</v>
      </c>
      <c r="T22" s="37">
        <v>11</v>
      </c>
      <c r="U22" s="38">
        <f t="shared" si="4"/>
        <v>35.483870967741936</v>
      </c>
      <c r="V22" s="271">
        <v>30</v>
      </c>
      <c r="W22" s="37">
        <v>8</v>
      </c>
      <c r="X22" s="38">
        <f t="shared" si="5"/>
        <v>26.666666666666668</v>
      </c>
      <c r="Y22" s="40"/>
      <c r="Z22" s="41"/>
    </row>
    <row r="23" spans="1:26" s="42" customFormat="1" ht="16.5" customHeight="1" x14ac:dyDescent="0.25">
      <c r="A23" s="141" t="s">
        <v>58</v>
      </c>
      <c r="B23" s="37">
        <v>23</v>
      </c>
      <c r="C23" s="269">
        <v>84</v>
      </c>
      <c r="D23" s="39">
        <v>23</v>
      </c>
      <c r="E23" s="38">
        <f t="shared" si="1"/>
        <v>27.380952380952383</v>
      </c>
      <c r="F23" s="270">
        <v>28</v>
      </c>
      <c r="G23" s="37">
        <v>1</v>
      </c>
      <c r="H23" s="38">
        <f t="shared" si="2"/>
        <v>3.5714285714285712</v>
      </c>
      <c r="I23" s="271">
        <v>0</v>
      </c>
      <c r="J23" s="37">
        <v>0</v>
      </c>
      <c r="K23" s="164" t="e">
        <f t="shared" si="6"/>
        <v>#DIV/0!</v>
      </c>
      <c r="L23" s="271">
        <v>0</v>
      </c>
      <c r="M23" s="37">
        <v>0</v>
      </c>
      <c r="N23" s="164" t="e">
        <f t="shared" si="0"/>
        <v>#DIV/0!</v>
      </c>
      <c r="O23" s="271">
        <v>84</v>
      </c>
      <c r="P23" s="37">
        <v>23</v>
      </c>
      <c r="Q23" s="38">
        <f t="shared" si="3"/>
        <v>27.380952380952383</v>
      </c>
      <c r="R23" s="37">
        <v>10</v>
      </c>
      <c r="S23" s="271">
        <v>17</v>
      </c>
      <c r="T23" s="37">
        <v>10</v>
      </c>
      <c r="U23" s="38">
        <f t="shared" si="4"/>
        <v>58.82352941176471</v>
      </c>
      <c r="V23" s="271">
        <v>14</v>
      </c>
      <c r="W23" s="37">
        <v>2</v>
      </c>
      <c r="X23" s="38">
        <f t="shared" si="5"/>
        <v>14.285714285714285</v>
      </c>
      <c r="Y23" s="40"/>
      <c r="Z23" s="41"/>
    </row>
    <row r="24" spans="1:26" s="42" customFormat="1" ht="16.5" customHeight="1" x14ac:dyDescent="0.25">
      <c r="A24" s="141" t="s">
        <v>59</v>
      </c>
      <c r="B24" s="37">
        <v>30</v>
      </c>
      <c r="C24" s="269">
        <v>38</v>
      </c>
      <c r="D24" s="39">
        <v>30</v>
      </c>
      <c r="E24" s="38">
        <f t="shared" si="1"/>
        <v>78.94736842105263</v>
      </c>
      <c r="F24" s="270">
        <v>21</v>
      </c>
      <c r="G24" s="37">
        <v>12</v>
      </c>
      <c r="H24" s="38">
        <f t="shared" si="2"/>
        <v>57.142857142857139</v>
      </c>
      <c r="I24" s="271">
        <v>1</v>
      </c>
      <c r="J24" s="37">
        <v>0</v>
      </c>
      <c r="K24" s="38">
        <f>J24/I24*100</f>
        <v>0</v>
      </c>
      <c r="L24" s="271">
        <v>0</v>
      </c>
      <c r="M24" s="37">
        <v>0</v>
      </c>
      <c r="N24" s="164" t="e">
        <f t="shared" si="0"/>
        <v>#DIV/0!</v>
      </c>
      <c r="O24" s="271">
        <v>38</v>
      </c>
      <c r="P24" s="37">
        <v>27</v>
      </c>
      <c r="Q24" s="38">
        <f t="shared" si="3"/>
        <v>71.05263157894737</v>
      </c>
      <c r="R24" s="37">
        <v>11</v>
      </c>
      <c r="S24" s="271">
        <v>9</v>
      </c>
      <c r="T24" s="37">
        <v>11</v>
      </c>
      <c r="U24" s="38">
        <f t="shared" si="4"/>
        <v>122.22222222222223</v>
      </c>
      <c r="V24" s="271">
        <v>8</v>
      </c>
      <c r="W24" s="37">
        <v>6</v>
      </c>
      <c r="X24" s="38">
        <f t="shared" si="5"/>
        <v>75</v>
      </c>
      <c r="Y24" s="40"/>
      <c r="Z24" s="41"/>
    </row>
    <row r="25" spans="1:26" s="42" customFormat="1" ht="16.5" customHeight="1" x14ac:dyDescent="0.25">
      <c r="A25" s="141" t="s">
        <v>60</v>
      </c>
      <c r="B25" s="37">
        <v>32</v>
      </c>
      <c r="C25" s="269">
        <v>61</v>
      </c>
      <c r="D25" s="39">
        <v>32</v>
      </c>
      <c r="E25" s="38">
        <f t="shared" si="1"/>
        <v>52.459016393442624</v>
      </c>
      <c r="F25" s="270">
        <v>16</v>
      </c>
      <c r="G25" s="37">
        <v>3</v>
      </c>
      <c r="H25" s="38">
        <f t="shared" si="2"/>
        <v>18.75</v>
      </c>
      <c r="I25" s="271">
        <v>1</v>
      </c>
      <c r="J25" s="37">
        <v>0</v>
      </c>
      <c r="K25" s="164">
        <f t="shared" si="6"/>
        <v>0</v>
      </c>
      <c r="L25" s="271">
        <v>3</v>
      </c>
      <c r="M25" s="37">
        <v>3</v>
      </c>
      <c r="N25" s="38">
        <f t="shared" si="0"/>
        <v>100</v>
      </c>
      <c r="O25" s="271">
        <v>61</v>
      </c>
      <c r="P25" s="37">
        <v>32</v>
      </c>
      <c r="Q25" s="38">
        <f t="shared" si="3"/>
        <v>52.459016393442624</v>
      </c>
      <c r="R25" s="37">
        <v>9</v>
      </c>
      <c r="S25" s="271">
        <v>25</v>
      </c>
      <c r="T25" s="37">
        <v>9</v>
      </c>
      <c r="U25" s="38">
        <f t="shared" si="4"/>
        <v>36</v>
      </c>
      <c r="V25" s="271">
        <v>22</v>
      </c>
      <c r="W25" s="37">
        <v>3</v>
      </c>
      <c r="X25" s="38">
        <f t="shared" si="5"/>
        <v>13.636363636363635</v>
      </c>
      <c r="Y25" s="40"/>
      <c r="Z25" s="41"/>
    </row>
    <row r="26" spans="1:26" s="42" customFormat="1" ht="16.5" customHeight="1" x14ac:dyDescent="0.25">
      <c r="A26" s="141" t="s">
        <v>61</v>
      </c>
      <c r="B26" s="37">
        <v>15</v>
      </c>
      <c r="C26" s="269">
        <v>25</v>
      </c>
      <c r="D26" s="39">
        <v>15</v>
      </c>
      <c r="E26" s="38">
        <f t="shared" si="1"/>
        <v>60</v>
      </c>
      <c r="F26" s="270">
        <v>4</v>
      </c>
      <c r="G26" s="37">
        <v>0</v>
      </c>
      <c r="H26" s="38">
        <f t="shared" si="2"/>
        <v>0</v>
      </c>
      <c r="I26" s="271">
        <v>1</v>
      </c>
      <c r="J26" s="37">
        <v>0</v>
      </c>
      <c r="K26" s="38">
        <f>J26/I26*100</f>
        <v>0</v>
      </c>
      <c r="L26" s="271">
        <v>2</v>
      </c>
      <c r="M26" s="37">
        <v>0</v>
      </c>
      <c r="N26" s="38">
        <f t="shared" si="0"/>
        <v>0</v>
      </c>
      <c r="O26" s="271">
        <v>25</v>
      </c>
      <c r="P26" s="37">
        <v>15</v>
      </c>
      <c r="Q26" s="38">
        <f t="shared" si="3"/>
        <v>60</v>
      </c>
      <c r="R26" s="37">
        <v>6</v>
      </c>
      <c r="S26" s="271">
        <v>6</v>
      </c>
      <c r="T26" s="37">
        <v>6</v>
      </c>
      <c r="U26" s="38">
        <f t="shared" si="4"/>
        <v>100</v>
      </c>
      <c r="V26" s="271">
        <v>6</v>
      </c>
      <c r="W26" s="37">
        <v>3</v>
      </c>
      <c r="X26" s="38">
        <f t="shared" si="5"/>
        <v>50</v>
      </c>
      <c r="Y26" s="40"/>
      <c r="Z26" s="41"/>
    </row>
    <row r="27" spans="1:26" s="42" customFormat="1" ht="16.5" customHeight="1" x14ac:dyDescent="0.25">
      <c r="A27" s="141" t="s">
        <v>62</v>
      </c>
      <c r="B27" s="37">
        <v>30</v>
      </c>
      <c r="C27" s="272">
        <v>57</v>
      </c>
      <c r="D27" s="39">
        <v>30</v>
      </c>
      <c r="E27" s="38">
        <f t="shared" si="1"/>
        <v>52.631578947368418</v>
      </c>
      <c r="F27" s="273">
        <v>12</v>
      </c>
      <c r="G27" s="37">
        <v>1</v>
      </c>
      <c r="H27" s="38">
        <f t="shared" si="2"/>
        <v>8.3333333333333321</v>
      </c>
      <c r="I27" s="274">
        <v>0</v>
      </c>
      <c r="J27" s="37">
        <v>0</v>
      </c>
      <c r="K27" s="164" t="e">
        <f t="shared" si="6"/>
        <v>#DIV/0!</v>
      </c>
      <c r="L27" s="274">
        <v>0</v>
      </c>
      <c r="M27" s="37">
        <v>0</v>
      </c>
      <c r="N27" s="164" t="e">
        <f t="shared" si="0"/>
        <v>#DIV/0!</v>
      </c>
      <c r="O27" s="274">
        <v>56</v>
      </c>
      <c r="P27" s="37">
        <v>28</v>
      </c>
      <c r="Q27" s="38">
        <f t="shared" si="3"/>
        <v>50</v>
      </c>
      <c r="R27" s="37">
        <v>5</v>
      </c>
      <c r="S27" s="274">
        <v>26</v>
      </c>
      <c r="T27" s="37">
        <v>5</v>
      </c>
      <c r="U27" s="38">
        <f t="shared" si="4"/>
        <v>19.230769230769234</v>
      </c>
      <c r="V27" s="274">
        <v>23</v>
      </c>
      <c r="W27" s="37">
        <v>3</v>
      </c>
      <c r="X27" s="38">
        <f t="shared" si="5"/>
        <v>13.043478260869565</v>
      </c>
      <c r="Y27" s="40"/>
      <c r="Z27" s="41"/>
    </row>
    <row r="28" spans="1:26" ht="57" customHeight="1" x14ac:dyDescent="0.25">
      <c r="A28" s="44"/>
      <c r="B28" s="218" t="s">
        <v>79</v>
      </c>
      <c r="C28" s="218"/>
      <c r="D28" s="218"/>
      <c r="E28" s="218"/>
      <c r="F28" s="218"/>
      <c r="G28" s="218"/>
      <c r="H28" s="218"/>
      <c r="I28" s="218"/>
      <c r="J28" s="218"/>
      <c r="K28" s="218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8:K28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7.8867187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205" t="s">
        <v>68</v>
      </c>
      <c r="B1" s="205"/>
      <c r="C1" s="205"/>
      <c r="D1" s="205"/>
      <c r="E1" s="205"/>
    </row>
    <row r="2" spans="1:9" ht="9.75" customHeight="1" x14ac:dyDescent="0.25">
      <c r="A2" s="233"/>
      <c r="B2" s="233"/>
      <c r="C2" s="233"/>
      <c r="D2" s="233"/>
      <c r="E2" s="233"/>
    </row>
    <row r="3" spans="1:9" s="4" customFormat="1" ht="23.25" customHeight="1" x14ac:dyDescent="0.3">
      <c r="A3" s="210" t="s">
        <v>0</v>
      </c>
      <c r="B3" s="206" t="s">
        <v>81</v>
      </c>
      <c r="C3" s="206" t="s">
        <v>82</v>
      </c>
      <c r="D3" s="234" t="s">
        <v>1</v>
      </c>
      <c r="E3" s="235"/>
    </row>
    <row r="4" spans="1:9" s="4" customFormat="1" ht="27.6" x14ac:dyDescent="0.3">
      <c r="A4" s="211"/>
      <c r="B4" s="207"/>
      <c r="C4" s="207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'6'!B8</f>
        <v>405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'6'!C8</f>
        <v>985</v>
      </c>
      <c r="C7" s="161">
        <f>'6'!D8</f>
        <v>400</v>
      </c>
      <c r="D7" s="11">
        <f t="shared" ref="D7:D11" si="0">C7/B7*100</f>
        <v>40.609137055837564</v>
      </c>
      <c r="E7" s="162">
        <f t="shared" ref="E7:E11" si="1">C7-B7</f>
        <v>-585</v>
      </c>
      <c r="I7" s="12"/>
    </row>
    <row r="8" spans="1:9" s="4" customFormat="1" ht="48.75" customHeight="1" x14ac:dyDescent="0.3">
      <c r="A8" s="13" t="s">
        <v>37</v>
      </c>
      <c r="B8" s="161">
        <f>'6'!F8</f>
        <v>316</v>
      </c>
      <c r="C8" s="161">
        <f>'6'!G8</f>
        <v>100</v>
      </c>
      <c r="D8" s="11">
        <f t="shared" si="0"/>
        <v>31.645569620253166</v>
      </c>
      <c r="E8" s="162">
        <f t="shared" si="1"/>
        <v>-216</v>
      </c>
      <c r="I8" s="12"/>
    </row>
    <row r="9" spans="1:9" s="4" customFormat="1" ht="34.5" customHeight="1" x14ac:dyDescent="0.3">
      <c r="A9" s="14" t="s">
        <v>38</v>
      </c>
      <c r="B9" s="161">
        <f>'6'!I8</f>
        <v>9</v>
      </c>
      <c r="C9" s="161">
        <f>'6'!J8</f>
        <v>3</v>
      </c>
      <c r="D9" s="11">
        <f t="shared" si="0"/>
        <v>33.333333333333329</v>
      </c>
      <c r="E9" s="162">
        <f t="shared" si="1"/>
        <v>-6</v>
      </c>
      <c r="I9" s="12"/>
    </row>
    <row r="10" spans="1:9" s="4" customFormat="1" ht="48.75" customHeight="1" x14ac:dyDescent="0.3">
      <c r="A10" s="14" t="s">
        <v>29</v>
      </c>
      <c r="B10" s="161">
        <f>'6'!L8</f>
        <v>15</v>
      </c>
      <c r="C10" s="161">
        <f>'6'!M8</f>
        <v>2</v>
      </c>
      <c r="D10" s="11">
        <f t="shared" si="0"/>
        <v>13.333333333333334</v>
      </c>
      <c r="E10" s="162">
        <f t="shared" si="1"/>
        <v>-13</v>
      </c>
      <c r="I10" s="12"/>
    </row>
    <row r="11" spans="1:9" s="4" customFormat="1" ht="54.75" customHeight="1" x14ac:dyDescent="0.3">
      <c r="A11" s="14" t="s">
        <v>39</v>
      </c>
      <c r="B11" s="161">
        <f>'6'!O8</f>
        <v>946</v>
      </c>
      <c r="C11" s="161">
        <f>'6'!P8</f>
        <v>368</v>
      </c>
      <c r="D11" s="11">
        <f t="shared" si="0"/>
        <v>38.900634249471459</v>
      </c>
      <c r="E11" s="162">
        <f t="shared" si="1"/>
        <v>-578</v>
      </c>
      <c r="I11" s="12"/>
    </row>
    <row r="12" spans="1:9" s="4" customFormat="1" ht="12.75" customHeight="1" x14ac:dyDescent="0.3">
      <c r="A12" s="212" t="s">
        <v>5</v>
      </c>
      <c r="B12" s="213"/>
      <c r="C12" s="213"/>
      <c r="D12" s="213"/>
      <c r="E12" s="213"/>
      <c r="I12" s="12"/>
    </row>
    <row r="13" spans="1:9" s="4" customFormat="1" ht="18" customHeight="1" x14ac:dyDescent="0.3">
      <c r="A13" s="214"/>
      <c r="B13" s="215"/>
      <c r="C13" s="215"/>
      <c r="D13" s="215"/>
      <c r="E13" s="215"/>
      <c r="I13" s="12"/>
    </row>
    <row r="14" spans="1:9" s="4" customFormat="1" ht="20.25" customHeight="1" x14ac:dyDescent="0.3">
      <c r="A14" s="210" t="s">
        <v>0</v>
      </c>
      <c r="B14" s="216" t="s">
        <v>83</v>
      </c>
      <c r="C14" s="216" t="s">
        <v>84</v>
      </c>
      <c r="D14" s="234" t="s">
        <v>1</v>
      </c>
      <c r="E14" s="235"/>
      <c r="I14" s="12"/>
    </row>
    <row r="15" spans="1:9" ht="27.75" customHeight="1" x14ac:dyDescent="0.25">
      <c r="A15" s="211"/>
      <c r="B15" s="216"/>
      <c r="C15" s="216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'6'!R8</f>
        <v>71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'6'!S8</f>
        <v>247</v>
      </c>
      <c r="C17" s="165">
        <f>'6'!T8</f>
        <v>69</v>
      </c>
      <c r="D17" s="11">
        <f t="shared" ref="D17:D18" si="2">C17/B17*100</f>
        <v>27.935222672064778</v>
      </c>
      <c r="E17" s="162">
        <f t="shared" ref="E17:E18" si="3">C17-B17</f>
        <v>-178</v>
      </c>
      <c r="I17" s="12"/>
    </row>
    <row r="18" spans="1:9" ht="27.75" customHeight="1" x14ac:dyDescent="0.25">
      <c r="A18" s="1" t="s">
        <v>41</v>
      </c>
      <c r="B18" s="165">
        <f>'6'!V8</f>
        <v>220</v>
      </c>
      <c r="C18" s="165">
        <f>'6'!W8</f>
        <v>42</v>
      </c>
      <c r="D18" s="11">
        <f t="shared" si="2"/>
        <v>19.090909090909093</v>
      </c>
      <c r="E18" s="162">
        <f t="shared" si="3"/>
        <v>-178</v>
      </c>
      <c r="I18" s="12"/>
    </row>
    <row r="19" spans="1:9" ht="64.8" customHeight="1" x14ac:dyDescent="0.25">
      <c r="A19" s="204" t="s">
        <v>79</v>
      </c>
      <c r="B19" s="204"/>
      <c r="C19" s="204"/>
      <c r="D19" s="204"/>
      <c r="E19" s="204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85" zoomScaleNormal="85" zoomScaleSheetLayoutView="85" workbookViewId="0">
      <selection activeCell="R15" sqref="R15"/>
    </sheetView>
  </sheetViews>
  <sheetFormatPr defaultRowHeight="15.6" x14ac:dyDescent="0.3"/>
  <cols>
    <col min="1" max="1" width="22.5546875" style="71" customWidth="1"/>
    <col min="2" max="2" width="20.6640625" style="71" customWidth="1"/>
    <col min="3" max="3" width="11" style="68" customWidth="1"/>
    <col min="4" max="4" width="11.109375" style="68" customWidth="1"/>
    <col min="5" max="5" width="7.109375" style="72" customWidth="1"/>
    <col min="6" max="6" width="10.109375" style="68" customWidth="1"/>
    <col min="7" max="7" width="8.8867187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8.6640625" style="72" customWidth="1"/>
    <col min="14" max="14" width="7.33203125" style="72" customWidth="1"/>
    <col min="15" max="15" width="8.109375" style="68" customWidth="1"/>
    <col min="16" max="16" width="8.6640625" style="68" customWidth="1"/>
    <col min="17" max="17" width="6.44140625" style="72" customWidth="1"/>
    <col min="18" max="18" width="15.88671875" style="68" customWidth="1"/>
    <col min="19" max="20" width="9.5546875" style="68" customWidth="1"/>
    <col min="21" max="21" width="6.44140625" style="72" customWidth="1"/>
    <col min="22" max="22" width="9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60" customHeight="1" x14ac:dyDescent="0.35">
      <c r="A1" s="137"/>
      <c r="B1" s="236" t="s">
        <v>87</v>
      </c>
      <c r="C1" s="236"/>
      <c r="D1" s="236"/>
      <c r="E1" s="236"/>
      <c r="F1" s="236"/>
      <c r="G1" s="236"/>
      <c r="H1" s="236"/>
      <c r="I1" s="236"/>
      <c r="J1" s="236"/>
      <c r="K1" s="236"/>
      <c r="L1" s="49"/>
      <c r="M1" s="49"/>
      <c r="N1" s="49"/>
      <c r="O1" s="50"/>
      <c r="P1" s="50"/>
      <c r="Q1" s="51"/>
      <c r="R1" s="50"/>
      <c r="S1" s="50"/>
      <c r="T1" s="50"/>
      <c r="U1" s="52"/>
      <c r="W1" s="55"/>
      <c r="X1" s="153" t="s">
        <v>22</v>
      </c>
    </row>
    <row r="2" spans="1:25" s="53" customFormat="1" ht="13.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5" t="s">
        <v>8</v>
      </c>
      <c r="X2" s="55"/>
    </row>
    <row r="3" spans="1:25" s="53" customFormat="1" ht="27.75" customHeight="1" x14ac:dyDescent="0.25">
      <c r="A3" s="178"/>
      <c r="B3" s="237" t="s">
        <v>74</v>
      </c>
      <c r="C3" s="181" t="s">
        <v>9</v>
      </c>
      <c r="D3" s="182"/>
      <c r="E3" s="183"/>
      <c r="F3" s="190" t="s">
        <v>19</v>
      </c>
      <c r="G3" s="190"/>
      <c r="H3" s="190"/>
      <c r="I3" s="181" t="s">
        <v>15</v>
      </c>
      <c r="J3" s="182"/>
      <c r="K3" s="183"/>
      <c r="L3" s="181" t="s">
        <v>10</v>
      </c>
      <c r="M3" s="182"/>
      <c r="N3" s="183"/>
      <c r="O3" s="181" t="s">
        <v>11</v>
      </c>
      <c r="P3" s="182"/>
      <c r="Q3" s="182"/>
      <c r="R3" s="201" t="s">
        <v>77</v>
      </c>
      <c r="S3" s="191" t="s">
        <v>17</v>
      </c>
      <c r="T3" s="192"/>
      <c r="U3" s="193"/>
      <c r="V3" s="181" t="s">
        <v>16</v>
      </c>
      <c r="W3" s="182"/>
      <c r="X3" s="183"/>
    </row>
    <row r="4" spans="1:25" s="56" customFormat="1" ht="14.25" customHeight="1" x14ac:dyDescent="0.25">
      <c r="A4" s="179"/>
      <c r="B4" s="238"/>
      <c r="C4" s="184"/>
      <c r="D4" s="185"/>
      <c r="E4" s="186"/>
      <c r="F4" s="190"/>
      <c r="G4" s="190"/>
      <c r="H4" s="190"/>
      <c r="I4" s="185"/>
      <c r="J4" s="185"/>
      <c r="K4" s="186"/>
      <c r="L4" s="184"/>
      <c r="M4" s="185"/>
      <c r="N4" s="186"/>
      <c r="O4" s="184"/>
      <c r="P4" s="185"/>
      <c r="Q4" s="185"/>
      <c r="R4" s="202"/>
      <c r="S4" s="194"/>
      <c r="T4" s="195"/>
      <c r="U4" s="196"/>
      <c r="V4" s="184"/>
      <c r="W4" s="185"/>
      <c r="X4" s="186"/>
    </row>
    <row r="5" spans="1:25" s="56" customFormat="1" ht="22.5" customHeight="1" x14ac:dyDescent="0.25">
      <c r="A5" s="179"/>
      <c r="B5" s="239"/>
      <c r="C5" s="187"/>
      <c r="D5" s="188"/>
      <c r="E5" s="189"/>
      <c r="F5" s="190"/>
      <c r="G5" s="190"/>
      <c r="H5" s="190"/>
      <c r="I5" s="188"/>
      <c r="J5" s="188"/>
      <c r="K5" s="189"/>
      <c r="L5" s="187"/>
      <c r="M5" s="188"/>
      <c r="N5" s="189"/>
      <c r="O5" s="187"/>
      <c r="P5" s="188"/>
      <c r="Q5" s="188"/>
      <c r="R5" s="203"/>
      <c r="S5" s="197"/>
      <c r="T5" s="198"/>
      <c r="U5" s="199"/>
      <c r="V5" s="187"/>
      <c r="W5" s="188"/>
      <c r="X5" s="189"/>
    </row>
    <row r="6" spans="1:25" s="56" customFormat="1" ht="21.6" customHeight="1" x14ac:dyDescent="0.25">
      <c r="A6" s="180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9.6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405</v>
      </c>
      <c r="C8" s="33">
        <f>SUM(C9:C28)</f>
        <v>985</v>
      </c>
      <c r="D8" s="33">
        <f>SUM(D9:D28)</f>
        <v>400</v>
      </c>
      <c r="E8" s="34">
        <f>D8/C8*100</f>
        <v>40.609137055837564</v>
      </c>
      <c r="F8" s="33">
        <f>SUM(F9:F28)</f>
        <v>316</v>
      </c>
      <c r="G8" s="33">
        <f>SUM(G9:G28)</f>
        <v>100</v>
      </c>
      <c r="H8" s="34">
        <f>G8/F8*100</f>
        <v>31.645569620253166</v>
      </c>
      <c r="I8" s="33">
        <f>SUM(I9:I28)</f>
        <v>9</v>
      </c>
      <c r="J8" s="33">
        <f>SUM(J9:J28)</f>
        <v>3</v>
      </c>
      <c r="K8" s="34">
        <f>J8/I8*100</f>
        <v>33.333333333333329</v>
      </c>
      <c r="L8" s="33">
        <f>SUM(L9:L28)</f>
        <v>15</v>
      </c>
      <c r="M8" s="33">
        <f>SUM(M9:M28)</f>
        <v>2</v>
      </c>
      <c r="N8" s="34">
        <f>M8/L8*100</f>
        <v>13.333333333333334</v>
      </c>
      <c r="O8" s="33">
        <f>SUM(O9:O28)</f>
        <v>946</v>
      </c>
      <c r="P8" s="33">
        <f>SUM(P9:P28)</f>
        <v>368</v>
      </c>
      <c r="Q8" s="34">
        <f>P8/O8*100</f>
        <v>38.900634249471459</v>
      </c>
      <c r="R8" s="33">
        <f>SUM(R9:R28)</f>
        <v>71</v>
      </c>
      <c r="S8" s="33">
        <f>SUM(S9:S28)</f>
        <v>247</v>
      </c>
      <c r="T8" s="33">
        <f>SUM(T9:T28)</f>
        <v>69</v>
      </c>
      <c r="U8" s="34">
        <f>T8/S8*100</f>
        <v>27.935222672064778</v>
      </c>
      <c r="V8" s="33">
        <f>SUM(V9:V28)</f>
        <v>220</v>
      </c>
      <c r="W8" s="33">
        <f>SUM(W9:W28)</f>
        <v>42</v>
      </c>
      <c r="X8" s="34">
        <f>W8/V8*100</f>
        <v>19.090909090909093</v>
      </c>
    </row>
    <row r="9" spans="1:25" ht="16.5" customHeight="1" x14ac:dyDescent="0.3">
      <c r="A9" s="141" t="s">
        <v>43</v>
      </c>
      <c r="B9" s="62">
        <v>129</v>
      </c>
      <c r="C9" s="275">
        <v>363</v>
      </c>
      <c r="D9" s="63">
        <v>125</v>
      </c>
      <c r="E9" s="38">
        <f>D9/C9*100</f>
        <v>34.435261707988978</v>
      </c>
      <c r="F9" s="277">
        <v>87</v>
      </c>
      <c r="G9" s="64">
        <v>40</v>
      </c>
      <c r="H9" s="38">
        <f>G9/F9*100</f>
        <v>45.977011494252871</v>
      </c>
      <c r="I9" s="279">
        <v>1</v>
      </c>
      <c r="J9" s="63">
        <v>1</v>
      </c>
      <c r="K9" s="38">
        <f>J9/I9*100</f>
        <v>100</v>
      </c>
      <c r="L9" s="280">
        <v>5</v>
      </c>
      <c r="M9" s="64">
        <v>0</v>
      </c>
      <c r="N9" s="38">
        <f>M9/L9*100</f>
        <v>0</v>
      </c>
      <c r="O9" s="275">
        <v>335</v>
      </c>
      <c r="P9" s="64">
        <v>107</v>
      </c>
      <c r="Q9" s="38">
        <f>P9/O9*100</f>
        <v>31.940298507462689</v>
      </c>
      <c r="R9" s="64">
        <v>18</v>
      </c>
      <c r="S9" s="275">
        <v>86</v>
      </c>
      <c r="T9" s="65">
        <v>16</v>
      </c>
      <c r="U9" s="38">
        <f>T9/S9*100</f>
        <v>18.604651162790699</v>
      </c>
      <c r="V9" s="275">
        <v>71</v>
      </c>
      <c r="W9" s="66">
        <v>13</v>
      </c>
      <c r="X9" s="38">
        <f>W9/V9*100</f>
        <v>18.30985915492958</v>
      </c>
      <c r="Y9" s="67"/>
    </row>
    <row r="10" spans="1:25" ht="16.5" customHeight="1" x14ac:dyDescent="0.3">
      <c r="A10" s="141" t="s">
        <v>44</v>
      </c>
      <c r="B10" s="62">
        <v>16</v>
      </c>
      <c r="C10" s="276">
        <v>40</v>
      </c>
      <c r="D10" s="63">
        <v>16</v>
      </c>
      <c r="E10" s="38">
        <f t="shared" ref="E10:E28" si="0">D10/C10*100</f>
        <v>40</v>
      </c>
      <c r="F10" s="277">
        <v>25</v>
      </c>
      <c r="G10" s="64">
        <v>2</v>
      </c>
      <c r="H10" s="38">
        <f t="shared" ref="H10:H28" si="1">G10/F10*100</f>
        <v>8</v>
      </c>
      <c r="I10" s="279">
        <v>0</v>
      </c>
      <c r="J10" s="63">
        <v>0</v>
      </c>
      <c r="K10" s="164" t="e">
        <f t="shared" ref="K10:K28" si="2">J10/I10*100</f>
        <v>#DIV/0!</v>
      </c>
      <c r="L10" s="280">
        <v>0</v>
      </c>
      <c r="M10" s="64">
        <v>0</v>
      </c>
      <c r="N10" s="164" t="e">
        <f t="shared" ref="N10:N28" si="3">M10/L10*100</f>
        <v>#DIV/0!</v>
      </c>
      <c r="O10" s="282">
        <v>40</v>
      </c>
      <c r="P10" s="64">
        <v>16</v>
      </c>
      <c r="Q10" s="38">
        <f t="shared" ref="Q10:Q28" si="4">P10/O10*100</f>
        <v>40</v>
      </c>
      <c r="R10" s="64">
        <v>5</v>
      </c>
      <c r="S10" s="276">
        <v>8</v>
      </c>
      <c r="T10" s="65">
        <v>5</v>
      </c>
      <c r="U10" s="38">
        <f t="shared" ref="U10:U28" si="5">T10/S10*100</f>
        <v>62.5</v>
      </c>
      <c r="V10" s="283">
        <v>6</v>
      </c>
      <c r="W10" s="66">
        <v>4</v>
      </c>
      <c r="X10" s="38">
        <f t="shared" ref="X10:X28" si="6">W10/V10*100</f>
        <v>66.666666666666657</v>
      </c>
      <c r="Y10" s="67"/>
    </row>
    <row r="11" spans="1:25" ht="16.5" customHeight="1" x14ac:dyDescent="0.3">
      <c r="A11" s="141" t="s">
        <v>45</v>
      </c>
      <c r="B11" s="62">
        <v>4</v>
      </c>
      <c r="C11" s="276">
        <v>17</v>
      </c>
      <c r="D11" s="63">
        <v>4</v>
      </c>
      <c r="E11" s="38">
        <f t="shared" si="0"/>
        <v>23.52941176470588</v>
      </c>
      <c r="F11" s="277">
        <v>4</v>
      </c>
      <c r="G11" s="64">
        <v>0</v>
      </c>
      <c r="H11" s="38">
        <f t="shared" si="1"/>
        <v>0</v>
      </c>
      <c r="I11" s="279">
        <v>0</v>
      </c>
      <c r="J11" s="63">
        <v>0</v>
      </c>
      <c r="K11" s="164" t="e">
        <f t="shared" si="2"/>
        <v>#DIV/0!</v>
      </c>
      <c r="L11" s="280">
        <v>0</v>
      </c>
      <c r="M11" s="64">
        <v>0</v>
      </c>
      <c r="N11" s="164" t="e">
        <f t="shared" si="3"/>
        <v>#DIV/0!</v>
      </c>
      <c r="O11" s="282">
        <v>16</v>
      </c>
      <c r="P11" s="64">
        <v>4</v>
      </c>
      <c r="Q11" s="38">
        <f t="shared" si="4"/>
        <v>25</v>
      </c>
      <c r="R11" s="64">
        <v>0</v>
      </c>
      <c r="S11" s="276">
        <v>3</v>
      </c>
      <c r="T11" s="65">
        <v>0</v>
      </c>
      <c r="U11" s="38">
        <f t="shared" si="5"/>
        <v>0</v>
      </c>
      <c r="V11" s="283">
        <v>3</v>
      </c>
      <c r="W11" s="66">
        <v>0</v>
      </c>
      <c r="X11" s="38">
        <f t="shared" si="6"/>
        <v>0</v>
      </c>
      <c r="Y11" s="67"/>
    </row>
    <row r="12" spans="1:25" ht="16.5" customHeight="1" x14ac:dyDescent="0.3">
      <c r="A12" s="141" t="s">
        <v>46</v>
      </c>
      <c r="B12" s="62">
        <v>20</v>
      </c>
      <c r="C12" s="276">
        <v>59</v>
      </c>
      <c r="D12" s="63">
        <v>20</v>
      </c>
      <c r="E12" s="38">
        <f t="shared" si="0"/>
        <v>33.898305084745758</v>
      </c>
      <c r="F12" s="277">
        <v>9</v>
      </c>
      <c r="G12" s="64">
        <v>5</v>
      </c>
      <c r="H12" s="38">
        <f t="shared" si="1"/>
        <v>55.555555555555557</v>
      </c>
      <c r="I12" s="279">
        <v>0</v>
      </c>
      <c r="J12" s="63">
        <v>0</v>
      </c>
      <c r="K12" s="164" t="e">
        <f t="shared" si="2"/>
        <v>#DIV/0!</v>
      </c>
      <c r="L12" s="280">
        <v>0</v>
      </c>
      <c r="M12" s="64">
        <v>0</v>
      </c>
      <c r="N12" s="164" t="e">
        <f t="shared" si="3"/>
        <v>#DIV/0!</v>
      </c>
      <c r="O12" s="282">
        <v>56</v>
      </c>
      <c r="P12" s="64">
        <v>20</v>
      </c>
      <c r="Q12" s="38">
        <f t="shared" si="4"/>
        <v>35.714285714285715</v>
      </c>
      <c r="R12" s="64">
        <v>5</v>
      </c>
      <c r="S12" s="276">
        <v>16</v>
      </c>
      <c r="T12" s="65">
        <v>5</v>
      </c>
      <c r="U12" s="38">
        <f t="shared" si="5"/>
        <v>31.25</v>
      </c>
      <c r="V12" s="283">
        <v>16</v>
      </c>
      <c r="W12" s="66">
        <v>1</v>
      </c>
      <c r="X12" s="38">
        <f t="shared" si="6"/>
        <v>6.25</v>
      </c>
      <c r="Y12" s="67"/>
    </row>
    <row r="13" spans="1:25" ht="16.5" customHeight="1" x14ac:dyDescent="0.3">
      <c r="A13" s="141" t="s">
        <v>47</v>
      </c>
      <c r="B13" s="62">
        <v>11</v>
      </c>
      <c r="C13" s="276">
        <v>21</v>
      </c>
      <c r="D13" s="63">
        <v>11</v>
      </c>
      <c r="E13" s="38">
        <f t="shared" si="0"/>
        <v>52.380952380952387</v>
      </c>
      <c r="F13" s="277">
        <v>10</v>
      </c>
      <c r="G13" s="64">
        <v>2</v>
      </c>
      <c r="H13" s="38">
        <f t="shared" si="1"/>
        <v>20</v>
      </c>
      <c r="I13" s="279">
        <v>0</v>
      </c>
      <c r="J13" s="63">
        <v>0</v>
      </c>
      <c r="K13" s="164" t="e">
        <f t="shared" si="2"/>
        <v>#DIV/0!</v>
      </c>
      <c r="L13" s="280">
        <v>0</v>
      </c>
      <c r="M13" s="64">
        <v>0</v>
      </c>
      <c r="N13" s="164" t="e">
        <f t="shared" si="3"/>
        <v>#DIV/0!</v>
      </c>
      <c r="O13" s="282">
        <v>21</v>
      </c>
      <c r="P13" s="64">
        <v>11</v>
      </c>
      <c r="Q13" s="38">
        <f t="shared" si="4"/>
        <v>52.380952380952387</v>
      </c>
      <c r="R13" s="64">
        <v>4</v>
      </c>
      <c r="S13" s="276">
        <v>6</v>
      </c>
      <c r="T13" s="65">
        <v>4</v>
      </c>
      <c r="U13" s="38">
        <f t="shared" si="5"/>
        <v>66.666666666666657</v>
      </c>
      <c r="V13" s="283">
        <v>6</v>
      </c>
      <c r="W13" s="66">
        <v>3</v>
      </c>
      <c r="X13" s="38">
        <f t="shared" si="6"/>
        <v>50</v>
      </c>
      <c r="Y13" s="67"/>
    </row>
    <row r="14" spans="1:25" ht="16.5" customHeight="1" x14ac:dyDescent="0.3">
      <c r="A14" s="141" t="s">
        <v>48</v>
      </c>
      <c r="B14" s="62">
        <v>25</v>
      </c>
      <c r="C14" s="276">
        <v>55</v>
      </c>
      <c r="D14" s="63">
        <v>25</v>
      </c>
      <c r="E14" s="38">
        <f t="shared" si="0"/>
        <v>45.454545454545453</v>
      </c>
      <c r="F14" s="277">
        <v>20</v>
      </c>
      <c r="G14" s="64">
        <v>6</v>
      </c>
      <c r="H14" s="38">
        <f t="shared" si="1"/>
        <v>30</v>
      </c>
      <c r="I14" s="279">
        <v>1</v>
      </c>
      <c r="J14" s="63">
        <v>0</v>
      </c>
      <c r="K14" s="38">
        <f t="shared" si="2"/>
        <v>0</v>
      </c>
      <c r="L14" s="280">
        <v>0</v>
      </c>
      <c r="M14" s="64">
        <v>0</v>
      </c>
      <c r="N14" s="164" t="e">
        <f t="shared" si="3"/>
        <v>#DIV/0!</v>
      </c>
      <c r="O14" s="282">
        <v>54</v>
      </c>
      <c r="P14" s="64">
        <v>24</v>
      </c>
      <c r="Q14" s="38">
        <f t="shared" si="4"/>
        <v>44.444444444444443</v>
      </c>
      <c r="R14" s="64">
        <v>10</v>
      </c>
      <c r="S14" s="276">
        <v>21</v>
      </c>
      <c r="T14" s="65">
        <v>10</v>
      </c>
      <c r="U14" s="38">
        <f t="shared" si="5"/>
        <v>47.619047619047613</v>
      </c>
      <c r="V14" s="283">
        <v>20</v>
      </c>
      <c r="W14" s="66">
        <v>3</v>
      </c>
      <c r="X14" s="38">
        <f t="shared" si="6"/>
        <v>15</v>
      </c>
      <c r="Y14" s="67"/>
    </row>
    <row r="15" spans="1:25" ht="16.5" customHeight="1" x14ac:dyDescent="0.3">
      <c r="A15" s="141" t="s">
        <v>49</v>
      </c>
      <c r="B15" s="62">
        <v>0</v>
      </c>
      <c r="C15" s="276">
        <v>0</v>
      </c>
      <c r="D15" s="63">
        <v>0</v>
      </c>
      <c r="E15" s="164" t="e">
        <f t="shared" si="0"/>
        <v>#DIV/0!</v>
      </c>
      <c r="F15" s="277">
        <v>0</v>
      </c>
      <c r="G15" s="64">
        <v>0</v>
      </c>
      <c r="H15" s="164" t="e">
        <f t="shared" si="1"/>
        <v>#DIV/0!</v>
      </c>
      <c r="I15" s="279">
        <v>0</v>
      </c>
      <c r="J15" s="63">
        <v>0</v>
      </c>
      <c r="K15" s="164" t="e">
        <f t="shared" si="2"/>
        <v>#DIV/0!</v>
      </c>
      <c r="L15" s="280">
        <v>0</v>
      </c>
      <c r="M15" s="64">
        <v>0</v>
      </c>
      <c r="N15" s="164" t="e">
        <f t="shared" si="3"/>
        <v>#DIV/0!</v>
      </c>
      <c r="O15" s="282">
        <v>0</v>
      </c>
      <c r="P15" s="64">
        <v>0</v>
      </c>
      <c r="Q15" s="164" t="e">
        <f t="shared" si="4"/>
        <v>#DIV/0!</v>
      </c>
      <c r="R15" s="64">
        <v>0</v>
      </c>
      <c r="S15" s="276">
        <v>0</v>
      </c>
      <c r="T15" s="65">
        <v>0</v>
      </c>
      <c r="U15" s="164" t="e">
        <f t="shared" si="5"/>
        <v>#DIV/0!</v>
      </c>
      <c r="V15" s="283">
        <v>0</v>
      </c>
      <c r="W15" s="66">
        <v>0</v>
      </c>
      <c r="X15" s="164" t="e">
        <f t="shared" si="6"/>
        <v>#DIV/0!</v>
      </c>
      <c r="Y15" s="67"/>
    </row>
    <row r="16" spans="1:25" ht="16.5" customHeight="1" x14ac:dyDescent="0.3">
      <c r="A16" s="141" t="s">
        <v>50</v>
      </c>
      <c r="B16" s="62">
        <v>20</v>
      </c>
      <c r="C16" s="276">
        <v>38</v>
      </c>
      <c r="D16" s="63">
        <v>20</v>
      </c>
      <c r="E16" s="38">
        <f t="shared" si="0"/>
        <v>52.631578947368418</v>
      </c>
      <c r="F16" s="277">
        <v>16</v>
      </c>
      <c r="G16" s="64">
        <v>5</v>
      </c>
      <c r="H16" s="38">
        <f t="shared" si="1"/>
        <v>31.25</v>
      </c>
      <c r="I16" s="279">
        <v>2</v>
      </c>
      <c r="J16" s="63">
        <v>1</v>
      </c>
      <c r="K16" s="38">
        <f t="shared" si="2"/>
        <v>50</v>
      </c>
      <c r="L16" s="280">
        <v>0</v>
      </c>
      <c r="M16" s="64">
        <v>0</v>
      </c>
      <c r="N16" s="164" t="e">
        <f t="shared" si="3"/>
        <v>#DIV/0!</v>
      </c>
      <c r="O16" s="282">
        <v>38</v>
      </c>
      <c r="P16" s="64">
        <v>17</v>
      </c>
      <c r="Q16" s="38">
        <f t="shared" si="4"/>
        <v>44.736842105263158</v>
      </c>
      <c r="R16" s="64">
        <v>1</v>
      </c>
      <c r="S16" s="276">
        <v>13</v>
      </c>
      <c r="T16" s="65">
        <v>1</v>
      </c>
      <c r="U16" s="38">
        <f t="shared" si="5"/>
        <v>7.6923076923076925</v>
      </c>
      <c r="V16" s="283">
        <v>12</v>
      </c>
      <c r="W16" s="66">
        <v>1</v>
      </c>
      <c r="X16" s="38">
        <f t="shared" si="6"/>
        <v>8.3333333333333321</v>
      </c>
      <c r="Y16" s="67"/>
    </row>
    <row r="17" spans="1:25" ht="16.5" customHeight="1" x14ac:dyDescent="0.3">
      <c r="A17" s="141" t="s">
        <v>51</v>
      </c>
      <c r="B17" s="62">
        <v>20</v>
      </c>
      <c r="C17" s="276">
        <v>40</v>
      </c>
      <c r="D17" s="63">
        <v>20</v>
      </c>
      <c r="E17" s="38">
        <f t="shared" si="0"/>
        <v>50</v>
      </c>
      <c r="F17" s="277">
        <v>12</v>
      </c>
      <c r="G17" s="64">
        <v>3</v>
      </c>
      <c r="H17" s="38">
        <f t="shared" si="1"/>
        <v>25</v>
      </c>
      <c r="I17" s="279">
        <v>0</v>
      </c>
      <c r="J17" s="63">
        <v>0</v>
      </c>
      <c r="K17" s="164" t="e">
        <f t="shared" si="2"/>
        <v>#DIV/0!</v>
      </c>
      <c r="L17" s="280">
        <v>0</v>
      </c>
      <c r="M17" s="64">
        <v>0</v>
      </c>
      <c r="N17" s="164" t="e">
        <f t="shared" si="3"/>
        <v>#DIV/0!</v>
      </c>
      <c r="O17" s="282">
        <v>39</v>
      </c>
      <c r="P17" s="64">
        <v>19</v>
      </c>
      <c r="Q17" s="38">
        <f t="shared" si="4"/>
        <v>48.717948717948715</v>
      </c>
      <c r="R17" s="64">
        <v>2</v>
      </c>
      <c r="S17" s="276">
        <v>15</v>
      </c>
      <c r="T17" s="65">
        <v>2</v>
      </c>
      <c r="U17" s="38">
        <f t="shared" si="5"/>
        <v>13.333333333333334</v>
      </c>
      <c r="V17" s="283">
        <v>14</v>
      </c>
      <c r="W17" s="66">
        <v>2</v>
      </c>
      <c r="X17" s="38">
        <f t="shared" si="6"/>
        <v>14.285714285714285</v>
      </c>
      <c r="Y17" s="67"/>
    </row>
    <row r="18" spans="1:25" ht="16.5" customHeight="1" x14ac:dyDescent="0.3">
      <c r="A18" s="141" t="s">
        <v>52</v>
      </c>
      <c r="B18" s="62">
        <v>40</v>
      </c>
      <c r="C18" s="276">
        <v>75</v>
      </c>
      <c r="D18" s="63">
        <v>40</v>
      </c>
      <c r="E18" s="38">
        <f t="shared" si="0"/>
        <v>53.333333333333336</v>
      </c>
      <c r="F18" s="277">
        <v>23</v>
      </c>
      <c r="G18" s="64">
        <v>10</v>
      </c>
      <c r="H18" s="38">
        <f t="shared" si="1"/>
        <v>43.478260869565219</v>
      </c>
      <c r="I18" s="279">
        <v>1</v>
      </c>
      <c r="J18" s="63">
        <v>0</v>
      </c>
      <c r="K18" s="38">
        <f t="shared" si="2"/>
        <v>0</v>
      </c>
      <c r="L18" s="280">
        <v>1</v>
      </c>
      <c r="M18" s="64">
        <v>0</v>
      </c>
      <c r="N18" s="38">
        <f t="shared" si="3"/>
        <v>0</v>
      </c>
      <c r="O18" s="282">
        <v>73</v>
      </c>
      <c r="P18" s="64">
        <v>34</v>
      </c>
      <c r="Q18" s="38">
        <f t="shared" si="4"/>
        <v>46.575342465753423</v>
      </c>
      <c r="R18" s="64">
        <v>5</v>
      </c>
      <c r="S18" s="276">
        <v>23</v>
      </c>
      <c r="T18" s="65">
        <v>5</v>
      </c>
      <c r="U18" s="38">
        <f t="shared" si="5"/>
        <v>21.739130434782609</v>
      </c>
      <c r="V18" s="283">
        <v>22</v>
      </c>
      <c r="W18" s="66">
        <v>5</v>
      </c>
      <c r="X18" s="38">
        <f t="shared" si="6"/>
        <v>22.727272727272727</v>
      </c>
      <c r="Y18" s="67"/>
    </row>
    <row r="19" spans="1:25" ht="16.5" customHeight="1" x14ac:dyDescent="0.3">
      <c r="A19" s="141" t="s">
        <v>53</v>
      </c>
      <c r="B19" s="62">
        <v>11</v>
      </c>
      <c r="C19" s="276">
        <v>20</v>
      </c>
      <c r="D19" s="63">
        <v>10</v>
      </c>
      <c r="E19" s="38">
        <f t="shared" si="0"/>
        <v>50</v>
      </c>
      <c r="F19" s="277">
        <v>5</v>
      </c>
      <c r="G19" s="64">
        <v>1</v>
      </c>
      <c r="H19" s="38">
        <f t="shared" si="1"/>
        <v>20</v>
      </c>
      <c r="I19" s="279">
        <v>0</v>
      </c>
      <c r="J19" s="63">
        <v>0</v>
      </c>
      <c r="K19" s="164" t="e">
        <f t="shared" si="2"/>
        <v>#DIV/0!</v>
      </c>
      <c r="L19" s="280">
        <v>0</v>
      </c>
      <c r="M19" s="64">
        <v>0</v>
      </c>
      <c r="N19" s="164" t="e">
        <f t="shared" si="3"/>
        <v>#DIV/0!</v>
      </c>
      <c r="O19" s="282">
        <v>20</v>
      </c>
      <c r="P19" s="64">
        <v>9</v>
      </c>
      <c r="Q19" s="38">
        <f t="shared" si="4"/>
        <v>45</v>
      </c>
      <c r="R19" s="64">
        <v>2</v>
      </c>
      <c r="S19" s="276">
        <v>6</v>
      </c>
      <c r="T19" s="65">
        <v>2</v>
      </c>
      <c r="U19" s="38">
        <f t="shared" si="5"/>
        <v>33.333333333333329</v>
      </c>
      <c r="V19" s="283">
        <v>5</v>
      </c>
      <c r="W19" s="66">
        <v>1</v>
      </c>
      <c r="X19" s="38">
        <f t="shared" si="6"/>
        <v>20</v>
      </c>
      <c r="Y19" s="67"/>
    </row>
    <row r="20" spans="1:25" ht="16.5" customHeight="1" x14ac:dyDescent="0.3">
      <c r="A20" s="141" t="s">
        <v>54</v>
      </c>
      <c r="B20" s="62">
        <v>23</v>
      </c>
      <c r="C20" s="276">
        <v>52</v>
      </c>
      <c r="D20" s="63">
        <v>23</v>
      </c>
      <c r="E20" s="38">
        <f t="shared" si="0"/>
        <v>44.230769230769226</v>
      </c>
      <c r="F20" s="277">
        <v>29</v>
      </c>
      <c r="G20" s="64">
        <v>6</v>
      </c>
      <c r="H20" s="38">
        <f t="shared" si="1"/>
        <v>20.689655172413794</v>
      </c>
      <c r="I20" s="279">
        <v>1</v>
      </c>
      <c r="J20" s="63">
        <v>0</v>
      </c>
      <c r="K20" s="38">
        <f t="shared" si="2"/>
        <v>0</v>
      </c>
      <c r="L20" s="280">
        <v>4</v>
      </c>
      <c r="M20" s="64">
        <v>1</v>
      </c>
      <c r="N20" s="38">
        <f t="shared" si="3"/>
        <v>25</v>
      </c>
      <c r="O20" s="282">
        <v>51</v>
      </c>
      <c r="P20" s="64">
        <v>23</v>
      </c>
      <c r="Q20" s="38">
        <f t="shared" si="4"/>
        <v>45.098039215686278</v>
      </c>
      <c r="R20" s="64">
        <v>2</v>
      </c>
      <c r="S20" s="276">
        <v>11</v>
      </c>
      <c r="T20" s="65">
        <v>2</v>
      </c>
      <c r="U20" s="38">
        <f t="shared" si="5"/>
        <v>18.181818181818183</v>
      </c>
      <c r="V20" s="283">
        <v>10</v>
      </c>
      <c r="W20" s="66">
        <v>1</v>
      </c>
      <c r="X20" s="38">
        <f t="shared" si="6"/>
        <v>10</v>
      </c>
      <c r="Y20" s="67"/>
    </row>
    <row r="21" spans="1:25" ht="16.5" customHeight="1" x14ac:dyDescent="0.3">
      <c r="A21" s="141" t="s">
        <v>55</v>
      </c>
      <c r="B21" s="62">
        <v>1</v>
      </c>
      <c r="C21" s="276">
        <v>1</v>
      </c>
      <c r="D21" s="63">
        <v>1</v>
      </c>
      <c r="E21" s="38">
        <f t="shared" si="0"/>
        <v>100</v>
      </c>
      <c r="F21" s="277">
        <v>1</v>
      </c>
      <c r="G21" s="64">
        <v>0</v>
      </c>
      <c r="H21" s="38">
        <f t="shared" si="1"/>
        <v>0</v>
      </c>
      <c r="I21" s="279">
        <v>0</v>
      </c>
      <c r="J21" s="63">
        <v>0</v>
      </c>
      <c r="K21" s="164" t="e">
        <f t="shared" si="2"/>
        <v>#DIV/0!</v>
      </c>
      <c r="L21" s="280">
        <v>1</v>
      </c>
      <c r="M21" s="64">
        <v>0</v>
      </c>
      <c r="N21" s="38">
        <f t="shared" si="3"/>
        <v>0</v>
      </c>
      <c r="O21" s="282">
        <v>1</v>
      </c>
      <c r="P21" s="64">
        <v>1</v>
      </c>
      <c r="Q21" s="38">
        <f t="shared" si="4"/>
        <v>100</v>
      </c>
      <c r="R21" s="64">
        <v>1</v>
      </c>
      <c r="S21" s="276">
        <v>0</v>
      </c>
      <c r="T21" s="65">
        <v>1</v>
      </c>
      <c r="U21" s="164" t="e">
        <f t="shared" si="5"/>
        <v>#DIV/0!</v>
      </c>
      <c r="V21" s="283">
        <v>0</v>
      </c>
      <c r="W21" s="66">
        <v>0</v>
      </c>
      <c r="X21" s="164" t="e">
        <f t="shared" si="6"/>
        <v>#DIV/0!</v>
      </c>
      <c r="Y21" s="67"/>
    </row>
    <row r="22" spans="1:25" ht="16.5" customHeight="1" x14ac:dyDescent="0.3">
      <c r="A22" s="141" t="s">
        <v>56</v>
      </c>
      <c r="B22" s="62">
        <v>12</v>
      </c>
      <c r="C22" s="276">
        <v>37</v>
      </c>
      <c r="D22" s="63">
        <v>12</v>
      </c>
      <c r="E22" s="38">
        <f t="shared" si="0"/>
        <v>32.432432432432435</v>
      </c>
      <c r="F22" s="277">
        <v>18</v>
      </c>
      <c r="G22" s="64">
        <v>4</v>
      </c>
      <c r="H22" s="38">
        <f t="shared" si="1"/>
        <v>22.222222222222221</v>
      </c>
      <c r="I22" s="279">
        <v>0</v>
      </c>
      <c r="J22" s="63">
        <v>1</v>
      </c>
      <c r="K22" s="164" t="e">
        <f t="shared" si="2"/>
        <v>#DIV/0!</v>
      </c>
      <c r="L22" s="280">
        <v>0</v>
      </c>
      <c r="M22" s="64">
        <v>0</v>
      </c>
      <c r="N22" s="164" t="e">
        <f t="shared" si="3"/>
        <v>#DIV/0!</v>
      </c>
      <c r="O22" s="282">
        <v>36</v>
      </c>
      <c r="P22" s="64">
        <v>11</v>
      </c>
      <c r="Q22" s="38">
        <f t="shared" si="4"/>
        <v>30.555555555555557</v>
      </c>
      <c r="R22" s="64">
        <v>0</v>
      </c>
      <c r="S22" s="276">
        <v>4</v>
      </c>
      <c r="T22" s="65">
        <v>0</v>
      </c>
      <c r="U22" s="38">
        <f t="shared" si="5"/>
        <v>0</v>
      </c>
      <c r="V22" s="283">
        <v>3</v>
      </c>
      <c r="W22" s="66">
        <v>0</v>
      </c>
      <c r="X22" s="38">
        <f t="shared" si="6"/>
        <v>0</v>
      </c>
      <c r="Y22" s="67"/>
    </row>
    <row r="23" spans="1:25" ht="16.5" customHeight="1" x14ac:dyDescent="0.3">
      <c r="A23" s="141" t="s">
        <v>57</v>
      </c>
      <c r="B23" s="62">
        <v>9</v>
      </c>
      <c r="C23" s="276">
        <v>26</v>
      </c>
      <c r="D23" s="63">
        <v>9</v>
      </c>
      <c r="E23" s="38">
        <f t="shared" si="0"/>
        <v>34.615384615384613</v>
      </c>
      <c r="F23" s="277">
        <v>6</v>
      </c>
      <c r="G23" s="64">
        <v>5</v>
      </c>
      <c r="H23" s="38">
        <f t="shared" si="1"/>
        <v>83.333333333333343</v>
      </c>
      <c r="I23" s="279">
        <v>0</v>
      </c>
      <c r="J23" s="63">
        <v>0</v>
      </c>
      <c r="K23" s="164" t="e">
        <f t="shared" si="2"/>
        <v>#DIV/0!</v>
      </c>
      <c r="L23" s="280">
        <v>0</v>
      </c>
      <c r="M23" s="64">
        <v>0</v>
      </c>
      <c r="N23" s="164" t="e">
        <f t="shared" si="3"/>
        <v>#DIV/0!</v>
      </c>
      <c r="O23" s="282">
        <v>25</v>
      </c>
      <c r="P23" s="64">
        <v>8</v>
      </c>
      <c r="Q23" s="38">
        <f t="shared" si="4"/>
        <v>32</v>
      </c>
      <c r="R23" s="64">
        <v>0</v>
      </c>
      <c r="S23" s="276">
        <v>5</v>
      </c>
      <c r="T23" s="65">
        <v>0</v>
      </c>
      <c r="U23" s="38">
        <f t="shared" si="5"/>
        <v>0</v>
      </c>
      <c r="V23" s="283">
        <v>4</v>
      </c>
      <c r="W23" s="66">
        <v>0</v>
      </c>
      <c r="X23" s="38">
        <f t="shared" si="6"/>
        <v>0</v>
      </c>
      <c r="Y23" s="67"/>
    </row>
    <row r="24" spans="1:25" ht="16.5" customHeight="1" x14ac:dyDescent="0.3">
      <c r="A24" s="141" t="s">
        <v>58</v>
      </c>
      <c r="B24" s="62">
        <v>30</v>
      </c>
      <c r="C24" s="276">
        <v>67</v>
      </c>
      <c r="D24" s="63">
        <v>30</v>
      </c>
      <c r="E24" s="38">
        <f t="shared" si="0"/>
        <v>44.776119402985074</v>
      </c>
      <c r="F24" s="277">
        <v>28</v>
      </c>
      <c r="G24" s="64">
        <v>5</v>
      </c>
      <c r="H24" s="38">
        <f t="shared" si="1"/>
        <v>17.857142857142858</v>
      </c>
      <c r="I24" s="279">
        <v>0</v>
      </c>
      <c r="J24" s="63">
        <v>0</v>
      </c>
      <c r="K24" s="164" t="e">
        <f t="shared" si="2"/>
        <v>#DIV/0!</v>
      </c>
      <c r="L24" s="280">
        <v>0</v>
      </c>
      <c r="M24" s="64">
        <v>0</v>
      </c>
      <c r="N24" s="164" t="e">
        <f t="shared" si="3"/>
        <v>#DIV/0!</v>
      </c>
      <c r="O24" s="282">
        <v>67</v>
      </c>
      <c r="P24" s="64">
        <v>30</v>
      </c>
      <c r="Q24" s="38">
        <f t="shared" si="4"/>
        <v>44.776119402985074</v>
      </c>
      <c r="R24" s="64">
        <v>5</v>
      </c>
      <c r="S24" s="276">
        <v>15</v>
      </c>
      <c r="T24" s="65">
        <v>5</v>
      </c>
      <c r="U24" s="38">
        <f t="shared" si="5"/>
        <v>33.333333333333329</v>
      </c>
      <c r="V24" s="283">
        <v>14</v>
      </c>
      <c r="W24" s="66">
        <v>0</v>
      </c>
      <c r="X24" s="38">
        <f t="shared" si="6"/>
        <v>0</v>
      </c>
      <c r="Y24" s="67"/>
    </row>
    <row r="25" spans="1:25" ht="16.5" customHeight="1" x14ac:dyDescent="0.3">
      <c r="A25" s="141" t="s">
        <v>59</v>
      </c>
      <c r="B25" s="62">
        <v>4</v>
      </c>
      <c r="C25" s="276">
        <v>23</v>
      </c>
      <c r="D25" s="63">
        <v>4</v>
      </c>
      <c r="E25" s="38">
        <f t="shared" si="0"/>
        <v>17.391304347826086</v>
      </c>
      <c r="F25" s="277">
        <v>10</v>
      </c>
      <c r="G25" s="64">
        <v>1</v>
      </c>
      <c r="H25" s="38">
        <f t="shared" si="1"/>
        <v>10</v>
      </c>
      <c r="I25" s="279">
        <v>1</v>
      </c>
      <c r="J25" s="63">
        <v>0</v>
      </c>
      <c r="K25" s="38">
        <f t="shared" si="2"/>
        <v>0</v>
      </c>
      <c r="L25" s="280">
        <v>1</v>
      </c>
      <c r="M25" s="64">
        <v>0</v>
      </c>
      <c r="N25" s="38">
        <f t="shared" si="3"/>
        <v>0</v>
      </c>
      <c r="O25" s="282">
        <v>23</v>
      </c>
      <c r="P25" s="64">
        <v>4</v>
      </c>
      <c r="Q25" s="38">
        <f t="shared" si="4"/>
        <v>17.391304347826086</v>
      </c>
      <c r="R25" s="64">
        <v>1</v>
      </c>
      <c r="S25" s="276">
        <v>4</v>
      </c>
      <c r="T25" s="65">
        <v>1</v>
      </c>
      <c r="U25" s="38">
        <f t="shared" si="5"/>
        <v>25</v>
      </c>
      <c r="V25" s="283">
        <v>3</v>
      </c>
      <c r="W25" s="66">
        <v>1</v>
      </c>
      <c r="X25" s="38">
        <f t="shared" si="6"/>
        <v>33.333333333333329</v>
      </c>
      <c r="Y25" s="67"/>
    </row>
    <row r="26" spans="1:25" ht="16.5" customHeight="1" x14ac:dyDescent="0.3">
      <c r="A26" s="141" t="s">
        <v>60</v>
      </c>
      <c r="B26" s="62">
        <v>0</v>
      </c>
      <c r="C26" s="276">
        <v>0</v>
      </c>
      <c r="D26" s="63">
        <v>0</v>
      </c>
      <c r="E26" s="164" t="e">
        <f t="shared" si="0"/>
        <v>#DIV/0!</v>
      </c>
      <c r="F26" s="277">
        <v>0</v>
      </c>
      <c r="G26" s="64">
        <v>0</v>
      </c>
      <c r="H26" s="164" t="e">
        <f t="shared" si="1"/>
        <v>#DIV/0!</v>
      </c>
      <c r="I26" s="279">
        <v>0</v>
      </c>
      <c r="J26" s="63">
        <v>0</v>
      </c>
      <c r="K26" s="164" t="e">
        <f t="shared" si="2"/>
        <v>#DIV/0!</v>
      </c>
      <c r="L26" s="280">
        <v>0</v>
      </c>
      <c r="M26" s="64">
        <v>0</v>
      </c>
      <c r="N26" s="164" t="e">
        <f t="shared" si="3"/>
        <v>#DIV/0!</v>
      </c>
      <c r="O26" s="282">
        <v>0</v>
      </c>
      <c r="P26" s="64">
        <v>0</v>
      </c>
      <c r="Q26" s="164" t="e">
        <f t="shared" si="4"/>
        <v>#DIV/0!</v>
      </c>
      <c r="R26" s="64">
        <v>0</v>
      </c>
      <c r="S26" s="276">
        <v>0</v>
      </c>
      <c r="T26" s="65">
        <v>0</v>
      </c>
      <c r="U26" s="164" t="e">
        <f t="shared" si="5"/>
        <v>#DIV/0!</v>
      </c>
      <c r="V26" s="283">
        <v>0</v>
      </c>
      <c r="W26" s="66">
        <v>0</v>
      </c>
      <c r="X26" s="164" t="e">
        <f t="shared" si="6"/>
        <v>#DIV/0!</v>
      </c>
      <c r="Y26" s="67"/>
    </row>
    <row r="27" spans="1:25" ht="16.5" customHeight="1" x14ac:dyDescent="0.3">
      <c r="A27" s="141" t="s">
        <v>61</v>
      </c>
      <c r="B27" s="62">
        <v>15</v>
      </c>
      <c r="C27" s="276">
        <v>23</v>
      </c>
      <c r="D27" s="63">
        <v>15</v>
      </c>
      <c r="E27" s="38">
        <f t="shared" si="0"/>
        <v>65.217391304347828</v>
      </c>
      <c r="F27" s="277">
        <v>9</v>
      </c>
      <c r="G27" s="64">
        <v>5</v>
      </c>
      <c r="H27" s="38">
        <f t="shared" si="1"/>
        <v>55.555555555555557</v>
      </c>
      <c r="I27" s="279">
        <v>2</v>
      </c>
      <c r="J27" s="63">
        <v>0</v>
      </c>
      <c r="K27" s="38">
        <f t="shared" si="2"/>
        <v>0</v>
      </c>
      <c r="L27" s="280">
        <v>3</v>
      </c>
      <c r="M27" s="64">
        <v>1</v>
      </c>
      <c r="N27" s="38">
        <f t="shared" si="3"/>
        <v>33.333333333333329</v>
      </c>
      <c r="O27" s="282">
        <v>23</v>
      </c>
      <c r="P27" s="64">
        <v>15</v>
      </c>
      <c r="Q27" s="38">
        <f t="shared" si="4"/>
        <v>65.217391304347828</v>
      </c>
      <c r="R27" s="64">
        <v>4</v>
      </c>
      <c r="S27" s="276">
        <v>5</v>
      </c>
      <c r="T27" s="65">
        <v>4</v>
      </c>
      <c r="U27" s="38">
        <f t="shared" si="5"/>
        <v>80</v>
      </c>
      <c r="V27" s="283">
        <v>5</v>
      </c>
      <c r="W27" s="66">
        <v>2</v>
      </c>
      <c r="X27" s="38">
        <f t="shared" si="6"/>
        <v>40</v>
      </c>
      <c r="Y27" s="67"/>
    </row>
    <row r="28" spans="1:25" ht="16.5" customHeight="1" x14ac:dyDescent="0.3">
      <c r="A28" s="141" t="s">
        <v>62</v>
      </c>
      <c r="B28" s="62">
        <v>15</v>
      </c>
      <c r="C28" s="276">
        <v>28</v>
      </c>
      <c r="D28" s="63">
        <v>15</v>
      </c>
      <c r="E28" s="38">
        <f t="shared" si="0"/>
        <v>53.571428571428569</v>
      </c>
      <c r="F28" s="278">
        <v>4</v>
      </c>
      <c r="G28" s="64">
        <v>0</v>
      </c>
      <c r="H28" s="38">
        <f t="shared" si="1"/>
        <v>0</v>
      </c>
      <c r="I28" s="279">
        <v>0</v>
      </c>
      <c r="J28" s="63">
        <v>0</v>
      </c>
      <c r="K28" s="164" t="e">
        <f t="shared" si="2"/>
        <v>#DIV/0!</v>
      </c>
      <c r="L28" s="281">
        <v>0</v>
      </c>
      <c r="M28" s="64">
        <v>0</v>
      </c>
      <c r="N28" s="164" t="e">
        <f t="shared" si="3"/>
        <v>#DIV/0!</v>
      </c>
      <c r="O28" s="282">
        <v>28</v>
      </c>
      <c r="P28" s="64">
        <v>15</v>
      </c>
      <c r="Q28" s="38">
        <f t="shared" si="4"/>
        <v>53.571428571428569</v>
      </c>
      <c r="R28" s="64">
        <v>6</v>
      </c>
      <c r="S28" s="276">
        <v>6</v>
      </c>
      <c r="T28" s="65">
        <v>6</v>
      </c>
      <c r="U28" s="38">
        <f t="shared" si="5"/>
        <v>100</v>
      </c>
      <c r="V28" s="283">
        <v>6</v>
      </c>
      <c r="W28" s="66">
        <v>5</v>
      </c>
      <c r="X28" s="38">
        <f t="shared" si="6"/>
        <v>83.333333333333343</v>
      </c>
      <c r="Y28" s="67"/>
    </row>
    <row r="29" spans="1:25" ht="54" customHeight="1" x14ac:dyDescent="0.3">
      <c r="B29" s="177" t="s">
        <v>79</v>
      </c>
      <c r="C29" s="177"/>
      <c r="D29" s="177"/>
      <c r="E29" s="177"/>
      <c r="F29" s="177"/>
      <c r="G29" s="177"/>
      <c r="H29" s="177"/>
      <c r="I29" s="177"/>
      <c r="J29" s="177"/>
      <c r="K29" s="177"/>
      <c r="V29" s="70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9:K29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0.33203125" style="3" customWidth="1"/>
    <col min="2" max="2" width="20.88671875" style="3" customWidth="1"/>
    <col min="3" max="3" width="21.664062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205" t="s">
        <v>69</v>
      </c>
      <c r="B1" s="205"/>
      <c r="C1" s="205"/>
      <c r="D1" s="205"/>
      <c r="E1" s="205"/>
    </row>
    <row r="2" spans="1:9" ht="29.25" customHeight="1" x14ac:dyDescent="0.25">
      <c r="A2" s="240" t="s">
        <v>32</v>
      </c>
      <c r="B2" s="240"/>
      <c r="C2" s="240"/>
      <c r="D2" s="240"/>
      <c r="E2" s="240"/>
    </row>
    <row r="3" spans="1:9" s="4" customFormat="1" ht="23.25" customHeight="1" x14ac:dyDescent="0.3">
      <c r="A3" s="210" t="s">
        <v>0</v>
      </c>
      <c r="B3" s="206" t="s">
        <v>81</v>
      </c>
      <c r="C3" s="206" t="s">
        <v>82</v>
      </c>
      <c r="D3" s="234" t="s">
        <v>1</v>
      </c>
      <c r="E3" s="235"/>
    </row>
    <row r="4" spans="1:9" s="4" customFormat="1" ht="27.6" x14ac:dyDescent="0.3">
      <c r="A4" s="211"/>
      <c r="B4" s="207"/>
      <c r="C4" s="207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'8'!B6</f>
        <v>2985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'8'!C6</f>
        <v>548</v>
      </c>
      <c r="C7" s="161">
        <f>'8'!D6</f>
        <v>2734</v>
      </c>
      <c r="D7" s="11">
        <f t="shared" ref="D7:D11" si="0">C7/B7*100</f>
        <v>498.90510948905114</v>
      </c>
      <c r="E7" s="162">
        <f t="shared" ref="E7:E11" si="1">C7-B7</f>
        <v>2186</v>
      </c>
      <c r="I7" s="12"/>
    </row>
    <row r="8" spans="1:9" s="4" customFormat="1" ht="48.75" customHeight="1" x14ac:dyDescent="0.3">
      <c r="A8" s="13" t="s">
        <v>37</v>
      </c>
      <c r="B8" s="161">
        <f>'8'!F6</f>
        <v>163</v>
      </c>
      <c r="C8" s="161">
        <f>'8'!G6</f>
        <v>612</v>
      </c>
      <c r="D8" s="11">
        <f t="shared" si="0"/>
        <v>375.46012269938649</v>
      </c>
      <c r="E8" s="162">
        <f t="shared" si="1"/>
        <v>449</v>
      </c>
      <c r="I8" s="12"/>
    </row>
    <row r="9" spans="1:9" s="4" customFormat="1" ht="34.5" customHeight="1" x14ac:dyDescent="0.3">
      <c r="A9" s="14" t="s">
        <v>38</v>
      </c>
      <c r="B9" s="161">
        <f>'8'!I6</f>
        <v>11</v>
      </c>
      <c r="C9" s="161">
        <f>'8'!J6</f>
        <v>18</v>
      </c>
      <c r="D9" s="11">
        <f t="shared" si="0"/>
        <v>163.63636363636365</v>
      </c>
      <c r="E9" s="162">
        <f t="shared" si="1"/>
        <v>7</v>
      </c>
      <c r="I9" s="12"/>
    </row>
    <row r="10" spans="1:9" s="4" customFormat="1" ht="48.75" customHeight="1" x14ac:dyDescent="0.3">
      <c r="A10" s="14" t="s">
        <v>29</v>
      </c>
      <c r="B10" s="161">
        <f>'8'!L6</f>
        <v>10</v>
      </c>
      <c r="C10" s="161">
        <f>'8'!M6</f>
        <v>8</v>
      </c>
      <c r="D10" s="11">
        <f t="shared" si="0"/>
        <v>80</v>
      </c>
      <c r="E10" s="162">
        <f t="shared" si="1"/>
        <v>-2</v>
      </c>
      <c r="I10" s="12"/>
    </row>
    <row r="11" spans="1:9" s="4" customFormat="1" ht="54.75" customHeight="1" x14ac:dyDescent="0.3">
      <c r="A11" s="14" t="s">
        <v>39</v>
      </c>
      <c r="B11" s="161">
        <f>'8'!O6</f>
        <v>531</v>
      </c>
      <c r="C11" s="161">
        <f>'8'!P6</f>
        <v>1911</v>
      </c>
      <c r="D11" s="11">
        <f t="shared" si="0"/>
        <v>359.88700564971754</v>
      </c>
      <c r="E11" s="162">
        <f t="shared" si="1"/>
        <v>1380</v>
      </c>
      <c r="I11" s="12"/>
    </row>
    <row r="12" spans="1:9" s="4" customFormat="1" ht="12.75" customHeight="1" x14ac:dyDescent="0.3">
      <c r="A12" s="212" t="s">
        <v>5</v>
      </c>
      <c r="B12" s="213"/>
      <c r="C12" s="213"/>
      <c r="D12" s="213"/>
      <c r="E12" s="213"/>
      <c r="I12" s="12"/>
    </row>
    <row r="13" spans="1:9" s="4" customFormat="1" ht="18" customHeight="1" x14ac:dyDescent="0.3">
      <c r="A13" s="214"/>
      <c r="B13" s="215"/>
      <c r="C13" s="215"/>
      <c r="D13" s="215"/>
      <c r="E13" s="215"/>
      <c r="I13" s="12"/>
    </row>
    <row r="14" spans="1:9" s="4" customFormat="1" ht="20.25" customHeight="1" x14ac:dyDescent="0.3">
      <c r="A14" s="210" t="s">
        <v>0</v>
      </c>
      <c r="B14" s="216" t="s">
        <v>83</v>
      </c>
      <c r="C14" s="216" t="s">
        <v>84</v>
      </c>
      <c r="D14" s="234" t="s">
        <v>1</v>
      </c>
      <c r="E14" s="235"/>
      <c r="I14" s="12"/>
    </row>
    <row r="15" spans="1:9" ht="35.25" customHeight="1" x14ac:dyDescent="0.25">
      <c r="A15" s="211"/>
      <c r="B15" s="216"/>
      <c r="C15" s="216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'8'!R6</f>
        <v>1286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'8'!S6</f>
        <v>119</v>
      </c>
      <c r="C17" s="165">
        <f>'8'!T6</f>
        <v>1223</v>
      </c>
      <c r="D17" s="11">
        <f t="shared" ref="D17:D18" si="2">C17/B17*100</f>
        <v>1027.7310924369749</v>
      </c>
      <c r="E17" s="162">
        <f t="shared" ref="E17:E18" si="3">C17-B17</f>
        <v>1104</v>
      </c>
      <c r="I17" s="12"/>
    </row>
    <row r="18" spans="1:9" ht="30" customHeight="1" x14ac:dyDescent="0.25">
      <c r="A18" s="1" t="s">
        <v>41</v>
      </c>
      <c r="B18" s="165">
        <f>'8'!V6</f>
        <v>89</v>
      </c>
      <c r="C18" s="165">
        <f>'8'!W6</f>
        <v>1064</v>
      </c>
      <c r="D18" s="11">
        <f t="shared" si="2"/>
        <v>1195.5056179775281</v>
      </c>
      <c r="E18" s="162">
        <f t="shared" si="3"/>
        <v>975</v>
      </c>
      <c r="I18" s="12"/>
    </row>
    <row r="19" spans="1:9" ht="69" customHeight="1" x14ac:dyDescent="0.25">
      <c r="A19" s="204" t="s">
        <v>79</v>
      </c>
      <c r="B19" s="204"/>
      <c r="C19" s="204"/>
      <c r="D19" s="204"/>
      <c r="E19" s="204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view="pageBreakPreview" zoomScale="90" zoomScaleNormal="90" zoomScaleSheetLayoutView="90" workbookViewId="0">
      <selection activeCell="X20" sqref="X20"/>
    </sheetView>
  </sheetViews>
  <sheetFormatPr defaultColWidth="9.109375" defaultRowHeight="13.8" x14ac:dyDescent="0.25"/>
  <cols>
    <col min="1" max="1" width="22.44140625" style="45" customWidth="1"/>
    <col min="2" max="2" width="15.77734375" style="45" customWidth="1"/>
    <col min="3" max="11" width="9.6640625" style="45" customWidth="1"/>
    <col min="12" max="13" width="8" style="45" customWidth="1"/>
    <col min="14" max="14" width="9.88671875" style="45" customWidth="1"/>
    <col min="15" max="15" width="8.33203125" style="45" customWidth="1"/>
    <col min="16" max="16" width="8.109375" style="45" customWidth="1"/>
    <col min="17" max="17" width="10" style="45" customWidth="1"/>
    <col min="18" max="18" width="15.44140625" style="45" customWidth="1"/>
    <col min="19" max="20" width="8.88671875" style="45" customWidth="1"/>
    <col min="21" max="21" width="8.6640625" style="45" customWidth="1"/>
    <col min="22" max="22" width="8.109375" style="45" customWidth="1"/>
    <col min="23" max="16384" width="9.109375" style="45"/>
  </cols>
  <sheetData>
    <row r="1" spans="1:24" s="22" customFormat="1" ht="57.75" customHeight="1" x14ac:dyDescent="0.3">
      <c r="A1" s="21"/>
      <c r="B1" s="241" t="s">
        <v>88</v>
      </c>
      <c r="C1" s="241"/>
      <c r="D1" s="241"/>
      <c r="E1" s="241"/>
      <c r="F1" s="241"/>
      <c r="G1" s="241"/>
      <c r="H1" s="241"/>
      <c r="I1" s="241"/>
      <c r="J1" s="241"/>
      <c r="K1" s="241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4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26" t="s">
        <v>8</v>
      </c>
    </row>
    <row r="3" spans="1:24" s="27" customFormat="1" ht="60" customHeight="1" x14ac:dyDescent="0.3">
      <c r="A3" s="230"/>
      <c r="B3" s="171" t="s">
        <v>74</v>
      </c>
      <c r="C3" s="221" t="s">
        <v>9</v>
      </c>
      <c r="D3" s="221"/>
      <c r="E3" s="221"/>
      <c r="F3" s="221" t="s">
        <v>19</v>
      </c>
      <c r="G3" s="221"/>
      <c r="H3" s="221"/>
      <c r="I3" s="221" t="s">
        <v>12</v>
      </c>
      <c r="J3" s="221"/>
      <c r="K3" s="221"/>
      <c r="L3" s="221" t="s">
        <v>13</v>
      </c>
      <c r="M3" s="221"/>
      <c r="N3" s="221"/>
      <c r="O3" s="225" t="s">
        <v>11</v>
      </c>
      <c r="P3" s="226"/>
      <c r="Q3" s="227"/>
      <c r="R3" s="172" t="s">
        <v>76</v>
      </c>
      <c r="S3" s="221" t="s">
        <v>14</v>
      </c>
      <c r="T3" s="221"/>
      <c r="U3" s="221"/>
      <c r="V3" s="221" t="s">
        <v>18</v>
      </c>
      <c r="W3" s="221"/>
      <c r="X3" s="221"/>
    </row>
    <row r="4" spans="1:24" s="28" customFormat="1" ht="26.25" customHeight="1" x14ac:dyDescent="0.3">
      <c r="A4" s="231"/>
      <c r="B4" s="57">
        <v>2022</v>
      </c>
      <c r="C4" s="57">
        <v>2021</v>
      </c>
      <c r="D4" s="57">
        <v>2022</v>
      </c>
      <c r="E4" s="58" t="s">
        <v>2</v>
      </c>
      <c r="F4" s="57">
        <v>2021</v>
      </c>
      <c r="G4" s="57">
        <v>2022</v>
      </c>
      <c r="H4" s="58" t="s">
        <v>2</v>
      </c>
      <c r="I4" s="57">
        <v>2021</v>
      </c>
      <c r="J4" s="57">
        <v>2022</v>
      </c>
      <c r="K4" s="58" t="s">
        <v>2</v>
      </c>
      <c r="L4" s="57">
        <v>2021</v>
      </c>
      <c r="M4" s="57">
        <v>2022</v>
      </c>
      <c r="N4" s="58" t="s">
        <v>2</v>
      </c>
      <c r="O4" s="57">
        <v>2021</v>
      </c>
      <c r="P4" s="57">
        <v>2022</v>
      </c>
      <c r="Q4" s="58" t="s">
        <v>2</v>
      </c>
      <c r="R4" s="57">
        <v>2022</v>
      </c>
      <c r="S4" s="57">
        <v>2021</v>
      </c>
      <c r="T4" s="57">
        <v>2022</v>
      </c>
      <c r="U4" s="58" t="s">
        <v>2</v>
      </c>
      <c r="V4" s="57">
        <v>2021</v>
      </c>
      <c r="W4" s="57">
        <v>2022</v>
      </c>
      <c r="X4" s="58" t="s">
        <v>2</v>
      </c>
    </row>
    <row r="5" spans="1:24" s="31" customFormat="1" ht="11.25" customHeight="1" x14ac:dyDescent="0.3">
      <c r="A5" s="29" t="s">
        <v>4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</row>
    <row r="6" spans="1:24" s="36" customFormat="1" ht="16.5" customHeight="1" x14ac:dyDescent="0.3">
      <c r="A6" s="32" t="s">
        <v>42</v>
      </c>
      <c r="B6" s="33">
        <f>SUM(B7:B26)</f>
        <v>2985</v>
      </c>
      <c r="C6" s="33">
        <f>SUM(C7:C26)</f>
        <v>548</v>
      </c>
      <c r="D6" s="33">
        <f>SUM(D7:D26)</f>
        <v>2734</v>
      </c>
      <c r="E6" s="34">
        <f>D6/C6*100</f>
        <v>498.90510948905114</v>
      </c>
      <c r="F6" s="33">
        <f>SUM(F7:F26)</f>
        <v>163</v>
      </c>
      <c r="G6" s="33">
        <f>SUM(G7:G26)</f>
        <v>612</v>
      </c>
      <c r="H6" s="34">
        <f>G6/F6*100</f>
        <v>375.46012269938649</v>
      </c>
      <c r="I6" s="33">
        <f>SUM(I7:I26)</f>
        <v>11</v>
      </c>
      <c r="J6" s="33">
        <f>SUM(J7:J26)</f>
        <v>18</v>
      </c>
      <c r="K6" s="34">
        <f>J6/I6*100</f>
        <v>163.63636363636365</v>
      </c>
      <c r="L6" s="33">
        <f>SUM(L7:L26)</f>
        <v>10</v>
      </c>
      <c r="M6" s="33">
        <f>SUM(M7:M26)</f>
        <v>8</v>
      </c>
      <c r="N6" s="34">
        <f>M6/L6*100</f>
        <v>80</v>
      </c>
      <c r="O6" s="33">
        <f>SUM(O7:O26)</f>
        <v>531</v>
      </c>
      <c r="P6" s="33">
        <f>SUM(P7:P26)</f>
        <v>1911</v>
      </c>
      <c r="Q6" s="34">
        <f>P6/O6*100</f>
        <v>359.88700564971754</v>
      </c>
      <c r="R6" s="33">
        <f>SUM(R7:R26)</f>
        <v>1286</v>
      </c>
      <c r="S6" s="33">
        <f>SUM(S7:S26)</f>
        <v>119</v>
      </c>
      <c r="T6" s="33">
        <f>SUM(T7:T26)</f>
        <v>1223</v>
      </c>
      <c r="U6" s="34">
        <f>T6/S6*100</f>
        <v>1027.7310924369749</v>
      </c>
      <c r="V6" s="33">
        <f>SUM(V7:V26)</f>
        <v>89</v>
      </c>
      <c r="W6" s="33">
        <f>SUM(W7:W26)</f>
        <v>1064</v>
      </c>
      <c r="X6" s="34">
        <f>W6/V6*100</f>
        <v>1195.5056179775281</v>
      </c>
    </row>
    <row r="7" spans="1:24" s="42" customFormat="1" ht="16.5" customHeight="1" x14ac:dyDescent="0.25">
      <c r="A7" s="141" t="s">
        <v>43</v>
      </c>
      <c r="B7" s="73">
        <v>1968</v>
      </c>
      <c r="C7" s="39">
        <v>175</v>
      </c>
      <c r="D7" s="39">
        <v>1792</v>
      </c>
      <c r="E7" s="38">
        <f>D7/C7*100</f>
        <v>1024</v>
      </c>
      <c r="F7" s="37">
        <v>40</v>
      </c>
      <c r="G7" s="37">
        <v>383</v>
      </c>
      <c r="H7" s="38">
        <f>G7/F7*100</f>
        <v>957.49999999999989</v>
      </c>
      <c r="I7" s="37">
        <v>2</v>
      </c>
      <c r="J7" s="37">
        <v>6</v>
      </c>
      <c r="K7" s="38">
        <f>J7/I7*100</f>
        <v>300</v>
      </c>
      <c r="L7" s="37">
        <v>4</v>
      </c>
      <c r="M7" s="37">
        <v>0</v>
      </c>
      <c r="N7" s="38">
        <f>M7/L7*100</f>
        <v>0</v>
      </c>
      <c r="O7" s="37">
        <v>165</v>
      </c>
      <c r="P7" s="37">
        <v>1044</v>
      </c>
      <c r="Q7" s="38">
        <f>P7/O7*100</f>
        <v>632.72727272727275</v>
      </c>
      <c r="R7" s="37">
        <v>819</v>
      </c>
      <c r="S7" s="73">
        <v>40</v>
      </c>
      <c r="T7" s="73">
        <v>783</v>
      </c>
      <c r="U7" s="38">
        <f>T7/S7*100</f>
        <v>1957.5</v>
      </c>
      <c r="V7" s="37">
        <v>32</v>
      </c>
      <c r="W7" s="37">
        <v>708</v>
      </c>
      <c r="X7" s="38">
        <f>W7/V7*100</f>
        <v>2212.5</v>
      </c>
    </row>
    <row r="8" spans="1:24" s="43" customFormat="1" ht="16.5" customHeight="1" x14ac:dyDescent="0.25">
      <c r="A8" s="141" t="s">
        <v>44</v>
      </c>
      <c r="B8" s="73">
        <v>47</v>
      </c>
      <c r="C8" s="39">
        <v>121</v>
      </c>
      <c r="D8" s="39">
        <v>41</v>
      </c>
      <c r="E8" s="38">
        <f t="shared" ref="E8:E26" si="0">D8/C8*100</f>
        <v>33.884297520661157</v>
      </c>
      <c r="F8" s="37">
        <v>35</v>
      </c>
      <c r="G8" s="37">
        <v>3</v>
      </c>
      <c r="H8" s="38">
        <f t="shared" ref="H8:H26" si="1">G8/F8*100</f>
        <v>8.5714285714285712</v>
      </c>
      <c r="I8" s="37">
        <v>1</v>
      </c>
      <c r="J8" s="37">
        <v>1</v>
      </c>
      <c r="K8" s="38">
        <f>J8/I8*100</f>
        <v>100</v>
      </c>
      <c r="L8" s="37">
        <v>0</v>
      </c>
      <c r="M8" s="37">
        <v>0</v>
      </c>
      <c r="N8" s="164" t="e">
        <f t="shared" ref="N8:N26" si="2">M8/L8*100</f>
        <v>#DIV/0!</v>
      </c>
      <c r="O8" s="37">
        <v>118</v>
      </c>
      <c r="P8" s="37">
        <v>41</v>
      </c>
      <c r="Q8" s="38">
        <f t="shared" ref="Q8:Q26" si="3">P8/O8*100</f>
        <v>34.745762711864408</v>
      </c>
      <c r="R8" s="37">
        <v>27</v>
      </c>
      <c r="S8" s="73">
        <v>24</v>
      </c>
      <c r="T8" s="73">
        <v>23</v>
      </c>
      <c r="U8" s="38">
        <f t="shared" ref="U8:U26" si="4">T8/S8*100</f>
        <v>95.833333333333343</v>
      </c>
      <c r="V8" s="37">
        <v>21</v>
      </c>
      <c r="W8" s="37">
        <v>4</v>
      </c>
      <c r="X8" s="38">
        <f t="shared" ref="X8:X26" si="5">W8/V8*100</f>
        <v>19.047619047619047</v>
      </c>
    </row>
    <row r="9" spans="1:24" s="42" customFormat="1" ht="16.5" customHeight="1" x14ac:dyDescent="0.25">
      <c r="A9" s="141" t="s">
        <v>45</v>
      </c>
      <c r="B9" s="73">
        <v>20</v>
      </c>
      <c r="C9" s="39">
        <v>35</v>
      </c>
      <c r="D9" s="39">
        <v>14</v>
      </c>
      <c r="E9" s="38">
        <f t="shared" si="0"/>
        <v>40</v>
      </c>
      <c r="F9" s="37">
        <v>12</v>
      </c>
      <c r="G9" s="37">
        <v>3</v>
      </c>
      <c r="H9" s="38">
        <f t="shared" si="1"/>
        <v>25</v>
      </c>
      <c r="I9" s="37">
        <v>1</v>
      </c>
      <c r="J9" s="37">
        <v>1</v>
      </c>
      <c r="K9" s="38">
        <f>J9/I9*100</f>
        <v>100</v>
      </c>
      <c r="L9" s="37">
        <v>1</v>
      </c>
      <c r="M9" s="37">
        <v>0</v>
      </c>
      <c r="N9" s="38">
        <f t="shared" si="2"/>
        <v>0</v>
      </c>
      <c r="O9" s="37">
        <v>35</v>
      </c>
      <c r="P9" s="37">
        <v>14</v>
      </c>
      <c r="Q9" s="38">
        <f t="shared" si="3"/>
        <v>40</v>
      </c>
      <c r="R9" s="37">
        <v>7</v>
      </c>
      <c r="S9" s="73">
        <v>6</v>
      </c>
      <c r="T9" s="73">
        <v>6</v>
      </c>
      <c r="U9" s="38">
        <f t="shared" si="4"/>
        <v>100</v>
      </c>
      <c r="V9" s="37">
        <v>4</v>
      </c>
      <c r="W9" s="37">
        <v>0</v>
      </c>
      <c r="X9" s="38">
        <f t="shared" si="5"/>
        <v>0</v>
      </c>
    </row>
    <row r="10" spans="1:24" s="42" customFormat="1" ht="16.5" customHeight="1" x14ac:dyDescent="0.25">
      <c r="A10" s="141" t="s">
        <v>46</v>
      </c>
      <c r="B10" s="73">
        <v>11</v>
      </c>
      <c r="C10" s="39">
        <v>15</v>
      </c>
      <c r="D10" s="39">
        <v>8</v>
      </c>
      <c r="E10" s="38">
        <f t="shared" si="0"/>
        <v>53.333333333333336</v>
      </c>
      <c r="F10" s="37">
        <v>1</v>
      </c>
      <c r="G10" s="37">
        <v>1</v>
      </c>
      <c r="H10" s="38">
        <f t="shared" si="1"/>
        <v>100</v>
      </c>
      <c r="I10" s="37">
        <v>0</v>
      </c>
      <c r="J10" s="37">
        <v>0</v>
      </c>
      <c r="K10" s="164" t="e">
        <f t="shared" ref="K10:K26" si="6">J10/I10*100</f>
        <v>#DIV/0!</v>
      </c>
      <c r="L10" s="37">
        <v>1</v>
      </c>
      <c r="M10" s="37">
        <v>0</v>
      </c>
      <c r="N10" s="38">
        <f t="shared" si="2"/>
        <v>0</v>
      </c>
      <c r="O10" s="37">
        <v>13</v>
      </c>
      <c r="P10" s="37">
        <v>6</v>
      </c>
      <c r="Q10" s="38">
        <f t="shared" si="3"/>
        <v>46.153846153846153</v>
      </c>
      <c r="R10" s="37">
        <v>6</v>
      </c>
      <c r="S10" s="73">
        <v>5</v>
      </c>
      <c r="T10" s="73">
        <v>5</v>
      </c>
      <c r="U10" s="38">
        <f t="shared" si="4"/>
        <v>100</v>
      </c>
      <c r="V10" s="37">
        <v>4</v>
      </c>
      <c r="W10" s="37">
        <v>2</v>
      </c>
      <c r="X10" s="38">
        <f t="shared" si="5"/>
        <v>50</v>
      </c>
    </row>
    <row r="11" spans="1:24" s="42" customFormat="1" ht="16.5" customHeight="1" x14ac:dyDescent="0.25">
      <c r="A11" s="141" t="s">
        <v>47</v>
      </c>
      <c r="B11" s="73">
        <v>14</v>
      </c>
      <c r="C11" s="39">
        <v>22</v>
      </c>
      <c r="D11" s="39">
        <v>13</v>
      </c>
      <c r="E11" s="38">
        <f t="shared" si="0"/>
        <v>59.090909090909093</v>
      </c>
      <c r="F11" s="37">
        <v>13</v>
      </c>
      <c r="G11" s="37">
        <v>6</v>
      </c>
      <c r="H11" s="38">
        <f t="shared" si="1"/>
        <v>46.153846153846153</v>
      </c>
      <c r="I11" s="37">
        <v>0</v>
      </c>
      <c r="J11" s="37">
        <v>0</v>
      </c>
      <c r="K11" s="164" t="e">
        <f t="shared" si="6"/>
        <v>#DIV/0!</v>
      </c>
      <c r="L11" s="37">
        <v>0</v>
      </c>
      <c r="M11" s="37">
        <v>0</v>
      </c>
      <c r="N11" s="164" t="e">
        <f t="shared" si="2"/>
        <v>#DIV/0!</v>
      </c>
      <c r="O11" s="37">
        <v>22</v>
      </c>
      <c r="P11" s="37">
        <v>13</v>
      </c>
      <c r="Q11" s="38">
        <f t="shared" si="3"/>
        <v>59.090909090909093</v>
      </c>
      <c r="R11" s="37">
        <v>4</v>
      </c>
      <c r="S11" s="73">
        <v>3</v>
      </c>
      <c r="T11" s="73">
        <v>4</v>
      </c>
      <c r="U11" s="38">
        <f t="shared" si="4"/>
        <v>133.33333333333331</v>
      </c>
      <c r="V11" s="37">
        <v>3</v>
      </c>
      <c r="W11" s="37">
        <v>4</v>
      </c>
      <c r="X11" s="38">
        <f t="shared" si="5"/>
        <v>133.33333333333331</v>
      </c>
    </row>
    <row r="12" spans="1:24" s="42" customFormat="1" ht="16.5" customHeight="1" x14ac:dyDescent="0.25">
      <c r="A12" s="141" t="s">
        <v>48</v>
      </c>
      <c r="B12" s="73">
        <v>5</v>
      </c>
      <c r="C12" s="39">
        <v>19</v>
      </c>
      <c r="D12" s="39">
        <v>5</v>
      </c>
      <c r="E12" s="38">
        <f t="shared" si="0"/>
        <v>26.315789473684209</v>
      </c>
      <c r="F12" s="37">
        <v>8</v>
      </c>
      <c r="G12" s="37">
        <v>2</v>
      </c>
      <c r="H12" s="38">
        <f t="shared" si="1"/>
        <v>25</v>
      </c>
      <c r="I12" s="37">
        <v>0</v>
      </c>
      <c r="J12" s="37">
        <v>0</v>
      </c>
      <c r="K12" s="164" t="e">
        <f t="shared" si="6"/>
        <v>#DIV/0!</v>
      </c>
      <c r="L12" s="37">
        <v>1</v>
      </c>
      <c r="M12" s="37">
        <v>0</v>
      </c>
      <c r="N12" s="38">
        <f t="shared" si="2"/>
        <v>0</v>
      </c>
      <c r="O12" s="37">
        <v>19</v>
      </c>
      <c r="P12" s="37">
        <v>4</v>
      </c>
      <c r="Q12" s="38">
        <f t="shared" si="3"/>
        <v>21.052631578947366</v>
      </c>
      <c r="R12" s="37">
        <v>3</v>
      </c>
      <c r="S12" s="73">
        <v>4</v>
      </c>
      <c r="T12" s="73">
        <v>3</v>
      </c>
      <c r="U12" s="38">
        <f t="shared" si="4"/>
        <v>75</v>
      </c>
      <c r="V12" s="37">
        <v>1</v>
      </c>
      <c r="W12" s="37">
        <v>1</v>
      </c>
      <c r="X12" s="38">
        <f t="shared" si="5"/>
        <v>100</v>
      </c>
    </row>
    <row r="13" spans="1:24" s="42" customFormat="1" ht="16.5" customHeight="1" x14ac:dyDescent="0.25">
      <c r="A13" s="141" t="s">
        <v>49</v>
      </c>
      <c r="B13" s="73">
        <v>4</v>
      </c>
      <c r="C13" s="39">
        <v>6</v>
      </c>
      <c r="D13" s="39">
        <v>4</v>
      </c>
      <c r="E13" s="38">
        <f t="shared" si="0"/>
        <v>66.666666666666657</v>
      </c>
      <c r="F13" s="37">
        <v>5</v>
      </c>
      <c r="G13" s="37">
        <v>1</v>
      </c>
      <c r="H13" s="38">
        <f t="shared" si="1"/>
        <v>20</v>
      </c>
      <c r="I13" s="37">
        <v>2</v>
      </c>
      <c r="J13" s="37">
        <v>0</v>
      </c>
      <c r="K13" s="38">
        <f>J13/I13*100</f>
        <v>0</v>
      </c>
      <c r="L13" s="37">
        <v>0</v>
      </c>
      <c r="M13" s="37">
        <v>1</v>
      </c>
      <c r="N13" s="164" t="e">
        <f t="shared" si="2"/>
        <v>#DIV/0!</v>
      </c>
      <c r="O13" s="37">
        <v>6</v>
      </c>
      <c r="P13" s="37">
        <v>4</v>
      </c>
      <c r="Q13" s="38">
        <f t="shared" si="3"/>
        <v>66.666666666666657</v>
      </c>
      <c r="R13" s="37">
        <v>3</v>
      </c>
      <c r="S13" s="73">
        <v>1</v>
      </c>
      <c r="T13" s="73">
        <v>3</v>
      </c>
      <c r="U13" s="38">
        <f t="shared" si="4"/>
        <v>300</v>
      </c>
      <c r="V13" s="37">
        <v>1</v>
      </c>
      <c r="W13" s="37">
        <v>1</v>
      </c>
      <c r="X13" s="38">
        <f t="shared" si="5"/>
        <v>100</v>
      </c>
    </row>
    <row r="14" spans="1:24" s="42" customFormat="1" ht="16.5" customHeight="1" x14ac:dyDescent="0.25">
      <c r="A14" s="141" t="s">
        <v>50</v>
      </c>
      <c r="B14" s="73">
        <v>80</v>
      </c>
      <c r="C14" s="39">
        <v>7</v>
      </c>
      <c r="D14" s="39">
        <v>80</v>
      </c>
      <c r="E14" s="38">
        <f t="shared" si="0"/>
        <v>1142.8571428571429</v>
      </c>
      <c r="F14" s="37">
        <v>3</v>
      </c>
      <c r="G14" s="37">
        <v>14</v>
      </c>
      <c r="H14" s="38">
        <f t="shared" si="1"/>
        <v>466.66666666666669</v>
      </c>
      <c r="I14" s="37">
        <v>0</v>
      </c>
      <c r="J14" s="37">
        <v>2</v>
      </c>
      <c r="K14" s="164" t="e">
        <f t="shared" si="6"/>
        <v>#DIV/0!</v>
      </c>
      <c r="L14" s="37">
        <v>1</v>
      </c>
      <c r="M14" s="37">
        <v>2</v>
      </c>
      <c r="N14" s="38">
        <f t="shared" si="2"/>
        <v>200</v>
      </c>
      <c r="O14" s="37">
        <v>7</v>
      </c>
      <c r="P14" s="37">
        <v>79</v>
      </c>
      <c r="Q14" s="38">
        <f t="shared" si="3"/>
        <v>1128.5714285714287</v>
      </c>
      <c r="R14" s="37">
        <v>41</v>
      </c>
      <c r="S14" s="73">
        <v>2</v>
      </c>
      <c r="T14" s="73">
        <v>41</v>
      </c>
      <c r="U14" s="38">
        <f t="shared" si="4"/>
        <v>2050</v>
      </c>
      <c r="V14" s="37">
        <v>1</v>
      </c>
      <c r="W14" s="37">
        <v>36</v>
      </c>
      <c r="X14" s="38">
        <f t="shared" si="5"/>
        <v>3600</v>
      </c>
    </row>
    <row r="15" spans="1:24" s="42" customFormat="1" ht="16.5" customHeight="1" x14ac:dyDescent="0.25">
      <c r="A15" s="141" t="s">
        <v>51</v>
      </c>
      <c r="B15" s="73">
        <v>204</v>
      </c>
      <c r="C15" s="39">
        <v>17</v>
      </c>
      <c r="D15" s="39">
        <v>203</v>
      </c>
      <c r="E15" s="38">
        <f t="shared" si="0"/>
        <v>1194.1176470588236</v>
      </c>
      <c r="F15" s="37">
        <v>5</v>
      </c>
      <c r="G15" s="37">
        <v>63</v>
      </c>
      <c r="H15" s="38">
        <f t="shared" si="1"/>
        <v>1260</v>
      </c>
      <c r="I15" s="37">
        <v>0</v>
      </c>
      <c r="J15" s="37">
        <v>0</v>
      </c>
      <c r="K15" s="164" t="e">
        <f t="shared" si="6"/>
        <v>#DIV/0!</v>
      </c>
      <c r="L15" s="37">
        <v>1</v>
      </c>
      <c r="M15" s="37">
        <v>1</v>
      </c>
      <c r="N15" s="38">
        <f t="shared" si="2"/>
        <v>100</v>
      </c>
      <c r="O15" s="37">
        <v>15</v>
      </c>
      <c r="P15" s="37">
        <v>151</v>
      </c>
      <c r="Q15" s="38">
        <f t="shared" si="3"/>
        <v>1006.6666666666666</v>
      </c>
      <c r="R15" s="37">
        <v>112</v>
      </c>
      <c r="S15" s="73">
        <v>6</v>
      </c>
      <c r="T15" s="73">
        <v>112</v>
      </c>
      <c r="U15" s="38">
        <f t="shared" si="4"/>
        <v>1866.6666666666667</v>
      </c>
      <c r="V15" s="37">
        <v>3</v>
      </c>
      <c r="W15" s="37">
        <v>104</v>
      </c>
      <c r="X15" s="38">
        <f t="shared" si="5"/>
        <v>3466.6666666666665</v>
      </c>
    </row>
    <row r="16" spans="1:24" s="42" customFormat="1" ht="16.5" customHeight="1" x14ac:dyDescent="0.25">
      <c r="A16" s="141" t="s">
        <v>52</v>
      </c>
      <c r="B16" s="73">
        <v>419</v>
      </c>
      <c r="C16" s="39">
        <v>36</v>
      </c>
      <c r="D16" s="39">
        <v>372</v>
      </c>
      <c r="E16" s="38">
        <f t="shared" si="0"/>
        <v>1033.3333333333335</v>
      </c>
      <c r="F16" s="37">
        <v>10</v>
      </c>
      <c r="G16" s="37">
        <v>92</v>
      </c>
      <c r="H16" s="38">
        <f t="shared" si="1"/>
        <v>919.99999999999989</v>
      </c>
      <c r="I16" s="37">
        <v>3</v>
      </c>
      <c r="J16" s="37">
        <v>4</v>
      </c>
      <c r="K16" s="38">
        <f>J16/I16*100</f>
        <v>133.33333333333331</v>
      </c>
      <c r="L16" s="37">
        <v>1</v>
      </c>
      <c r="M16" s="37">
        <v>0</v>
      </c>
      <c r="N16" s="38">
        <f t="shared" si="2"/>
        <v>0</v>
      </c>
      <c r="O16" s="37">
        <v>36</v>
      </c>
      <c r="P16" s="37">
        <v>359</v>
      </c>
      <c r="Q16" s="38">
        <f t="shared" si="3"/>
        <v>997.22222222222217</v>
      </c>
      <c r="R16" s="37">
        <v>142</v>
      </c>
      <c r="S16" s="73">
        <v>5</v>
      </c>
      <c r="T16" s="73">
        <v>129</v>
      </c>
      <c r="U16" s="38">
        <f t="shared" si="4"/>
        <v>2580</v>
      </c>
      <c r="V16" s="37">
        <v>5</v>
      </c>
      <c r="W16" s="37">
        <v>119</v>
      </c>
      <c r="X16" s="38">
        <f t="shared" si="5"/>
        <v>2380</v>
      </c>
    </row>
    <row r="17" spans="1:24" s="42" customFormat="1" ht="16.5" customHeight="1" x14ac:dyDescent="0.25">
      <c r="A17" s="141" t="s">
        <v>53</v>
      </c>
      <c r="B17" s="73">
        <v>0</v>
      </c>
      <c r="C17" s="39">
        <v>0</v>
      </c>
      <c r="D17" s="39">
        <v>0</v>
      </c>
      <c r="E17" s="164" t="e">
        <f t="shared" si="0"/>
        <v>#DIV/0!</v>
      </c>
      <c r="F17" s="37">
        <v>0</v>
      </c>
      <c r="G17" s="37">
        <v>0</v>
      </c>
      <c r="H17" s="164" t="e">
        <f t="shared" si="1"/>
        <v>#DIV/0!</v>
      </c>
      <c r="I17" s="37">
        <v>0</v>
      </c>
      <c r="J17" s="37">
        <v>0</v>
      </c>
      <c r="K17" s="164" t="e">
        <f t="shared" si="6"/>
        <v>#DIV/0!</v>
      </c>
      <c r="L17" s="37">
        <v>0</v>
      </c>
      <c r="M17" s="37">
        <v>0</v>
      </c>
      <c r="N17" s="164" t="e">
        <f t="shared" si="2"/>
        <v>#DIV/0!</v>
      </c>
      <c r="O17" s="37">
        <v>0</v>
      </c>
      <c r="P17" s="37">
        <v>0</v>
      </c>
      <c r="Q17" s="164" t="e">
        <f t="shared" si="3"/>
        <v>#DIV/0!</v>
      </c>
      <c r="R17" s="37">
        <v>0</v>
      </c>
      <c r="S17" s="73">
        <v>0</v>
      </c>
      <c r="T17" s="73">
        <v>0</v>
      </c>
      <c r="U17" s="164" t="e">
        <f t="shared" si="4"/>
        <v>#DIV/0!</v>
      </c>
      <c r="V17" s="37">
        <v>0</v>
      </c>
      <c r="W17" s="37">
        <v>0</v>
      </c>
      <c r="X17" s="164" t="e">
        <f t="shared" si="5"/>
        <v>#DIV/0!</v>
      </c>
    </row>
    <row r="18" spans="1:24" s="42" customFormat="1" ht="16.5" customHeight="1" x14ac:dyDescent="0.25">
      <c r="A18" s="141" t="s">
        <v>54</v>
      </c>
      <c r="B18" s="73">
        <v>11</v>
      </c>
      <c r="C18" s="39">
        <v>23</v>
      </c>
      <c r="D18" s="39">
        <v>11</v>
      </c>
      <c r="E18" s="38">
        <f t="shared" si="0"/>
        <v>47.826086956521742</v>
      </c>
      <c r="F18" s="37">
        <v>9</v>
      </c>
      <c r="G18" s="37">
        <v>1</v>
      </c>
      <c r="H18" s="38">
        <f t="shared" si="1"/>
        <v>11.111111111111111</v>
      </c>
      <c r="I18" s="37">
        <v>2</v>
      </c>
      <c r="J18" s="37">
        <v>0</v>
      </c>
      <c r="K18" s="38">
        <f>J18/I18*100</f>
        <v>0</v>
      </c>
      <c r="L18" s="37">
        <v>0</v>
      </c>
      <c r="M18" s="37">
        <v>0</v>
      </c>
      <c r="N18" s="164" t="e">
        <f t="shared" si="2"/>
        <v>#DIV/0!</v>
      </c>
      <c r="O18" s="37">
        <v>23</v>
      </c>
      <c r="P18" s="37">
        <v>10</v>
      </c>
      <c r="Q18" s="38">
        <f t="shared" si="3"/>
        <v>43.478260869565219</v>
      </c>
      <c r="R18" s="37">
        <v>7</v>
      </c>
      <c r="S18" s="73">
        <v>6</v>
      </c>
      <c r="T18" s="73">
        <v>7</v>
      </c>
      <c r="U18" s="38">
        <f t="shared" si="4"/>
        <v>116.66666666666667</v>
      </c>
      <c r="V18" s="37">
        <v>4</v>
      </c>
      <c r="W18" s="37">
        <v>0</v>
      </c>
      <c r="X18" s="38">
        <f t="shared" si="5"/>
        <v>0</v>
      </c>
    </row>
    <row r="19" spans="1:24" s="42" customFormat="1" ht="16.5" customHeight="1" x14ac:dyDescent="0.25">
      <c r="A19" s="141" t="s">
        <v>55</v>
      </c>
      <c r="B19" s="73">
        <v>1</v>
      </c>
      <c r="C19" s="39">
        <v>0</v>
      </c>
      <c r="D19" s="39">
        <v>1</v>
      </c>
      <c r="E19" s="164" t="e">
        <f t="shared" si="0"/>
        <v>#DIV/0!</v>
      </c>
      <c r="F19" s="37">
        <v>0</v>
      </c>
      <c r="G19" s="37">
        <v>0</v>
      </c>
      <c r="H19" s="164" t="e">
        <f t="shared" si="1"/>
        <v>#DIV/0!</v>
      </c>
      <c r="I19" s="37">
        <v>0</v>
      </c>
      <c r="J19" s="37">
        <v>0</v>
      </c>
      <c r="K19" s="164" t="e">
        <f t="shared" si="6"/>
        <v>#DIV/0!</v>
      </c>
      <c r="L19" s="37">
        <v>0</v>
      </c>
      <c r="M19" s="37">
        <v>0</v>
      </c>
      <c r="N19" s="164" t="e">
        <f t="shared" si="2"/>
        <v>#DIV/0!</v>
      </c>
      <c r="O19" s="37">
        <v>0</v>
      </c>
      <c r="P19" s="37">
        <v>1</v>
      </c>
      <c r="Q19" s="164" t="e">
        <f t="shared" si="3"/>
        <v>#DIV/0!</v>
      </c>
      <c r="R19" s="37">
        <v>0</v>
      </c>
      <c r="S19" s="73">
        <v>0</v>
      </c>
      <c r="T19" s="73">
        <v>0</v>
      </c>
      <c r="U19" s="164" t="e">
        <f t="shared" si="4"/>
        <v>#DIV/0!</v>
      </c>
      <c r="V19" s="37">
        <v>0</v>
      </c>
      <c r="W19" s="37">
        <v>0</v>
      </c>
      <c r="X19" s="164" t="e">
        <f t="shared" si="5"/>
        <v>#DIV/0!</v>
      </c>
    </row>
    <row r="20" spans="1:24" s="42" customFormat="1" ht="16.5" customHeight="1" x14ac:dyDescent="0.25">
      <c r="A20" s="141" t="s">
        <v>56</v>
      </c>
      <c r="B20" s="73">
        <v>58</v>
      </c>
      <c r="C20" s="39">
        <v>10</v>
      </c>
      <c r="D20" s="39">
        <v>57</v>
      </c>
      <c r="E20" s="38">
        <f t="shared" si="0"/>
        <v>570</v>
      </c>
      <c r="F20" s="37">
        <v>5</v>
      </c>
      <c r="G20" s="37">
        <v>8</v>
      </c>
      <c r="H20" s="38">
        <f t="shared" si="1"/>
        <v>160</v>
      </c>
      <c r="I20" s="37">
        <v>0</v>
      </c>
      <c r="J20" s="37">
        <v>1</v>
      </c>
      <c r="K20" s="164" t="e">
        <f t="shared" si="6"/>
        <v>#DIV/0!</v>
      </c>
      <c r="L20" s="37">
        <v>0</v>
      </c>
      <c r="M20" s="37">
        <v>4</v>
      </c>
      <c r="N20" s="164" t="e">
        <f t="shared" si="2"/>
        <v>#DIV/0!</v>
      </c>
      <c r="O20" s="37">
        <v>10</v>
      </c>
      <c r="P20" s="37">
        <v>57</v>
      </c>
      <c r="Q20" s="38">
        <f t="shared" si="3"/>
        <v>570</v>
      </c>
      <c r="R20" s="37">
        <v>41</v>
      </c>
      <c r="S20" s="73">
        <v>1</v>
      </c>
      <c r="T20" s="73">
        <v>41</v>
      </c>
      <c r="U20" s="38">
        <f t="shared" si="4"/>
        <v>4100</v>
      </c>
      <c r="V20" s="37">
        <v>1</v>
      </c>
      <c r="W20" s="37">
        <v>34</v>
      </c>
      <c r="X20" s="38">
        <f t="shared" si="5"/>
        <v>3400</v>
      </c>
    </row>
    <row r="21" spans="1:24" s="42" customFormat="1" ht="16.5" customHeight="1" x14ac:dyDescent="0.25">
      <c r="A21" s="141" t="s">
        <v>57</v>
      </c>
      <c r="B21" s="158">
        <v>110</v>
      </c>
      <c r="C21" s="39">
        <v>2</v>
      </c>
      <c r="D21" s="39">
        <v>100</v>
      </c>
      <c r="E21" s="38">
        <f t="shared" si="0"/>
        <v>5000</v>
      </c>
      <c r="F21" s="37">
        <v>1</v>
      </c>
      <c r="G21" s="37">
        <v>27</v>
      </c>
      <c r="H21" s="38">
        <f t="shared" si="1"/>
        <v>2700</v>
      </c>
      <c r="I21" s="37">
        <v>0</v>
      </c>
      <c r="J21" s="37">
        <v>2</v>
      </c>
      <c r="K21" s="164" t="e">
        <f t="shared" si="6"/>
        <v>#DIV/0!</v>
      </c>
      <c r="L21" s="37">
        <v>0</v>
      </c>
      <c r="M21" s="37">
        <v>0</v>
      </c>
      <c r="N21" s="164" t="e">
        <f t="shared" si="2"/>
        <v>#DIV/0!</v>
      </c>
      <c r="O21" s="37">
        <v>2</v>
      </c>
      <c r="P21" s="37">
        <v>98</v>
      </c>
      <c r="Q21" s="38">
        <f t="shared" si="3"/>
        <v>4900</v>
      </c>
      <c r="R21" s="37">
        <v>63</v>
      </c>
      <c r="S21" s="73">
        <v>0</v>
      </c>
      <c r="T21" s="73">
        <v>55</v>
      </c>
      <c r="U21" s="164" t="e">
        <f t="shared" si="4"/>
        <v>#DIV/0!</v>
      </c>
      <c r="V21" s="37">
        <v>0</v>
      </c>
      <c r="W21" s="37">
        <v>49</v>
      </c>
      <c r="X21" s="164" t="e">
        <f t="shared" si="5"/>
        <v>#DIV/0!</v>
      </c>
    </row>
    <row r="22" spans="1:24" s="42" customFormat="1" ht="16.5" customHeight="1" x14ac:dyDescent="0.25">
      <c r="A22" s="141" t="s">
        <v>58</v>
      </c>
      <c r="B22" s="73">
        <v>16</v>
      </c>
      <c r="C22" s="39">
        <v>26</v>
      </c>
      <c r="D22" s="39">
        <v>16</v>
      </c>
      <c r="E22" s="38">
        <f t="shared" si="0"/>
        <v>61.53846153846154</v>
      </c>
      <c r="F22" s="37">
        <v>6</v>
      </c>
      <c r="G22" s="37">
        <v>6</v>
      </c>
      <c r="H22" s="38">
        <f t="shared" si="1"/>
        <v>100</v>
      </c>
      <c r="I22" s="37">
        <v>0</v>
      </c>
      <c r="J22" s="37">
        <v>1</v>
      </c>
      <c r="K22" s="164" t="e">
        <f t="shared" si="6"/>
        <v>#DIV/0!</v>
      </c>
      <c r="L22" s="37">
        <v>0</v>
      </c>
      <c r="M22" s="37">
        <v>0</v>
      </c>
      <c r="N22" s="164" t="e">
        <f t="shared" si="2"/>
        <v>#DIV/0!</v>
      </c>
      <c r="O22" s="37">
        <v>26</v>
      </c>
      <c r="P22" s="37">
        <v>13</v>
      </c>
      <c r="Q22" s="38">
        <f t="shared" si="3"/>
        <v>50</v>
      </c>
      <c r="R22" s="37">
        <v>6</v>
      </c>
      <c r="S22" s="73">
        <v>7</v>
      </c>
      <c r="T22" s="73">
        <v>6</v>
      </c>
      <c r="U22" s="38">
        <f t="shared" si="4"/>
        <v>85.714285714285708</v>
      </c>
      <c r="V22" s="37">
        <v>3</v>
      </c>
      <c r="W22" s="37">
        <v>0</v>
      </c>
      <c r="X22" s="38">
        <f t="shared" si="5"/>
        <v>0</v>
      </c>
    </row>
    <row r="23" spans="1:24" s="42" customFormat="1" ht="16.5" customHeight="1" x14ac:dyDescent="0.25">
      <c r="A23" s="141" t="s">
        <v>59</v>
      </c>
      <c r="B23" s="73">
        <v>0</v>
      </c>
      <c r="C23" s="39">
        <v>0</v>
      </c>
      <c r="D23" s="39">
        <v>0</v>
      </c>
      <c r="E23" s="164" t="e">
        <f t="shared" si="0"/>
        <v>#DIV/0!</v>
      </c>
      <c r="F23" s="37">
        <v>0</v>
      </c>
      <c r="G23" s="37">
        <v>0</v>
      </c>
      <c r="H23" s="164" t="e">
        <f t="shared" si="1"/>
        <v>#DIV/0!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2"/>
        <v>#DIV/0!</v>
      </c>
      <c r="O23" s="37">
        <v>0</v>
      </c>
      <c r="P23" s="37">
        <v>0</v>
      </c>
      <c r="Q23" s="164" t="e">
        <f t="shared" si="3"/>
        <v>#DIV/0!</v>
      </c>
      <c r="R23" s="37">
        <v>0</v>
      </c>
      <c r="S23" s="73">
        <v>0</v>
      </c>
      <c r="T23" s="73">
        <v>0</v>
      </c>
      <c r="U23" s="164" t="e">
        <f t="shared" si="4"/>
        <v>#DIV/0!</v>
      </c>
      <c r="V23" s="37">
        <v>0</v>
      </c>
      <c r="W23" s="37">
        <v>0</v>
      </c>
      <c r="X23" s="164" t="e">
        <f t="shared" si="5"/>
        <v>#DIV/0!</v>
      </c>
    </row>
    <row r="24" spans="1:24" s="42" customFormat="1" ht="16.5" customHeight="1" x14ac:dyDescent="0.25">
      <c r="A24" s="141" t="s">
        <v>60</v>
      </c>
      <c r="B24" s="73">
        <v>11</v>
      </c>
      <c r="C24" s="39">
        <v>27</v>
      </c>
      <c r="D24" s="39">
        <v>11</v>
      </c>
      <c r="E24" s="38">
        <f t="shared" si="0"/>
        <v>40.74074074074074</v>
      </c>
      <c r="F24" s="37">
        <v>7</v>
      </c>
      <c r="G24" s="37">
        <v>1</v>
      </c>
      <c r="H24" s="38">
        <f t="shared" si="1"/>
        <v>14.285714285714285</v>
      </c>
      <c r="I24" s="37">
        <v>0</v>
      </c>
      <c r="J24" s="37">
        <v>0</v>
      </c>
      <c r="K24" s="164" t="e">
        <f t="shared" si="6"/>
        <v>#DIV/0!</v>
      </c>
      <c r="L24" s="37">
        <v>0</v>
      </c>
      <c r="M24" s="37">
        <v>0</v>
      </c>
      <c r="N24" s="164" t="e">
        <f t="shared" si="2"/>
        <v>#DIV/0!</v>
      </c>
      <c r="O24" s="37">
        <v>27</v>
      </c>
      <c r="P24" s="37">
        <v>11</v>
      </c>
      <c r="Q24" s="38">
        <f t="shared" si="3"/>
        <v>40.74074074074074</v>
      </c>
      <c r="R24" s="37">
        <v>3</v>
      </c>
      <c r="S24" s="73">
        <v>8</v>
      </c>
      <c r="T24" s="73">
        <v>3</v>
      </c>
      <c r="U24" s="38">
        <f t="shared" si="4"/>
        <v>37.5</v>
      </c>
      <c r="V24" s="37">
        <v>5</v>
      </c>
      <c r="W24" s="37">
        <v>0</v>
      </c>
      <c r="X24" s="38">
        <f t="shared" si="5"/>
        <v>0</v>
      </c>
    </row>
    <row r="25" spans="1:24" s="42" customFormat="1" ht="16.5" customHeight="1" x14ac:dyDescent="0.25">
      <c r="A25" s="141" t="s">
        <v>61</v>
      </c>
      <c r="B25" s="73">
        <v>1</v>
      </c>
      <c r="C25" s="39">
        <v>1</v>
      </c>
      <c r="D25" s="39">
        <v>1</v>
      </c>
      <c r="E25" s="38">
        <f t="shared" si="0"/>
        <v>100</v>
      </c>
      <c r="F25" s="37">
        <v>0</v>
      </c>
      <c r="G25" s="37">
        <v>1</v>
      </c>
      <c r="H25" s="164" t="e">
        <f t="shared" si="1"/>
        <v>#DIV/0!</v>
      </c>
      <c r="I25" s="37">
        <v>0</v>
      </c>
      <c r="J25" s="37">
        <v>0</v>
      </c>
      <c r="K25" s="164" t="e">
        <f t="shared" si="6"/>
        <v>#DIV/0!</v>
      </c>
      <c r="L25" s="37">
        <v>0</v>
      </c>
      <c r="M25" s="37">
        <v>0</v>
      </c>
      <c r="N25" s="164" t="e">
        <f t="shared" si="2"/>
        <v>#DIV/0!</v>
      </c>
      <c r="O25" s="37">
        <v>1</v>
      </c>
      <c r="P25" s="37">
        <v>1</v>
      </c>
      <c r="Q25" s="38">
        <f t="shared" si="3"/>
        <v>100</v>
      </c>
      <c r="R25" s="37">
        <v>0</v>
      </c>
      <c r="S25" s="73">
        <v>0</v>
      </c>
      <c r="T25" s="73">
        <v>0</v>
      </c>
      <c r="U25" s="164" t="e">
        <f t="shared" si="4"/>
        <v>#DIV/0!</v>
      </c>
      <c r="V25" s="37">
        <v>0</v>
      </c>
      <c r="W25" s="37">
        <v>0</v>
      </c>
      <c r="X25" s="164" t="e">
        <f t="shared" si="5"/>
        <v>#DIV/0!</v>
      </c>
    </row>
    <row r="26" spans="1:24" s="42" customFormat="1" ht="16.5" customHeight="1" x14ac:dyDescent="0.25">
      <c r="A26" s="141" t="s">
        <v>62</v>
      </c>
      <c r="B26" s="73">
        <v>5</v>
      </c>
      <c r="C26" s="39">
        <v>6</v>
      </c>
      <c r="D26" s="39">
        <v>5</v>
      </c>
      <c r="E26" s="38">
        <f t="shared" si="0"/>
        <v>83.333333333333343</v>
      </c>
      <c r="F26" s="37">
        <v>3</v>
      </c>
      <c r="G26" s="37">
        <v>0</v>
      </c>
      <c r="H26" s="38">
        <f t="shared" si="1"/>
        <v>0</v>
      </c>
      <c r="I26" s="37">
        <v>0</v>
      </c>
      <c r="J26" s="37">
        <v>0</v>
      </c>
      <c r="K26" s="164" t="e">
        <f t="shared" si="6"/>
        <v>#DIV/0!</v>
      </c>
      <c r="L26" s="37">
        <v>0</v>
      </c>
      <c r="M26" s="37">
        <v>0</v>
      </c>
      <c r="N26" s="164" t="e">
        <f t="shared" si="2"/>
        <v>#DIV/0!</v>
      </c>
      <c r="O26" s="37">
        <v>6</v>
      </c>
      <c r="P26" s="37">
        <v>5</v>
      </c>
      <c r="Q26" s="38">
        <f t="shared" si="3"/>
        <v>83.333333333333343</v>
      </c>
      <c r="R26" s="37">
        <v>2</v>
      </c>
      <c r="S26" s="73">
        <v>1</v>
      </c>
      <c r="T26" s="73">
        <v>2</v>
      </c>
      <c r="U26" s="38">
        <f t="shared" si="4"/>
        <v>200</v>
      </c>
      <c r="V26" s="37">
        <v>1</v>
      </c>
      <c r="W26" s="37">
        <v>2</v>
      </c>
      <c r="X26" s="38">
        <f t="shared" si="5"/>
        <v>200</v>
      </c>
    </row>
    <row r="27" spans="1:24" ht="60.6" customHeight="1" x14ac:dyDescent="0.25">
      <c r="A27" s="44"/>
      <c r="B27" s="177" t="s">
        <v>79</v>
      </c>
      <c r="C27" s="177"/>
      <c r="D27" s="177"/>
      <c r="E27" s="177"/>
      <c r="F27" s="177"/>
      <c r="G27" s="177"/>
      <c r="H27" s="177"/>
      <c r="I27" s="177"/>
      <c r="J27" s="177"/>
      <c r="K27" s="177"/>
      <c r="L27" s="46"/>
      <c r="M27" s="46"/>
      <c r="N27" s="46"/>
      <c r="O27" s="46"/>
      <c r="P27" s="46"/>
      <c r="Q27" s="46"/>
      <c r="R27" s="46"/>
      <c r="S27" s="46"/>
      <c r="T27" s="74"/>
      <c r="U27" s="46"/>
    </row>
    <row r="28" spans="1:24" x14ac:dyDescent="0.25">
      <c r="A28" s="47"/>
      <c r="B28" s="47"/>
      <c r="C28" s="47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5"/>
      <c r="U28" s="48"/>
    </row>
    <row r="29" spans="1:24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5"/>
      <c r="U29" s="48"/>
    </row>
    <row r="30" spans="1:24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4" x14ac:dyDescent="0.25"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4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</sheetData>
  <mergeCells count="10">
    <mergeCell ref="V3:X3"/>
    <mergeCell ref="L3:N3"/>
    <mergeCell ref="O3:Q3"/>
    <mergeCell ref="S3:U3"/>
    <mergeCell ref="B1:K1"/>
    <mergeCell ref="B27:K27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2022-11-14T07:29:27Z</cp:lastPrinted>
  <dcterms:created xsi:type="dcterms:W3CDTF">2020-12-10T10:35:03Z</dcterms:created>
  <dcterms:modified xsi:type="dcterms:W3CDTF">2022-11-14T07:34:36Z</dcterms:modified>
</cp:coreProperties>
</file>