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грудень_2022\"/>
    </mc:Choice>
  </mc:AlternateContent>
  <bookViews>
    <workbookView xWindow="0" yWindow="0" windowWidth="23040" windowHeight="9084" tabRatio="719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49" r:id="rId12"/>
    <sheet name="12" sheetId="50" r:id="rId13"/>
    <sheet name="13" sheetId="51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'[4]Sheet1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'[4]Sheet1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1">[8]Sheet3!$A$3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'[4]Sheet1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2">'12'!$A$1:$K$27</definedName>
    <definedName name="_xlnm.Print_Area" localSheetId="13">'13'!$A$1:$J$27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'5'!$A$1:$E$20</definedName>
    <definedName name="_xlnm.Print_Area" localSheetId="6">'6'!$A$1:$X$30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1">[9]Sheet3!$A$2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9" l="1"/>
  <c r="B20" i="49"/>
  <c r="B18" i="49"/>
  <c r="B9" i="49"/>
  <c r="B10" i="49"/>
  <c r="B11" i="49"/>
  <c r="B12" i="49"/>
  <c r="B13" i="49"/>
  <c r="B8" i="49"/>
  <c r="D20" i="49"/>
  <c r="C20" i="49"/>
  <c r="D19" i="49"/>
  <c r="C19" i="49"/>
  <c r="D18" i="49"/>
  <c r="C18" i="49"/>
  <c r="D13" i="49"/>
  <c r="C13" i="49"/>
  <c r="D12" i="49"/>
  <c r="C12" i="49"/>
  <c r="D11" i="49"/>
  <c r="C11" i="49"/>
  <c r="D10" i="49"/>
  <c r="C10" i="49"/>
  <c r="D9" i="49"/>
  <c r="C9" i="49"/>
  <c r="D8" i="49"/>
  <c r="C8" i="49"/>
  <c r="F9" i="51"/>
  <c r="G9" i="51"/>
  <c r="H9" i="51"/>
  <c r="I9" i="51"/>
  <c r="J9" i="51"/>
  <c r="K9" i="51"/>
  <c r="F10" i="51"/>
  <c r="G10" i="51"/>
  <c r="H10" i="51"/>
  <c r="I10" i="51"/>
  <c r="J10" i="51"/>
  <c r="K10" i="51"/>
  <c r="F11" i="51"/>
  <c r="G11" i="51"/>
  <c r="H11" i="51"/>
  <c r="I11" i="51"/>
  <c r="J11" i="51"/>
  <c r="K11" i="51"/>
  <c r="F12" i="51"/>
  <c r="G12" i="51"/>
  <c r="H12" i="51"/>
  <c r="I12" i="51"/>
  <c r="J12" i="51"/>
  <c r="K12" i="51"/>
  <c r="F13" i="51"/>
  <c r="G13" i="51"/>
  <c r="H13" i="51"/>
  <c r="I13" i="51"/>
  <c r="J13" i="51"/>
  <c r="K13" i="51"/>
  <c r="F14" i="51"/>
  <c r="G14" i="51"/>
  <c r="H14" i="51"/>
  <c r="I14" i="51"/>
  <c r="J14" i="51"/>
  <c r="K14" i="51"/>
  <c r="F15" i="51"/>
  <c r="G15" i="51"/>
  <c r="H15" i="51"/>
  <c r="I15" i="51"/>
  <c r="J15" i="51"/>
  <c r="K15" i="51"/>
  <c r="F16" i="51"/>
  <c r="G16" i="51"/>
  <c r="H16" i="51"/>
  <c r="I16" i="51"/>
  <c r="J16" i="51"/>
  <c r="K16" i="51"/>
  <c r="F17" i="51"/>
  <c r="G17" i="51"/>
  <c r="H17" i="51"/>
  <c r="I17" i="51"/>
  <c r="J17" i="51"/>
  <c r="K17" i="51"/>
  <c r="F18" i="51"/>
  <c r="G18" i="51"/>
  <c r="H18" i="51"/>
  <c r="I18" i="51"/>
  <c r="J18" i="51"/>
  <c r="K18" i="51"/>
  <c r="F19" i="51"/>
  <c r="G19" i="51"/>
  <c r="H19" i="51"/>
  <c r="I19" i="51"/>
  <c r="J19" i="51"/>
  <c r="K19" i="51"/>
  <c r="F20" i="51"/>
  <c r="G20" i="51"/>
  <c r="H20" i="51"/>
  <c r="I20" i="51"/>
  <c r="J20" i="51"/>
  <c r="K20" i="51"/>
  <c r="F21" i="51"/>
  <c r="G21" i="51"/>
  <c r="H21" i="51"/>
  <c r="I21" i="51"/>
  <c r="J21" i="51"/>
  <c r="K21" i="51"/>
  <c r="F22" i="51"/>
  <c r="G22" i="51"/>
  <c r="H22" i="51"/>
  <c r="I22" i="51"/>
  <c r="J22" i="51"/>
  <c r="K22" i="51"/>
  <c r="F23" i="51"/>
  <c r="G23" i="51"/>
  <c r="H23" i="51"/>
  <c r="I23" i="51"/>
  <c r="J23" i="51"/>
  <c r="K23" i="51"/>
  <c r="F24" i="51"/>
  <c r="G24" i="51"/>
  <c r="H24" i="51"/>
  <c r="I24" i="51"/>
  <c r="J24" i="51"/>
  <c r="K24" i="51"/>
  <c r="F25" i="51"/>
  <c r="G25" i="51"/>
  <c r="H25" i="51"/>
  <c r="I25" i="51"/>
  <c r="J25" i="51"/>
  <c r="K25" i="51"/>
  <c r="F26" i="51"/>
  <c r="G26" i="51"/>
  <c r="H26" i="51"/>
  <c r="I26" i="51"/>
  <c r="J26" i="51"/>
  <c r="K26" i="51"/>
  <c r="F27" i="51"/>
  <c r="G27" i="51"/>
  <c r="H27" i="51"/>
  <c r="I27" i="51"/>
  <c r="J27" i="51"/>
  <c r="K27" i="51"/>
  <c r="K8" i="51"/>
  <c r="J8" i="51"/>
  <c r="I8" i="51"/>
  <c r="H8" i="51"/>
  <c r="G8" i="51"/>
  <c r="F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8" i="51"/>
  <c r="C9" i="51"/>
  <c r="C10" i="51"/>
  <c r="C7" i="51" s="1"/>
  <c r="C11" i="51"/>
  <c r="C12" i="51"/>
  <c r="C13" i="51"/>
  <c r="C14" i="51"/>
  <c r="C15" i="51"/>
  <c r="C16" i="51"/>
  <c r="C17" i="51"/>
  <c r="C18" i="51"/>
  <c r="C19" i="51"/>
  <c r="C20" i="51"/>
  <c r="C21" i="51"/>
  <c r="C22" i="51"/>
  <c r="C23" i="51"/>
  <c r="C24" i="51"/>
  <c r="C25" i="51"/>
  <c r="C26" i="51"/>
  <c r="C27" i="51"/>
  <c r="C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8" i="51"/>
  <c r="F7" i="51"/>
  <c r="G7" i="51"/>
  <c r="H7" i="51"/>
  <c r="I7" i="51"/>
  <c r="J7" i="51"/>
  <c r="K7" i="51"/>
  <c r="C7" i="50"/>
  <c r="D7" i="50"/>
  <c r="E7" i="50"/>
  <c r="F7" i="50"/>
  <c r="G7" i="50"/>
  <c r="H7" i="50"/>
  <c r="I7" i="50"/>
  <c r="J7" i="50"/>
  <c r="K7" i="50"/>
  <c r="B7" i="50"/>
  <c r="E7" i="51" l="1"/>
  <c r="D7" i="51"/>
  <c r="B7" i="51"/>
  <c r="H25" i="31"/>
  <c r="N24" i="29" l="1"/>
  <c r="K25" i="29"/>
  <c r="K10" i="29"/>
  <c r="K22" i="39"/>
  <c r="K21" i="39"/>
  <c r="N21" i="39"/>
  <c r="V8" i="47" l="1"/>
  <c r="S8" i="47"/>
  <c r="O8" i="47"/>
  <c r="L8" i="47"/>
  <c r="I8" i="47"/>
  <c r="F8" i="47"/>
  <c r="C8" i="47"/>
  <c r="V8" i="30"/>
  <c r="S8" i="30"/>
  <c r="O8" i="30"/>
  <c r="L8" i="30"/>
  <c r="I8" i="30"/>
  <c r="F8" i="30"/>
  <c r="C8" i="30"/>
  <c r="X20" i="31"/>
  <c r="X26" i="31"/>
  <c r="V6" i="31"/>
  <c r="U26" i="31"/>
  <c r="U20" i="31"/>
  <c r="S6" i="31"/>
  <c r="O6" i="31"/>
  <c r="N10" i="31"/>
  <c r="L6" i="31"/>
  <c r="I6" i="31"/>
  <c r="F6" i="31"/>
  <c r="C6" i="31"/>
  <c r="X11" i="34"/>
  <c r="V8" i="34"/>
  <c r="S8" i="34"/>
  <c r="O8" i="34"/>
  <c r="L8" i="34"/>
  <c r="I8" i="34"/>
  <c r="F8" i="34"/>
  <c r="C8" i="34"/>
  <c r="V7" i="29"/>
  <c r="S7" i="29"/>
  <c r="O7" i="29"/>
  <c r="K22" i="29"/>
  <c r="L7" i="29"/>
  <c r="I7" i="29"/>
  <c r="F7" i="29"/>
  <c r="C7" i="29"/>
  <c r="W7" i="39"/>
  <c r="S7" i="39"/>
  <c r="O7" i="39"/>
  <c r="L7" i="39"/>
  <c r="I7" i="39"/>
  <c r="F7" i="39"/>
  <c r="C7" i="39"/>
  <c r="U13" i="31" l="1"/>
  <c r="X13" i="31"/>
  <c r="N14" i="31"/>
  <c r="N13" i="31"/>
  <c r="N21" i="34"/>
  <c r="K16" i="34"/>
  <c r="K18" i="34"/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5" i="29"/>
  <c r="K18" i="29"/>
  <c r="K19" i="29"/>
  <c r="K21" i="29"/>
  <c r="K23" i="29"/>
  <c r="K27" i="29"/>
  <c r="W28" i="46" l="1"/>
  <c r="V28" i="46"/>
  <c r="W27" i="46"/>
  <c r="V27" i="46"/>
  <c r="X27" i="46" s="1"/>
  <c r="W26" i="46"/>
  <c r="V26" i="46"/>
  <c r="W25" i="46"/>
  <c r="V25" i="46"/>
  <c r="X25" i="46" s="1"/>
  <c r="W24" i="46"/>
  <c r="V24" i="46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B10" i="46"/>
  <c r="B12" i="46"/>
  <c r="B14" i="46"/>
  <c r="B16" i="46"/>
  <c r="B18" i="46"/>
  <c r="B20" i="46"/>
  <c r="B22" i="46"/>
  <c r="B24" i="46"/>
  <c r="B26" i="46"/>
  <c r="B28" i="46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F20" i="45"/>
  <c r="T8" i="47"/>
  <c r="G19" i="45" s="1"/>
  <c r="F19" i="45"/>
  <c r="P8" i="47"/>
  <c r="G13" i="45" s="1"/>
  <c r="F13" i="45"/>
  <c r="M8" i="47"/>
  <c r="F12" i="45"/>
  <c r="J8" i="47"/>
  <c r="G11" i="45" s="1"/>
  <c r="F11" i="45"/>
  <c r="G8" i="47"/>
  <c r="F10" i="45"/>
  <c r="D8" i="47"/>
  <c r="G9" i="45" s="1"/>
  <c r="F9" i="45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B19" i="40"/>
  <c r="T8" i="30"/>
  <c r="C18" i="40" s="1"/>
  <c r="B18" i="40"/>
  <c r="R8" i="30"/>
  <c r="C17" i="40" s="1"/>
  <c r="P8" i="30"/>
  <c r="C12" i="40" s="1"/>
  <c r="B12" i="40"/>
  <c r="M8" i="30"/>
  <c r="C11" i="40" s="1"/>
  <c r="B11" i="40"/>
  <c r="J8" i="30"/>
  <c r="C10" i="40" s="1"/>
  <c r="B10" i="40"/>
  <c r="G8" i="30"/>
  <c r="C9" i="40" s="1"/>
  <c r="B9" i="40"/>
  <c r="D8" i="30"/>
  <c r="C8" i="40" s="1"/>
  <c r="B8" i="40"/>
  <c r="B8" i="30"/>
  <c r="C7" i="40" s="1"/>
  <c r="X25" i="31"/>
  <c r="X24" i="31"/>
  <c r="X23" i="31"/>
  <c r="X22" i="31"/>
  <c r="X21" i="31"/>
  <c r="X19" i="31"/>
  <c r="X18" i="31"/>
  <c r="X17" i="31"/>
  <c r="X16" i="31"/>
  <c r="X15" i="31"/>
  <c r="X12" i="31"/>
  <c r="X11" i="31"/>
  <c r="X10" i="31"/>
  <c r="X9" i="31"/>
  <c r="X8" i="31"/>
  <c r="X7" i="31"/>
  <c r="U25" i="31"/>
  <c r="U24" i="31"/>
  <c r="U23" i="31"/>
  <c r="U22" i="31"/>
  <c r="U21" i="31"/>
  <c r="U19" i="31"/>
  <c r="U18" i="31"/>
  <c r="U17" i="31"/>
  <c r="U16" i="31"/>
  <c r="U15" i="31"/>
  <c r="U14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1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B18" i="43"/>
  <c r="T6" i="31"/>
  <c r="C17" i="43" s="1"/>
  <c r="B17" i="43"/>
  <c r="R6" i="31"/>
  <c r="C16" i="43" s="1"/>
  <c r="P6" i="31"/>
  <c r="C11" i="43" s="1"/>
  <c r="M6" i="31"/>
  <c r="C10" i="43" s="1"/>
  <c r="B10" i="43"/>
  <c r="J6" i="31"/>
  <c r="C9" i="43" s="1"/>
  <c r="G6" i="31"/>
  <c r="C8" i="43" s="1"/>
  <c r="B8" i="43"/>
  <c r="D6" i="31"/>
  <c r="C7" i="43" s="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7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B18" i="24"/>
  <c r="T8" i="34"/>
  <c r="C17" i="24" s="1"/>
  <c r="B17" i="24"/>
  <c r="R8" i="34"/>
  <c r="C16" i="24" s="1"/>
  <c r="P8" i="34"/>
  <c r="C11" i="24" s="1"/>
  <c r="B11" i="24"/>
  <c r="M8" i="34"/>
  <c r="C10" i="24" s="1"/>
  <c r="B10" i="24"/>
  <c r="J8" i="34"/>
  <c r="C9" i="24" s="1"/>
  <c r="G8" i="34"/>
  <c r="C8" i="24" s="1"/>
  <c r="B8" i="24"/>
  <c r="D8" i="34"/>
  <c r="C7" i="24" s="1"/>
  <c r="B7" i="24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B17" i="42"/>
  <c r="T7" i="29"/>
  <c r="C16" i="42" s="1"/>
  <c r="B16" i="42"/>
  <c r="R7" i="29"/>
  <c r="P7" i="29"/>
  <c r="C10" i="42" s="1"/>
  <c r="B10" i="42"/>
  <c r="M7" i="29"/>
  <c r="B9" i="42"/>
  <c r="J7" i="29"/>
  <c r="C8" i="42" s="1"/>
  <c r="B8" i="42"/>
  <c r="G7" i="29"/>
  <c r="B7" i="42"/>
  <c r="D7" i="29"/>
  <c r="C6" i="42" s="1"/>
  <c r="B7" i="29"/>
  <c r="C18" i="23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B17" i="23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B11" i="23"/>
  <c r="N8" i="39"/>
  <c r="M7" i="39"/>
  <c r="C10" i="23" s="1"/>
  <c r="B10" i="23"/>
  <c r="K8" i="39"/>
  <c r="J7" i="39"/>
  <c r="C9" i="23" s="1"/>
  <c r="B9" i="23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B8" i="23"/>
  <c r="D7" i="39"/>
  <c r="C7" i="23" s="1"/>
  <c r="B7" i="23"/>
  <c r="B7" i="39"/>
  <c r="C6" i="23" s="1"/>
  <c r="L8" i="46" l="1"/>
  <c r="B12" i="45" s="1"/>
  <c r="X24" i="46"/>
  <c r="X28" i="46"/>
  <c r="N24" i="46"/>
  <c r="X10" i="46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D10" i="43"/>
  <c r="D10" i="2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U9" i="48"/>
  <c r="Q9" i="48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D12" i="45"/>
  <c r="K9" i="48"/>
  <c r="E9" i="48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B9" i="48"/>
  <c r="B27" i="46"/>
  <c r="B25" i="46"/>
  <c r="B23" i="46"/>
  <c r="B21" i="46"/>
  <c r="B19" i="46"/>
  <c r="B17" i="46"/>
  <c r="B15" i="46"/>
  <c r="B13" i="46"/>
  <c r="B11" i="46"/>
  <c r="U8" i="47"/>
  <c r="Q8" i="47"/>
  <c r="K8" i="47"/>
  <c r="E8" i="4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D6" i="42" l="1"/>
  <c r="E10" i="45"/>
  <c r="E13" i="45"/>
  <c r="E8" i="46"/>
  <c r="E20" i="45"/>
  <c r="K8" i="46"/>
  <c r="D11" i="45"/>
  <c r="E9" i="45"/>
  <c r="E11" i="43"/>
  <c r="D9" i="24"/>
  <c r="X8" i="46"/>
  <c r="N8" i="46"/>
  <c r="Q8" i="46"/>
  <c r="U8" i="46"/>
  <c r="E19" i="45"/>
  <c r="D8" i="23"/>
  <c r="H8" i="46"/>
  <c r="D7" i="43"/>
  <c r="D9" i="43"/>
  <c r="D9" i="42"/>
  <c r="H20" i="45"/>
  <c r="I20" i="45"/>
  <c r="H12" i="45"/>
  <c r="I12" i="45"/>
  <c r="H10" i="45"/>
  <c r="I10" i="45"/>
  <c r="B8" i="46"/>
  <c r="E11" i="23"/>
  <c r="R8" i="46"/>
  <c r="D7" i="42"/>
  <c r="E7" i="42"/>
  <c r="C8" i="45" l="1"/>
  <c r="C18" i="45"/>
</calcChain>
</file>

<file path=xl/sharedStrings.xml><?xml version="1.0" encoding="utf-8"?>
<sst xmlns="http://schemas.openxmlformats.org/spreadsheetml/2006/main" count="679" uniqueCount="114">
  <si>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</si>
  <si>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</si>
  <si>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</si>
  <si>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</si>
  <si>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</si>
  <si>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</si>
  <si>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</si>
  <si>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</si>
  <si>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</si>
  <si>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</si>
  <si>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</si>
  <si>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</si>
  <si>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</si>
  <si>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</si>
  <si>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</si>
  <si>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</si>
  <si>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</si>
  <si>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</si>
  <si>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</si>
  <si>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</si>
  <si>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</si>
  <si>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</si>
  <si>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</si>
  <si>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</si>
  <si>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</si>
  <si>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</si>
  <si>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</si>
  <si>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</si>
  <si>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</si>
  <si>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</si>
  <si>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</si>
  <si>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</si>
  <si>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</si>
  <si>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</si>
  <si>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</si>
  <si>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</si>
  <si>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</si>
  <si>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</si>
  <si>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</si>
  <si>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</si>
  <si>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</si>
  <si>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</si>
  <si>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</si>
  <si>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</si>
  <si>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</si>
  <si>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</si>
  <si>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</si>
  <si>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</si>
  <si>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</si>
  <si>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</si>
  <si>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</si>
  <si>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</si>
  <si>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</si>
  <si>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</si>
  <si>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</si>
  <si>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</si>
  <si>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</si>
  <si>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</si>
  <si>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</si>
  <si>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</si>
  <si>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</si>
  <si>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</si>
  <si>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</si>
  <si>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</si>
  <si>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</si>
  <si>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</si>
  <si>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</si>
  <si>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</si>
  <si>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</si>
  <si>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</si>
  <si>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</si>
  <si>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</si>
  <si>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</si>
  <si>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</si>
  <si>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</si>
  <si>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</si>
  <si>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2021-2022 рр.</t>
  </si>
  <si>
    <t>2021 р.</t>
  </si>
  <si>
    <t>2022 р.</t>
  </si>
  <si>
    <t xml:space="preserve"> 1 січня
2022 р.</t>
  </si>
  <si>
    <t xml:space="preserve"> 1 січня
2023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</si>
  <si>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</si>
  <si>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2021-2022 рр.</t>
  </si>
  <si>
    <t>Надання послуг службою зайнятості Запорізької області  молоді у віці до 35 років
у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</si>
  <si>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</si>
  <si>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2021 - 2022 рр.</t>
    </r>
  </si>
  <si>
    <t>Надання послуг службою зайнятості Запорізької області безробітним з числа учасників бойових дій *</t>
  </si>
  <si>
    <t>* До 2022 року у моніторингу відображалася кількість учасників АТО (ООС), починаючи з 2022 року відображається кількість учасників бойових дій</t>
  </si>
  <si>
    <t>**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 на обліку, не можуть бути порівнянні з відповідними даними минулого року.</t>
  </si>
  <si>
    <t>Отримували послуги**, осіб</t>
  </si>
  <si>
    <t>Отримували послуги**</t>
  </si>
  <si>
    <t>*До 2022 року у моніторингу відображалася кількість учасників АТО (ООС), починаючи з 2022 року відображається кількість учасників бойових дій</t>
  </si>
  <si>
    <t>Всього отримують послуги на кінець періоду**</t>
  </si>
  <si>
    <t>Надання послуг службою зайнятості Запорізької області безробітним
з числа учасників бойових дій*                                                                                                                                 у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</si>
  <si>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2021-2022 рр.                                                                                                      </t>
    </r>
  </si>
  <si>
    <t>у 2022 році</t>
  </si>
  <si>
    <t>Усього</t>
  </si>
  <si>
    <t>з них:</t>
  </si>
  <si>
    <t>жінки</t>
  </si>
  <si>
    <t>чоловіки</t>
  </si>
  <si>
    <t>Всього отримували послуги</t>
  </si>
  <si>
    <t xml:space="preserve">Всього отримали роботу </t>
  </si>
  <si>
    <t>Проходили професійне навчання</t>
  </si>
  <si>
    <t>Станом на 01.01.2023:</t>
  </si>
  <si>
    <t>Отримували допомогу по безробіттю</t>
  </si>
  <si>
    <t>осіб</t>
  </si>
  <si>
    <t>(осіб)</t>
  </si>
  <si>
    <t>Чисельність працевлаш-тованих безробітних</t>
  </si>
  <si>
    <t>Проходили проф-навчання</t>
  </si>
  <si>
    <t>Всього отримують послуги на кінець періоду</t>
  </si>
  <si>
    <t>з них, мають статус безробітного на кінець періоду</t>
  </si>
  <si>
    <t>Кількість безробітних, охоплених профорієнтацій-ними послугами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</si>
  <si>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2022 році</t>
  </si>
  <si>
    <t>Надання послуг службою зайнятості Запорізької області чоловікам
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</si>
</sst>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58" fillId="0" borderId="0"/>
    <xf numFmtId="0" fontId="18" fillId="0" borderId="0"/>
  </cellStyleXfs>
  <cellXfs count="33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7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3" fontId="43" fillId="0" borderId="6" xfId="0" applyNumberFormat="1" applyFont="1" applyBorder="1" applyAlignment="1">
      <alignment horizontal="center"/>
    </xf>
    <xf numFmtId="1" fontId="33" fillId="0" borderId="6" xfId="0" applyNumberFormat="1" applyFont="1" applyBorder="1" applyAlignment="1">
      <alignment horizontal="center"/>
    </xf>
    <xf numFmtId="1" fontId="43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 vertical="center"/>
    </xf>
    <xf numFmtId="1" fontId="33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/>
    </xf>
    <xf numFmtId="0" fontId="60" fillId="0" borderId="6" xfId="0" applyFont="1" applyBorder="1" applyAlignment="1">
      <alignment horizont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0" fontId="61" fillId="0" borderId="0" xfId="1" applyFont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1" fontId="5" fillId="0" borderId="0" xfId="6" applyNumberFormat="1" applyFont="1" applyAlignment="1" applyProtection="1">
      <alignment horizontal="center" vertical="center" wrapText="1"/>
      <protection locked="0"/>
    </xf>
    <xf numFmtId="0" fontId="62" fillId="0" borderId="10" xfId="1" applyFont="1" applyBorder="1" applyAlignment="1">
      <alignment horizontal="left" vertical="center" wrapText="1"/>
    </xf>
    <xf numFmtId="164" fontId="63" fillId="0" borderId="10" xfId="6" applyNumberFormat="1" applyFont="1" applyBorder="1" applyAlignment="1">
      <alignment horizontal="center" vertical="center"/>
    </xf>
    <xf numFmtId="1" fontId="62" fillId="0" borderId="0" xfId="6" applyNumberFormat="1" applyFont="1" applyAlignment="1" applyProtection="1">
      <alignment horizontal="left" vertical="center" wrapText="1"/>
      <protection locked="0"/>
    </xf>
    <xf numFmtId="0" fontId="19" fillId="0" borderId="0" xfId="7" applyFont="1" applyAlignment="1">
      <alignment vertical="top" wrapText="1"/>
    </xf>
    <xf numFmtId="0" fontId="64" fillId="0" borderId="0" xfId="8" applyFont="1" applyFill="1" applyAlignment="1">
      <alignment horizontal="center"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22" fillId="0" borderId="0" xfId="8" applyFont="1" applyFill="1" applyAlignment="1">
      <alignment horizontal="right" vertical="center" wrapText="1"/>
    </xf>
    <xf numFmtId="0" fontId="3" fillId="0" borderId="2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23" fillId="0" borderId="0" xfId="8" applyFont="1" applyAlignment="1">
      <alignment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16" fillId="0" borderId="0" xfId="7" applyNumberFormat="1" applyFont="1" applyFill="1"/>
    <xf numFmtId="1" fontId="64" fillId="0" borderId="0" xfId="19" applyNumberFormat="1" applyFont="1" applyAlignment="1" applyProtection="1">
      <alignment horizontal="center" vertical="center" wrapText="1"/>
      <protection locked="0"/>
    </xf>
    <xf numFmtId="1" fontId="1" fillId="0" borderId="0" xfId="19" applyNumberFormat="1" applyFont="1" applyProtection="1">
      <protection locked="0"/>
    </xf>
    <xf numFmtId="1" fontId="49" fillId="0" borderId="1" xfId="19" applyNumberFormat="1" applyFont="1" applyBorder="1" applyProtection="1">
      <protection locked="0"/>
    </xf>
    <xf numFmtId="1" fontId="1" fillId="0" borderId="0" xfId="19" applyNumberFormat="1" applyFont="1" applyAlignment="1" applyProtection="1">
      <alignment horizontal="right"/>
      <protection locked="0"/>
    </xf>
    <xf numFmtId="1" fontId="13" fillId="0" borderId="2" xfId="19" applyNumberFormat="1" applyFont="1" applyBorder="1" applyAlignment="1" applyProtection="1">
      <alignment horizontal="center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0" fillId="0" borderId="0" xfId="19" applyNumberFormat="1" applyFont="1" applyProtection="1">
      <protection locked="0"/>
    </xf>
    <xf numFmtId="1" fontId="13" fillId="0" borderId="7" xfId="19" applyNumberFormat="1" applyFont="1" applyBorder="1" applyAlignment="1" applyProtection="1">
      <alignment horizontal="center"/>
      <protection locked="0"/>
    </xf>
    <xf numFmtId="1" fontId="66" fillId="0" borderId="6" xfId="19" applyNumberFormat="1" applyFont="1" applyBorder="1" applyAlignment="1">
      <alignment horizontal="center"/>
    </xf>
    <xf numFmtId="1" fontId="66" fillId="0" borderId="0" xfId="19" applyNumberFormat="1" applyFont="1" applyProtection="1">
      <protection locked="0"/>
    </xf>
    <xf numFmtId="3" fontId="12" fillId="0" borderId="6" xfId="19" applyNumberFormat="1" applyFont="1" applyBorder="1" applyAlignment="1">
      <alignment horizontal="center" vertical="center" wrapText="1" shrinkToFit="1"/>
    </xf>
    <xf numFmtId="1" fontId="10" fillId="0" borderId="0" xfId="19" applyNumberFormat="1" applyFont="1" applyAlignment="1" applyProtection="1">
      <alignment vertical="center"/>
      <protection locked="0"/>
    </xf>
    <xf numFmtId="3" fontId="17" fillId="0" borderId="6" xfId="15" applyNumberFormat="1" applyFont="1" applyBorder="1" applyAlignment="1">
      <alignment horizontal="center" vertical="center"/>
    </xf>
    <xf numFmtId="3" fontId="17" fillId="0" borderId="6" xfId="19" applyNumberFormat="1" applyFont="1" applyBorder="1" applyAlignment="1" applyProtection="1">
      <alignment horizontal="center"/>
      <protection locked="0"/>
    </xf>
    <xf numFmtId="3" fontId="17" fillId="0" borderId="6" xfId="19" applyNumberFormat="1" applyFont="1" applyBorder="1" applyAlignment="1">
      <alignment horizontal="center" vertical="center"/>
    </xf>
    <xf numFmtId="1" fontId="4" fillId="0" borderId="0" xfId="19" applyNumberFormat="1" applyFont="1" applyAlignment="1" applyProtection="1">
      <alignment horizontal="right"/>
      <protection locked="0"/>
    </xf>
    <xf numFmtId="3" fontId="4" fillId="0" borderId="0" xfId="19" applyNumberFormat="1" applyFont="1" applyAlignment="1" applyProtection="1">
      <alignment horizontal="right"/>
      <protection locked="0"/>
    </xf>
    <xf numFmtId="164" fontId="4" fillId="0" borderId="0" xfId="19" applyNumberFormat="1" applyFont="1" applyAlignment="1" applyProtection="1">
      <alignment horizontal="right"/>
      <protection locked="0"/>
    </xf>
    <xf numFmtId="1" fontId="4" fillId="0" borderId="0" xfId="19" applyNumberFormat="1" applyFont="1" applyAlignment="1" applyProtection="1">
      <alignment horizontal="left" wrapText="1" shrinkToFit="1"/>
      <protection locked="0"/>
    </xf>
    <xf numFmtId="1" fontId="64" fillId="0" borderId="0" xfId="19" applyNumberFormat="1" applyFont="1" applyAlignment="1" applyProtection="1">
      <alignment horizontal="center" wrapText="1"/>
      <protection locked="0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65" fillId="0" borderId="9" xfId="9" applyNumberFormat="1" applyFont="1" applyBorder="1" applyAlignment="1">
      <alignment horizontal="center" vertical="center" wrapText="1"/>
    </xf>
    <xf numFmtId="3" fontId="65" fillId="0" borderId="10" xfId="9" applyNumberFormat="1" applyFont="1" applyBorder="1" applyAlignment="1">
      <alignment horizontal="center" vertical="center" wrapText="1"/>
    </xf>
    <xf numFmtId="3" fontId="65" fillId="0" borderId="8" xfId="9" applyNumberFormat="1" applyFont="1" applyBorder="1" applyAlignment="1">
      <alignment horizontal="center" vertical="center" wrapText="1"/>
    </xf>
    <xf numFmtId="3" fontId="65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592455</xdr:colOff>
      <xdr:row>16</xdr:row>
      <xdr:rowOff>85725</xdr:rowOff>
    </xdr:from>
    <xdr:to>
      <xdr:col>2</xdr:col>
      <xdr:colOff>592455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760595" y="44138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3;&#1086;&#1074;&#1072;&#1103;%20&#1087;&#1072;&#1087;&#1082;&#1072;\01_2023may\okremi_kategoriyi_12_2022_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tabSelected="1" view="pageBreakPreview" zoomScale="85" zoomScaleNormal="85" zoomScaleSheetLayoutView="85" workbookViewId="0">
      <selection activeCell="H17" sqref="H17"/>
    </sheetView>
  </sheetViews>
  <sheetFormatPr defaultRowHeight="15.6" x14ac:dyDescent="0.3"/>
  <cols>
    <col min="1" max="1" width="19.33203125" style="69" customWidth="1"/>
    <col min="2" max="2" width="13.6640625" style="69" customWidth="1"/>
    <col min="3" max="3" width="9.44140625" style="66" customWidth="1"/>
    <col min="4" max="4" width="9.44140625" style="68" customWidth="1"/>
    <col min="5" max="5" width="7.6640625" style="66" customWidth="1"/>
    <col min="6" max="6" width="8.88671875" style="68" customWidth="1"/>
    <col min="7" max="7" width="8.6640625" style="68" customWidth="1"/>
    <col min="8" max="8" width="7.6640625" style="66" customWidth="1"/>
    <col min="9" max="9" width="7.44140625" style="66" customWidth="1"/>
    <col min="10" max="10" width="7.44140625" style="68" customWidth="1"/>
    <col min="11" max="11" width="6.33203125" style="66" customWidth="1"/>
    <col min="12" max="12" width="8.5546875" style="66" customWidth="1"/>
    <col min="13" max="13" width="8.109375" style="68" customWidth="1"/>
    <col min="14" max="14" width="7.5546875" style="66" customWidth="1"/>
    <col min="15" max="15" width="9.33203125" style="66" customWidth="1"/>
    <col min="16" max="16" width="9.33203125" style="68" customWidth="1"/>
    <col min="17" max="17" width="7.33203125" style="66" customWidth="1"/>
    <col min="18" max="18" width="16.21875" style="66" customWidth="1"/>
    <col min="19" max="19" width="9.109375" style="66" customWidth="1"/>
    <col min="20" max="20" width="9.109375" style="68" customWidth="1"/>
    <col min="21" max="21" width="8" style="66" customWidth="1"/>
    <col min="22" max="22" width="9" style="66" customWidth="1"/>
    <col min="23" max="23" width="9.33203125" style="68" customWidth="1"/>
    <col min="24" max="24" width="6.88671875" style="66" customWidth="1"/>
    <col min="25" max="245" width="8.88671875" style="66"/>
    <col min="246" max="246" width="19.33203125" style="66" customWidth="1"/>
    <col min="247" max="247" width="9.6640625" style="66" customWidth="1"/>
    <col min="248" max="248" width="9.44140625" style="66" customWidth="1"/>
    <col min="249" max="249" width="8.6640625" style="66" customWidth="1"/>
    <col min="250" max="251" width="9.44140625" style="66" customWidth="1"/>
    <col min="252" max="252" width="7.6640625" style="66" customWidth="1"/>
    <col min="253" max="253" width="8.88671875" style="66" customWidth="1"/>
    <col min="254" max="254" width="8.6640625" style="66" customWidth="1"/>
    <col min="255" max="255" width="7.6640625" style="66" customWidth="1"/>
    <col min="256" max="257" width="8.109375" style="66" customWidth="1"/>
    <col min="258" max="258" width="6.44140625" style="66" customWidth="1"/>
    <col min="259" max="260" width="7.44140625" style="66" customWidth="1"/>
    <col min="261" max="261" width="6.33203125" style="66" customWidth="1"/>
    <col min="262" max="262" width="7.6640625" style="66" customWidth="1"/>
    <col min="263" max="263" width="7.33203125" style="66" customWidth="1"/>
    <col min="264" max="264" width="7.5546875" style="66" customWidth="1"/>
    <col min="265" max="265" width="8.33203125" style="66" customWidth="1"/>
    <col min="266" max="266" width="8.44140625" style="66" customWidth="1"/>
    <col min="267" max="267" width="7.33203125" style="66" customWidth="1"/>
    <col min="268" max="269" width="9.109375" style="66" customWidth="1"/>
    <col min="270" max="270" width="8" style="66" customWidth="1"/>
    <col min="271" max="272" width="9.109375" style="66" customWidth="1"/>
    <col min="273" max="273" width="8" style="66" customWidth="1"/>
    <col min="274" max="274" width="9" style="66" customWidth="1"/>
    <col min="275" max="275" width="9.33203125" style="66" customWidth="1"/>
    <col min="276" max="276" width="6.88671875" style="66" customWidth="1"/>
    <col min="277" max="501" width="8.88671875" style="66"/>
    <col min="502" max="502" width="19.33203125" style="66" customWidth="1"/>
    <col min="503" max="503" width="9.6640625" style="66" customWidth="1"/>
    <col min="504" max="504" width="9.44140625" style="66" customWidth="1"/>
    <col min="505" max="505" width="8.6640625" style="66" customWidth="1"/>
    <col min="506" max="507" width="9.44140625" style="66" customWidth="1"/>
    <col min="508" max="508" width="7.6640625" style="66" customWidth="1"/>
    <col min="509" max="509" width="8.88671875" style="66" customWidth="1"/>
    <col min="510" max="510" width="8.6640625" style="66" customWidth="1"/>
    <col min="511" max="511" width="7.6640625" style="66" customWidth="1"/>
    <col min="512" max="513" width="8.109375" style="66" customWidth="1"/>
    <col min="514" max="514" width="6.44140625" style="66" customWidth="1"/>
    <col min="515" max="516" width="7.44140625" style="66" customWidth="1"/>
    <col min="517" max="517" width="6.33203125" style="66" customWidth="1"/>
    <col min="518" max="518" width="7.6640625" style="66" customWidth="1"/>
    <col min="519" max="519" width="7.33203125" style="66" customWidth="1"/>
    <col min="520" max="520" width="7.5546875" style="66" customWidth="1"/>
    <col min="521" max="521" width="8.33203125" style="66" customWidth="1"/>
    <col min="522" max="522" width="8.44140625" style="66" customWidth="1"/>
    <col min="523" max="523" width="7.33203125" style="66" customWidth="1"/>
    <col min="524" max="525" width="9.109375" style="66" customWidth="1"/>
    <col min="526" max="526" width="8" style="66" customWidth="1"/>
    <col min="527" max="528" width="9.109375" style="66" customWidth="1"/>
    <col min="529" max="529" width="8" style="66" customWidth="1"/>
    <col min="530" max="530" width="9" style="66" customWidth="1"/>
    <col min="531" max="531" width="9.33203125" style="66" customWidth="1"/>
    <col min="532" max="532" width="6.88671875" style="66" customWidth="1"/>
    <col min="533" max="757" width="8.88671875" style="66"/>
    <col min="758" max="758" width="19.33203125" style="66" customWidth="1"/>
    <col min="759" max="759" width="9.6640625" style="66" customWidth="1"/>
    <col min="760" max="760" width="9.44140625" style="66" customWidth="1"/>
    <col min="761" max="761" width="8.6640625" style="66" customWidth="1"/>
    <col min="762" max="763" width="9.44140625" style="66" customWidth="1"/>
    <col min="764" max="764" width="7.6640625" style="66" customWidth="1"/>
    <col min="765" max="765" width="8.88671875" style="66" customWidth="1"/>
    <col min="766" max="766" width="8.6640625" style="66" customWidth="1"/>
    <col min="767" max="767" width="7.6640625" style="66" customWidth="1"/>
    <col min="768" max="769" width="8.109375" style="66" customWidth="1"/>
    <col min="770" max="770" width="6.44140625" style="66" customWidth="1"/>
    <col min="771" max="772" width="7.44140625" style="66" customWidth="1"/>
    <col min="773" max="773" width="6.33203125" style="66" customWidth="1"/>
    <col min="774" max="774" width="7.6640625" style="66" customWidth="1"/>
    <col min="775" max="775" width="7.33203125" style="66" customWidth="1"/>
    <col min="776" max="776" width="7.5546875" style="66" customWidth="1"/>
    <col min="777" max="777" width="8.33203125" style="66" customWidth="1"/>
    <col min="778" max="778" width="8.44140625" style="66" customWidth="1"/>
    <col min="779" max="779" width="7.33203125" style="66" customWidth="1"/>
    <col min="780" max="781" width="9.109375" style="66" customWidth="1"/>
    <col min="782" max="782" width="8" style="66" customWidth="1"/>
    <col min="783" max="784" width="9.109375" style="66" customWidth="1"/>
    <col min="785" max="785" width="8" style="66" customWidth="1"/>
    <col min="786" max="786" width="9" style="66" customWidth="1"/>
    <col min="787" max="787" width="9.33203125" style="66" customWidth="1"/>
    <col min="788" max="788" width="6.88671875" style="66" customWidth="1"/>
    <col min="789" max="1013" width="8.88671875" style="66"/>
    <col min="1014" max="1014" width="19.33203125" style="66" customWidth="1"/>
    <col min="1015" max="1015" width="9.6640625" style="66" customWidth="1"/>
    <col min="1016" max="1016" width="9.44140625" style="66" customWidth="1"/>
    <col min="1017" max="1017" width="8.6640625" style="66" customWidth="1"/>
    <col min="1018" max="1019" width="9.44140625" style="66" customWidth="1"/>
    <col min="1020" max="1020" width="7.6640625" style="66" customWidth="1"/>
    <col min="1021" max="1021" width="8.88671875" style="66" customWidth="1"/>
    <col min="1022" max="1022" width="8.6640625" style="66" customWidth="1"/>
    <col min="1023" max="1023" width="7.6640625" style="66" customWidth="1"/>
    <col min="1024" max="1025" width="8.109375" style="66" customWidth="1"/>
    <col min="1026" max="1026" width="6.44140625" style="66" customWidth="1"/>
    <col min="1027" max="1028" width="7.44140625" style="66" customWidth="1"/>
    <col min="1029" max="1029" width="6.33203125" style="66" customWidth="1"/>
    <col min="1030" max="1030" width="7.6640625" style="66" customWidth="1"/>
    <col min="1031" max="1031" width="7.33203125" style="66" customWidth="1"/>
    <col min="1032" max="1032" width="7.5546875" style="66" customWidth="1"/>
    <col min="1033" max="1033" width="8.33203125" style="66" customWidth="1"/>
    <col min="1034" max="1034" width="8.44140625" style="66" customWidth="1"/>
    <col min="1035" max="1035" width="7.33203125" style="66" customWidth="1"/>
    <col min="1036" max="1037" width="9.109375" style="66" customWidth="1"/>
    <col min="1038" max="1038" width="8" style="66" customWidth="1"/>
    <col min="1039" max="1040" width="9.109375" style="66" customWidth="1"/>
    <col min="1041" max="1041" width="8" style="66" customWidth="1"/>
    <col min="1042" max="1042" width="9" style="66" customWidth="1"/>
    <col min="1043" max="1043" width="9.33203125" style="66" customWidth="1"/>
    <col min="1044" max="1044" width="6.88671875" style="66" customWidth="1"/>
    <col min="1045" max="1269" width="8.88671875" style="66"/>
    <col min="1270" max="1270" width="19.33203125" style="66" customWidth="1"/>
    <col min="1271" max="1271" width="9.6640625" style="66" customWidth="1"/>
    <col min="1272" max="1272" width="9.44140625" style="66" customWidth="1"/>
    <col min="1273" max="1273" width="8.6640625" style="66" customWidth="1"/>
    <col min="1274" max="1275" width="9.44140625" style="66" customWidth="1"/>
    <col min="1276" max="1276" width="7.6640625" style="66" customWidth="1"/>
    <col min="1277" max="1277" width="8.88671875" style="66" customWidth="1"/>
    <col min="1278" max="1278" width="8.6640625" style="66" customWidth="1"/>
    <col min="1279" max="1279" width="7.6640625" style="66" customWidth="1"/>
    <col min="1280" max="1281" width="8.109375" style="66" customWidth="1"/>
    <col min="1282" max="1282" width="6.44140625" style="66" customWidth="1"/>
    <col min="1283" max="1284" width="7.44140625" style="66" customWidth="1"/>
    <col min="1285" max="1285" width="6.33203125" style="66" customWidth="1"/>
    <col min="1286" max="1286" width="7.6640625" style="66" customWidth="1"/>
    <col min="1287" max="1287" width="7.33203125" style="66" customWidth="1"/>
    <col min="1288" max="1288" width="7.5546875" style="66" customWidth="1"/>
    <col min="1289" max="1289" width="8.33203125" style="66" customWidth="1"/>
    <col min="1290" max="1290" width="8.44140625" style="66" customWidth="1"/>
    <col min="1291" max="1291" width="7.33203125" style="66" customWidth="1"/>
    <col min="1292" max="1293" width="9.109375" style="66" customWidth="1"/>
    <col min="1294" max="1294" width="8" style="66" customWidth="1"/>
    <col min="1295" max="1296" width="9.109375" style="66" customWidth="1"/>
    <col min="1297" max="1297" width="8" style="66" customWidth="1"/>
    <col min="1298" max="1298" width="9" style="66" customWidth="1"/>
    <col min="1299" max="1299" width="9.33203125" style="66" customWidth="1"/>
    <col min="1300" max="1300" width="6.88671875" style="66" customWidth="1"/>
    <col min="1301" max="1525" width="8.88671875" style="66"/>
    <col min="1526" max="1526" width="19.33203125" style="66" customWidth="1"/>
    <col min="1527" max="1527" width="9.6640625" style="66" customWidth="1"/>
    <col min="1528" max="1528" width="9.44140625" style="66" customWidth="1"/>
    <col min="1529" max="1529" width="8.6640625" style="66" customWidth="1"/>
    <col min="1530" max="1531" width="9.44140625" style="66" customWidth="1"/>
    <col min="1532" max="1532" width="7.6640625" style="66" customWidth="1"/>
    <col min="1533" max="1533" width="8.88671875" style="66" customWidth="1"/>
    <col min="1534" max="1534" width="8.6640625" style="66" customWidth="1"/>
    <col min="1535" max="1535" width="7.6640625" style="66" customWidth="1"/>
    <col min="1536" max="1537" width="8.109375" style="66" customWidth="1"/>
    <col min="1538" max="1538" width="6.44140625" style="66" customWidth="1"/>
    <col min="1539" max="1540" width="7.44140625" style="66" customWidth="1"/>
    <col min="1541" max="1541" width="6.33203125" style="66" customWidth="1"/>
    <col min="1542" max="1542" width="7.6640625" style="66" customWidth="1"/>
    <col min="1543" max="1543" width="7.33203125" style="66" customWidth="1"/>
    <col min="1544" max="1544" width="7.5546875" style="66" customWidth="1"/>
    <col min="1545" max="1545" width="8.33203125" style="66" customWidth="1"/>
    <col min="1546" max="1546" width="8.44140625" style="66" customWidth="1"/>
    <col min="1547" max="1547" width="7.33203125" style="66" customWidth="1"/>
    <col min="1548" max="1549" width="9.109375" style="66" customWidth="1"/>
    <col min="1550" max="1550" width="8" style="66" customWidth="1"/>
    <col min="1551" max="1552" width="9.109375" style="66" customWidth="1"/>
    <col min="1553" max="1553" width="8" style="66" customWidth="1"/>
    <col min="1554" max="1554" width="9" style="66" customWidth="1"/>
    <col min="1555" max="1555" width="9.33203125" style="66" customWidth="1"/>
    <col min="1556" max="1556" width="6.88671875" style="66" customWidth="1"/>
    <col min="1557" max="1781" width="8.88671875" style="66"/>
    <col min="1782" max="1782" width="19.33203125" style="66" customWidth="1"/>
    <col min="1783" max="1783" width="9.6640625" style="66" customWidth="1"/>
    <col min="1784" max="1784" width="9.44140625" style="66" customWidth="1"/>
    <col min="1785" max="1785" width="8.6640625" style="66" customWidth="1"/>
    <col min="1786" max="1787" width="9.44140625" style="66" customWidth="1"/>
    <col min="1788" max="1788" width="7.6640625" style="66" customWidth="1"/>
    <col min="1789" max="1789" width="8.88671875" style="66" customWidth="1"/>
    <col min="1790" max="1790" width="8.6640625" style="66" customWidth="1"/>
    <col min="1791" max="1791" width="7.6640625" style="66" customWidth="1"/>
    <col min="1792" max="1793" width="8.109375" style="66" customWidth="1"/>
    <col min="1794" max="1794" width="6.44140625" style="66" customWidth="1"/>
    <col min="1795" max="1796" width="7.44140625" style="66" customWidth="1"/>
    <col min="1797" max="1797" width="6.33203125" style="66" customWidth="1"/>
    <col min="1798" max="1798" width="7.6640625" style="66" customWidth="1"/>
    <col min="1799" max="1799" width="7.33203125" style="66" customWidth="1"/>
    <col min="1800" max="1800" width="7.5546875" style="66" customWidth="1"/>
    <col min="1801" max="1801" width="8.33203125" style="66" customWidth="1"/>
    <col min="1802" max="1802" width="8.44140625" style="66" customWidth="1"/>
    <col min="1803" max="1803" width="7.33203125" style="66" customWidth="1"/>
    <col min="1804" max="1805" width="9.109375" style="66" customWidth="1"/>
    <col min="1806" max="1806" width="8" style="66" customWidth="1"/>
    <col min="1807" max="1808" width="9.109375" style="66" customWidth="1"/>
    <col min="1809" max="1809" width="8" style="66" customWidth="1"/>
    <col min="1810" max="1810" width="9" style="66" customWidth="1"/>
    <col min="1811" max="1811" width="9.33203125" style="66" customWidth="1"/>
    <col min="1812" max="1812" width="6.88671875" style="66" customWidth="1"/>
    <col min="1813" max="2037" width="8.88671875" style="66"/>
    <col min="2038" max="2038" width="19.33203125" style="66" customWidth="1"/>
    <col min="2039" max="2039" width="9.6640625" style="66" customWidth="1"/>
    <col min="2040" max="2040" width="9.44140625" style="66" customWidth="1"/>
    <col min="2041" max="2041" width="8.6640625" style="66" customWidth="1"/>
    <col min="2042" max="2043" width="9.44140625" style="66" customWidth="1"/>
    <col min="2044" max="2044" width="7.6640625" style="66" customWidth="1"/>
    <col min="2045" max="2045" width="8.88671875" style="66" customWidth="1"/>
    <col min="2046" max="2046" width="8.6640625" style="66" customWidth="1"/>
    <col min="2047" max="2047" width="7.6640625" style="66" customWidth="1"/>
    <col min="2048" max="2049" width="8.109375" style="66" customWidth="1"/>
    <col min="2050" max="2050" width="6.44140625" style="66" customWidth="1"/>
    <col min="2051" max="2052" width="7.44140625" style="66" customWidth="1"/>
    <col min="2053" max="2053" width="6.33203125" style="66" customWidth="1"/>
    <col min="2054" max="2054" width="7.6640625" style="66" customWidth="1"/>
    <col min="2055" max="2055" width="7.33203125" style="66" customWidth="1"/>
    <col min="2056" max="2056" width="7.5546875" style="66" customWidth="1"/>
    <col min="2057" max="2057" width="8.33203125" style="66" customWidth="1"/>
    <col min="2058" max="2058" width="8.44140625" style="66" customWidth="1"/>
    <col min="2059" max="2059" width="7.33203125" style="66" customWidth="1"/>
    <col min="2060" max="2061" width="9.109375" style="66" customWidth="1"/>
    <col min="2062" max="2062" width="8" style="66" customWidth="1"/>
    <col min="2063" max="2064" width="9.109375" style="66" customWidth="1"/>
    <col min="2065" max="2065" width="8" style="66" customWidth="1"/>
    <col min="2066" max="2066" width="9" style="66" customWidth="1"/>
    <col min="2067" max="2067" width="9.33203125" style="66" customWidth="1"/>
    <col min="2068" max="2068" width="6.88671875" style="66" customWidth="1"/>
    <col min="2069" max="2293" width="8.88671875" style="66"/>
    <col min="2294" max="2294" width="19.33203125" style="66" customWidth="1"/>
    <col min="2295" max="2295" width="9.6640625" style="66" customWidth="1"/>
    <col min="2296" max="2296" width="9.44140625" style="66" customWidth="1"/>
    <col min="2297" max="2297" width="8.6640625" style="66" customWidth="1"/>
    <col min="2298" max="2299" width="9.44140625" style="66" customWidth="1"/>
    <col min="2300" max="2300" width="7.6640625" style="66" customWidth="1"/>
    <col min="2301" max="2301" width="8.88671875" style="66" customWidth="1"/>
    <col min="2302" max="2302" width="8.6640625" style="66" customWidth="1"/>
    <col min="2303" max="2303" width="7.6640625" style="66" customWidth="1"/>
    <col min="2304" max="2305" width="8.109375" style="66" customWidth="1"/>
    <col min="2306" max="2306" width="6.44140625" style="66" customWidth="1"/>
    <col min="2307" max="2308" width="7.44140625" style="66" customWidth="1"/>
    <col min="2309" max="2309" width="6.33203125" style="66" customWidth="1"/>
    <col min="2310" max="2310" width="7.6640625" style="66" customWidth="1"/>
    <col min="2311" max="2311" width="7.33203125" style="66" customWidth="1"/>
    <col min="2312" max="2312" width="7.5546875" style="66" customWidth="1"/>
    <col min="2313" max="2313" width="8.33203125" style="66" customWidth="1"/>
    <col min="2314" max="2314" width="8.44140625" style="66" customWidth="1"/>
    <col min="2315" max="2315" width="7.33203125" style="66" customWidth="1"/>
    <col min="2316" max="2317" width="9.109375" style="66" customWidth="1"/>
    <col min="2318" max="2318" width="8" style="66" customWidth="1"/>
    <col min="2319" max="2320" width="9.109375" style="66" customWidth="1"/>
    <col min="2321" max="2321" width="8" style="66" customWidth="1"/>
    <col min="2322" max="2322" width="9" style="66" customWidth="1"/>
    <col min="2323" max="2323" width="9.33203125" style="66" customWidth="1"/>
    <col min="2324" max="2324" width="6.88671875" style="66" customWidth="1"/>
    <col min="2325" max="2549" width="8.88671875" style="66"/>
    <col min="2550" max="2550" width="19.33203125" style="66" customWidth="1"/>
    <col min="2551" max="2551" width="9.6640625" style="66" customWidth="1"/>
    <col min="2552" max="2552" width="9.44140625" style="66" customWidth="1"/>
    <col min="2553" max="2553" width="8.6640625" style="66" customWidth="1"/>
    <col min="2554" max="2555" width="9.44140625" style="66" customWidth="1"/>
    <col min="2556" max="2556" width="7.6640625" style="66" customWidth="1"/>
    <col min="2557" max="2557" width="8.88671875" style="66" customWidth="1"/>
    <col min="2558" max="2558" width="8.6640625" style="66" customWidth="1"/>
    <col min="2559" max="2559" width="7.6640625" style="66" customWidth="1"/>
    <col min="2560" max="2561" width="8.109375" style="66" customWidth="1"/>
    <col min="2562" max="2562" width="6.44140625" style="66" customWidth="1"/>
    <col min="2563" max="2564" width="7.44140625" style="66" customWidth="1"/>
    <col min="2565" max="2565" width="6.33203125" style="66" customWidth="1"/>
    <col min="2566" max="2566" width="7.6640625" style="66" customWidth="1"/>
    <col min="2567" max="2567" width="7.33203125" style="66" customWidth="1"/>
    <col min="2568" max="2568" width="7.5546875" style="66" customWidth="1"/>
    <col min="2569" max="2569" width="8.33203125" style="66" customWidth="1"/>
    <col min="2570" max="2570" width="8.44140625" style="66" customWidth="1"/>
    <col min="2571" max="2571" width="7.33203125" style="66" customWidth="1"/>
    <col min="2572" max="2573" width="9.109375" style="66" customWidth="1"/>
    <col min="2574" max="2574" width="8" style="66" customWidth="1"/>
    <col min="2575" max="2576" width="9.109375" style="66" customWidth="1"/>
    <col min="2577" max="2577" width="8" style="66" customWidth="1"/>
    <col min="2578" max="2578" width="9" style="66" customWidth="1"/>
    <col min="2579" max="2579" width="9.33203125" style="66" customWidth="1"/>
    <col min="2580" max="2580" width="6.88671875" style="66" customWidth="1"/>
    <col min="2581" max="2805" width="8.88671875" style="66"/>
    <col min="2806" max="2806" width="19.33203125" style="66" customWidth="1"/>
    <col min="2807" max="2807" width="9.6640625" style="66" customWidth="1"/>
    <col min="2808" max="2808" width="9.44140625" style="66" customWidth="1"/>
    <col min="2809" max="2809" width="8.6640625" style="66" customWidth="1"/>
    <col min="2810" max="2811" width="9.44140625" style="66" customWidth="1"/>
    <col min="2812" max="2812" width="7.6640625" style="66" customWidth="1"/>
    <col min="2813" max="2813" width="8.88671875" style="66" customWidth="1"/>
    <col min="2814" max="2814" width="8.6640625" style="66" customWidth="1"/>
    <col min="2815" max="2815" width="7.6640625" style="66" customWidth="1"/>
    <col min="2816" max="2817" width="8.109375" style="66" customWidth="1"/>
    <col min="2818" max="2818" width="6.44140625" style="66" customWidth="1"/>
    <col min="2819" max="2820" width="7.44140625" style="66" customWidth="1"/>
    <col min="2821" max="2821" width="6.33203125" style="66" customWidth="1"/>
    <col min="2822" max="2822" width="7.6640625" style="66" customWidth="1"/>
    <col min="2823" max="2823" width="7.33203125" style="66" customWidth="1"/>
    <col min="2824" max="2824" width="7.5546875" style="66" customWidth="1"/>
    <col min="2825" max="2825" width="8.33203125" style="66" customWidth="1"/>
    <col min="2826" max="2826" width="8.44140625" style="66" customWidth="1"/>
    <col min="2827" max="2827" width="7.33203125" style="66" customWidth="1"/>
    <col min="2828" max="2829" width="9.109375" style="66" customWidth="1"/>
    <col min="2830" max="2830" width="8" style="66" customWidth="1"/>
    <col min="2831" max="2832" width="9.109375" style="66" customWidth="1"/>
    <col min="2833" max="2833" width="8" style="66" customWidth="1"/>
    <col min="2834" max="2834" width="9" style="66" customWidth="1"/>
    <col min="2835" max="2835" width="9.33203125" style="66" customWidth="1"/>
    <col min="2836" max="2836" width="6.88671875" style="66" customWidth="1"/>
    <col min="2837" max="3061" width="8.88671875" style="66"/>
    <col min="3062" max="3062" width="19.33203125" style="66" customWidth="1"/>
    <col min="3063" max="3063" width="9.6640625" style="66" customWidth="1"/>
    <col min="3064" max="3064" width="9.44140625" style="66" customWidth="1"/>
    <col min="3065" max="3065" width="8.6640625" style="66" customWidth="1"/>
    <col min="3066" max="3067" width="9.44140625" style="66" customWidth="1"/>
    <col min="3068" max="3068" width="7.6640625" style="66" customWidth="1"/>
    <col min="3069" max="3069" width="8.88671875" style="66" customWidth="1"/>
    <col min="3070" max="3070" width="8.6640625" style="66" customWidth="1"/>
    <col min="3071" max="3071" width="7.6640625" style="66" customWidth="1"/>
    <col min="3072" max="3073" width="8.109375" style="66" customWidth="1"/>
    <col min="3074" max="3074" width="6.44140625" style="66" customWidth="1"/>
    <col min="3075" max="3076" width="7.44140625" style="66" customWidth="1"/>
    <col min="3077" max="3077" width="6.33203125" style="66" customWidth="1"/>
    <col min="3078" max="3078" width="7.6640625" style="66" customWidth="1"/>
    <col min="3079" max="3079" width="7.33203125" style="66" customWidth="1"/>
    <col min="3080" max="3080" width="7.5546875" style="66" customWidth="1"/>
    <col min="3081" max="3081" width="8.33203125" style="66" customWidth="1"/>
    <col min="3082" max="3082" width="8.44140625" style="66" customWidth="1"/>
    <col min="3083" max="3083" width="7.33203125" style="66" customWidth="1"/>
    <col min="3084" max="3085" width="9.109375" style="66" customWidth="1"/>
    <col min="3086" max="3086" width="8" style="66" customWidth="1"/>
    <col min="3087" max="3088" width="9.109375" style="66" customWidth="1"/>
    <col min="3089" max="3089" width="8" style="66" customWidth="1"/>
    <col min="3090" max="3090" width="9" style="66" customWidth="1"/>
    <col min="3091" max="3091" width="9.33203125" style="66" customWidth="1"/>
    <col min="3092" max="3092" width="6.88671875" style="66" customWidth="1"/>
    <col min="3093" max="3317" width="8.88671875" style="66"/>
    <col min="3318" max="3318" width="19.33203125" style="66" customWidth="1"/>
    <col min="3319" max="3319" width="9.6640625" style="66" customWidth="1"/>
    <col min="3320" max="3320" width="9.44140625" style="66" customWidth="1"/>
    <col min="3321" max="3321" width="8.6640625" style="66" customWidth="1"/>
    <col min="3322" max="3323" width="9.44140625" style="66" customWidth="1"/>
    <col min="3324" max="3324" width="7.6640625" style="66" customWidth="1"/>
    <col min="3325" max="3325" width="8.88671875" style="66" customWidth="1"/>
    <col min="3326" max="3326" width="8.6640625" style="66" customWidth="1"/>
    <col min="3327" max="3327" width="7.6640625" style="66" customWidth="1"/>
    <col min="3328" max="3329" width="8.109375" style="66" customWidth="1"/>
    <col min="3330" max="3330" width="6.44140625" style="66" customWidth="1"/>
    <col min="3331" max="3332" width="7.44140625" style="66" customWidth="1"/>
    <col min="3333" max="3333" width="6.33203125" style="66" customWidth="1"/>
    <col min="3334" max="3334" width="7.6640625" style="66" customWidth="1"/>
    <col min="3335" max="3335" width="7.33203125" style="66" customWidth="1"/>
    <col min="3336" max="3336" width="7.5546875" style="66" customWidth="1"/>
    <col min="3337" max="3337" width="8.33203125" style="66" customWidth="1"/>
    <col min="3338" max="3338" width="8.44140625" style="66" customWidth="1"/>
    <col min="3339" max="3339" width="7.33203125" style="66" customWidth="1"/>
    <col min="3340" max="3341" width="9.109375" style="66" customWidth="1"/>
    <col min="3342" max="3342" width="8" style="66" customWidth="1"/>
    <col min="3343" max="3344" width="9.109375" style="66" customWidth="1"/>
    <col min="3345" max="3345" width="8" style="66" customWidth="1"/>
    <col min="3346" max="3346" width="9" style="66" customWidth="1"/>
    <col min="3347" max="3347" width="9.33203125" style="66" customWidth="1"/>
    <col min="3348" max="3348" width="6.88671875" style="66" customWidth="1"/>
    <col min="3349" max="3573" width="8.88671875" style="66"/>
    <col min="3574" max="3574" width="19.33203125" style="66" customWidth="1"/>
    <col min="3575" max="3575" width="9.6640625" style="66" customWidth="1"/>
    <col min="3576" max="3576" width="9.44140625" style="66" customWidth="1"/>
    <col min="3577" max="3577" width="8.6640625" style="66" customWidth="1"/>
    <col min="3578" max="3579" width="9.44140625" style="66" customWidth="1"/>
    <col min="3580" max="3580" width="7.6640625" style="66" customWidth="1"/>
    <col min="3581" max="3581" width="8.88671875" style="66" customWidth="1"/>
    <col min="3582" max="3582" width="8.6640625" style="66" customWidth="1"/>
    <col min="3583" max="3583" width="7.6640625" style="66" customWidth="1"/>
    <col min="3584" max="3585" width="8.109375" style="66" customWidth="1"/>
    <col min="3586" max="3586" width="6.44140625" style="66" customWidth="1"/>
    <col min="3587" max="3588" width="7.44140625" style="66" customWidth="1"/>
    <col min="3589" max="3589" width="6.33203125" style="66" customWidth="1"/>
    <col min="3590" max="3590" width="7.6640625" style="66" customWidth="1"/>
    <col min="3591" max="3591" width="7.33203125" style="66" customWidth="1"/>
    <col min="3592" max="3592" width="7.5546875" style="66" customWidth="1"/>
    <col min="3593" max="3593" width="8.33203125" style="66" customWidth="1"/>
    <col min="3594" max="3594" width="8.44140625" style="66" customWidth="1"/>
    <col min="3595" max="3595" width="7.33203125" style="66" customWidth="1"/>
    <col min="3596" max="3597" width="9.109375" style="66" customWidth="1"/>
    <col min="3598" max="3598" width="8" style="66" customWidth="1"/>
    <col min="3599" max="3600" width="9.109375" style="66" customWidth="1"/>
    <col min="3601" max="3601" width="8" style="66" customWidth="1"/>
    <col min="3602" max="3602" width="9" style="66" customWidth="1"/>
    <col min="3603" max="3603" width="9.33203125" style="66" customWidth="1"/>
    <col min="3604" max="3604" width="6.88671875" style="66" customWidth="1"/>
    <col min="3605" max="3829" width="8.88671875" style="66"/>
    <col min="3830" max="3830" width="19.33203125" style="66" customWidth="1"/>
    <col min="3831" max="3831" width="9.6640625" style="66" customWidth="1"/>
    <col min="3832" max="3832" width="9.44140625" style="66" customWidth="1"/>
    <col min="3833" max="3833" width="8.6640625" style="66" customWidth="1"/>
    <col min="3834" max="3835" width="9.44140625" style="66" customWidth="1"/>
    <col min="3836" max="3836" width="7.6640625" style="66" customWidth="1"/>
    <col min="3837" max="3837" width="8.88671875" style="66" customWidth="1"/>
    <col min="3838" max="3838" width="8.6640625" style="66" customWidth="1"/>
    <col min="3839" max="3839" width="7.6640625" style="66" customWidth="1"/>
    <col min="3840" max="3841" width="8.109375" style="66" customWidth="1"/>
    <col min="3842" max="3842" width="6.44140625" style="66" customWidth="1"/>
    <col min="3843" max="3844" width="7.44140625" style="66" customWidth="1"/>
    <col min="3845" max="3845" width="6.33203125" style="66" customWidth="1"/>
    <col min="3846" max="3846" width="7.6640625" style="66" customWidth="1"/>
    <col min="3847" max="3847" width="7.33203125" style="66" customWidth="1"/>
    <col min="3848" max="3848" width="7.5546875" style="66" customWidth="1"/>
    <col min="3849" max="3849" width="8.33203125" style="66" customWidth="1"/>
    <col min="3850" max="3850" width="8.44140625" style="66" customWidth="1"/>
    <col min="3851" max="3851" width="7.33203125" style="66" customWidth="1"/>
    <col min="3852" max="3853" width="9.109375" style="66" customWidth="1"/>
    <col min="3854" max="3854" width="8" style="66" customWidth="1"/>
    <col min="3855" max="3856" width="9.109375" style="66" customWidth="1"/>
    <col min="3857" max="3857" width="8" style="66" customWidth="1"/>
    <col min="3858" max="3858" width="9" style="66" customWidth="1"/>
    <col min="3859" max="3859" width="9.33203125" style="66" customWidth="1"/>
    <col min="3860" max="3860" width="6.88671875" style="66" customWidth="1"/>
    <col min="3861" max="4085" width="8.88671875" style="66"/>
    <col min="4086" max="4086" width="19.33203125" style="66" customWidth="1"/>
    <col min="4087" max="4087" width="9.6640625" style="66" customWidth="1"/>
    <col min="4088" max="4088" width="9.44140625" style="66" customWidth="1"/>
    <col min="4089" max="4089" width="8.6640625" style="66" customWidth="1"/>
    <col min="4090" max="4091" width="9.44140625" style="66" customWidth="1"/>
    <col min="4092" max="4092" width="7.6640625" style="66" customWidth="1"/>
    <col min="4093" max="4093" width="8.88671875" style="66" customWidth="1"/>
    <col min="4094" max="4094" width="8.6640625" style="66" customWidth="1"/>
    <col min="4095" max="4095" width="7.6640625" style="66" customWidth="1"/>
    <col min="4096" max="4097" width="8.109375" style="66" customWidth="1"/>
    <col min="4098" max="4098" width="6.44140625" style="66" customWidth="1"/>
    <col min="4099" max="4100" width="7.44140625" style="66" customWidth="1"/>
    <col min="4101" max="4101" width="6.33203125" style="66" customWidth="1"/>
    <col min="4102" max="4102" width="7.6640625" style="66" customWidth="1"/>
    <col min="4103" max="4103" width="7.33203125" style="66" customWidth="1"/>
    <col min="4104" max="4104" width="7.5546875" style="66" customWidth="1"/>
    <col min="4105" max="4105" width="8.33203125" style="66" customWidth="1"/>
    <col min="4106" max="4106" width="8.44140625" style="66" customWidth="1"/>
    <col min="4107" max="4107" width="7.33203125" style="66" customWidth="1"/>
    <col min="4108" max="4109" width="9.109375" style="66" customWidth="1"/>
    <col min="4110" max="4110" width="8" style="66" customWidth="1"/>
    <col min="4111" max="4112" width="9.109375" style="66" customWidth="1"/>
    <col min="4113" max="4113" width="8" style="66" customWidth="1"/>
    <col min="4114" max="4114" width="9" style="66" customWidth="1"/>
    <col min="4115" max="4115" width="9.33203125" style="66" customWidth="1"/>
    <col min="4116" max="4116" width="6.88671875" style="66" customWidth="1"/>
    <col min="4117" max="4341" width="8.88671875" style="66"/>
    <col min="4342" max="4342" width="19.33203125" style="66" customWidth="1"/>
    <col min="4343" max="4343" width="9.6640625" style="66" customWidth="1"/>
    <col min="4344" max="4344" width="9.44140625" style="66" customWidth="1"/>
    <col min="4345" max="4345" width="8.6640625" style="66" customWidth="1"/>
    <col min="4346" max="4347" width="9.44140625" style="66" customWidth="1"/>
    <col min="4348" max="4348" width="7.6640625" style="66" customWidth="1"/>
    <col min="4349" max="4349" width="8.88671875" style="66" customWidth="1"/>
    <col min="4350" max="4350" width="8.6640625" style="66" customWidth="1"/>
    <col min="4351" max="4351" width="7.6640625" style="66" customWidth="1"/>
    <col min="4352" max="4353" width="8.109375" style="66" customWidth="1"/>
    <col min="4354" max="4354" width="6.44140625" style="66" customWidth="1"/>
    <col min="4355" max="4356" width="7.44140625" style="66" customWidth="1"/>
    <col min="4357" max="4357" width="6.33203125" style="66" customWidth="1"/>
    <col min="4358" max="4358" width="7.6640625" style="66" customWidth="1"/>
    <col min="4359" max="4359" width="7.33203125" style="66" customWidth="1"/>
    <col min="4360" max="4360" width="7.5546875" style="66" customWidth="1"/>
    <col min="4361" max="4361" width="8.33203125" style="66" customWidth="1"/>
    <col min="4362" max="4362" width="8.44140625" style="66" customWidth="1"/>
    <col min="4363" max="4363" width="7.33203125" style="66" customWidth="1"/>
    <col min="4364" max="4365" width="9.109375" style="66" customWidth="1"/>
    <col min="4366" max="4366" width="8" style="66" customWidth="1"/>
    <col min="4367" max="4368" width="9.109375" style="66" customWidth="1"/>
    <col min="4369" max="4369" width="8" style="66" customWidth="1"/>
    <col min="4370" max="4370" width="9" style="66" customWidth="1"/>
    <col min="4371" max="4371" width="9.33203125" style="66" customWidth="1"/>
    <col min="4372" max="4372" width="6.88671875" style="66" customWidth="1"/>
    <col min="4373" max="4597" width="8.88671875" style="66"/>
    <col min="4598" max="4598" width="19.33203125" style="66" customWidth="1"/>
    <col min="4599" max="4599" width="9.6640625" style="66" customWidth="1"/>
    <col min="4600" max="4600" width="9.44140625" style="66" customWidth="1"/>
    <col min="4601" max="4601" width="8.6640625" style="66" customWidth="1"/>
    <col min="4602" max="4603" width="9.44140625" style="66" customWidth="1"/>
    <col min="4604" max="4604" width="7.6640625" style="66" customWidth="1"/>
    <col min="4605" max="4605" width="8.88671875" style="66" customWidth="1"/>
    <col min="4606" max="4606" width="8.6640625" style="66" customWidth="1"/>
    <col min="4607" max="4607" width="7.6640625" style="66" customWidth="1"/>
    <col min="4608" max="4609" width="8.109375" style="66" customWidth="1"/>
    <col min="4610" max="4610" width="6.44140625" style="66" customWidth="1"/>
    <col min="4611" max="4612" width="7.44140625" style="66" customWidth="1"/>
    <col min="4613" max="4613" width="6.33203125" style="66" customWidth="1"/>
    <col min="4614" max="4614" width="7.6640625" style="66" customWidth="1"/>
    <col min="4615" max="4615" width="7.33203125" style="66" customWidth="1"/>
    <col min="4616" max="4616" width="7.5546875" style="66" customWidth="1"/>
    <col min="4617" max="4617" width="8.33203125" style="66" customWidth="1"/>
    <col min="4618" max="4618" width="8.44140625" style="66" customWidth="1"/>
    <col min="4619" max="4619" width="7.33203125" style="66" customWidth="1"/>
    <col min="4620" max="4621" width="9.109375" style="66" customWidth="1"/>
    <col min="4622" max="4622" width="8" style="66" customWidth="1"/>
    <col min="4623" max="4624" width="9.109375" style="66" customWidth="1"/>
    <col min="4625" max="4625" width="8" style="66" customWidth="1"/>
    <col min="4626" max="4626" width="9" style="66" customWidth="1"/>
    <col min="4627" max="4627" width="9.33203125" style="66" customWidth="1"/>
    <col min="4628" max="4628" width="6.88671875" style="66" customWidth="1"/>
    <col min="4629" max="4853" width="8.88671875" style="66"/>
    <col min="4854" max="4854" width="19.33203125" style="66" customWidth="1"/>
    <col min="4855" max="4855" width="9.6640625" style="66" customWidth="1"/>
    <col min="4856" max="4856" width="9.44140625" style="66" customWidth="1"/>
    <col min="4857" max="4857" width="8.6640625" style="66" customWidth="1"/>
    <col min="4858" max="4859" width="9.44140625" style="66" customWidth="1"/>
    <col min="4860" max="4860" width="7.6640625" style="66" customWidth="1"/>
    <col min="4861" max="4861" width="8.88671875" style="66" customWidth="1"/>
    <col min="4862" max="4862" width="8.6640625" style="66" customWidth="1"/>
    <col min="4863" max="4863" width="7.6640625" style="66" customWidth="1"/>
    <col min="4864" max="4865" width="8.109375" style="66" customWidth="1"/>
    <col min="4866" max="4866" width="6.44140625" style="66" customWidth="1"/>
    <col min="4867" max="4868" width="7.44140625" style="66" customWidth="1"/>
    <col min="4869" max="4869" width="6.33203125" style="66" customWidth="1"/>
    <col min="4870" max="4870" width="7.6640625" style="66" customWidth="1"/>
    <col min="4871" max="4871" width="7.33203125" style="66" customWidth="1"/>
    <col min="4872" max="4872" width="7.5546875" style="66" customWidth="1"/>
    <col min="4873" max="4873" width="8.33203125" style="66" customWidth="1"/>
    <col min="4874" max="4874" width="8.44140625" style="66" customWidth="1"/>
    <col min="4875" max="4875" width="7.33203125" style="66" customWidth="1"/>
    <col min="4876" max="4877" width="9.109375" style="66" customWidth="1"/>
    <col min="4878" max="4878" width="8" style="66" customWidth="1"/>
    <col min="4879" max="4880" width="9.109375" style="66" customWidth="1"/>
    <col min="4881" max="4881" width="8" style="66" customWidth="1"/>
    <col min="4882" max="4882" width="9" style="66" customWidth="1"/>
    <col min="4883" max="4883" width="9.33203125" style="66" customWidth="1"/>
    <col min="4884" max="4884" width="6.88671875" style="66" customWidth="1"/>
    <col min="4885" max="5109" width="8.88671875" style="66"/>
    <col min="5110" max="5110" width="19.33203125" style="66" customWidth="1"/>
    <col min="5111" max="5111" width="9.6640625" style="66" customWidth="1"/>
    <col min="5112" max="5112" width="9.44140625" style="66" customWidth="1"/>
    <col min="5113" max="5113" width="8.6640625" style="66" customWidth="1"/>
    <col min="5114" max="5115" width="9.44140625" style="66" customWidth="1"/>
    <col min="5116" max="5116" width="7.6640625" style="66" customWidth="1"/>
    <col min="5117" max="5117" width="8.88671875" style="66" customWidth="1"/>
    <col min="5118" max="5118" width="8.6640625" style="66" customWidth="1"/>
    <col min="5119" max="5119" width="7.6640625" style="66" customWidth="1"/>
    <col min="5120" max="5121" width="8.109375" style="66" customWidth="1"/>
    <col min="5122" max="5122" width="6.44140625" style="66" customWidth="1"/>
    <col min="5123" max="5124" width="7.44140625" style="66" customWidth="1"/>
    <col min="5125" max="5125" width="6.33203125" style="66" customWidth="1"/>
    <col min="5126" max="5126" width="7.6640625" style="66" customWidth="1"/>
    <col min="5127" max="5127" width="7.33203125" style="66" customWidth="1"/>
    <col min="5128" max="5128" width="7.5546875" style="66" customWidth="1"/>
    <col min="5129" max="5129" width="8.33203125" style="66" customWidth="1"/>
    <col min="5130" max="5130" width="8.44140625" style="66" customWidth="1"/>
    <col min="5131" max="5131" width="7.33203125" style="66" customWidth="1"/>
    <col min="5132" max="5133" width="9.109375" style="66" customWidth="1"/>
    <col min="5134" max="5134" width="8" style="66" customWidth="1"/>
    <col min="5135" max="5136" width="9.109375" style="66" customWidth="1"/>
    <col min="5137" max="5137" width="8" style="66" customWidth="1"/>
    <col min="5138" max="5138" width="9" style="66" customWidth="1"/>
    <col min="5139" max="5139" width="9.33203125" style="66" customWidth="1"/>
    <col min="5140" max="5140" width="6.88671875" style="66" customWidth="1"/>
    <col min="5141" max="5365" width="8.88671875" style="66"/>
    <col min="5366" max="5366" width="19.33203125" style="66" customWidth="1"/>
    <col min="5367" max="5367" width="9.6640625" style="66" customWidth="1"/>
    <col min="5368" max="5368" width="9.44140625" style="66" customWidth="1"/>
    <col min="5369" max="5369" width="8.6640625" style="66" customWidth="1"/>
    <col min="5370" max="5371" width="9.44140625" style="66" customWidth="1"/>
    <col min="5372" max="5372" width="7.6640625" style="66" customWidth="1"/>
    <col min="5373" max="5373" width="8.88671875" style="66" customWidth="1"/>
    <col min="5374" max="5374" width="8.6640625" style="66" customWidth="1"/>
    <col min="5375" max="5375" width="7.6640625" style="66" customWidth="1"/>
    <col min="5376" max="5377" width="8.109375" style="66" customWidth="1"/>
    <col min="5378" max="5378" width="6.44140625" style="66" customWidth="1"/>
    <col min="5379" max="5380" width="7.44140625" style="66" customWidth="1"/>
    <col min="5381" max="5381" width="6.33203125" style="66" customWidth="1"/>
    <col min="5382" max="5382" width="7.6640625" style="66" customWidth="1"/>
    <col min="5383" max="5383" width="7.33203125" style="66" customWidth="1"/>
    <col min="5384" max="5384" width="7.5546875" style="66" customWidth="1"/>
    <col min="5385" max="5385" width="8.33203125" style="66" customWidth="1"/>
    <col min="5386" max="5386" width="8.44140625" style="66" customWidth="1"/>
    <col min="5387" max="5387" width="7.33203125" style="66" customWidth="1"/>
    <col min="5388" max="5389" width="9.109375" style="66" customWidth="1"/>
    <col min="5390" max="5390" width="8" style="66" customWidth="1"/>
    <col min="5391" max="5392" width="9.109375" style="66" customWidth="1"/>
    <col min="5393" max="5393" width="8" style="66" customWidth="1"/>
    <col min="5394" max="5394" width="9" style="66" customWidth="1"/>
    <col min="5395" max="5395" width="9.33203125" style="66" customWidth="1"/>
    <col min="5396" max="5396" width="6.88671875" style="66" customWidth="1"/>
    <col min="5397" max="5621" width="8.88671875" style="66"/>
    <col min="5622" max="5622" width="19.33203125" style="66" customWidth="1"/>
    <col min="5623" max="5623" width="9.6640625" style="66" customWidth="1"/>
    <col min="5624" max="5624" width="9.44140625" style="66" customWidth="1"/>
    <col min="5625" max="5625" width="8.6640625" style="66" customWidth="1"/>
    <col min="5626" max="5627" width="9.44140625" style="66" customWidth="1"/>
    <col min="5628" max="5628" width="7.6640625" style="66" customWidth="1"/>
    <col min="5629" max="5629" width="8.88671875" style="66" customWidth="1"/>
    <col min="5630" max="5630" width="8.6640625" style="66" customWidth="1"/>
    <col min="5631" max="5631" width="7.6640625" style="66" customWidth="1"/>
    <col min="5632" max="5633" width="8.109375" style="66" customWidth="1"/>
    <col min="5634" max="5634" width="6.44140625" style="66" customWidth="1"/>
    <col min="5635" max="5636" width="7.44140625" style="66" customWidth="1"/>
    <col min="5637" max="5637" width="6.33203125" style="66" customWidth="1"/>
    <col min="5638" max="5638" width="7.6640625" style="66" customWidth="1"/>
    <col min="5639" max="5639" width="7.33203125" style="66" customWidth="1"/>
    <col min="5640" max="5640" width="7.5546875" style="66" customWidth="1"/>
    <col min="5641" max="5641" width="8.33203125" style="66" customWidth="1"/>
    <col min="5642" max="5642" width="8.44140625" style="66" customWidth="1"/>
    <col min="5643" max="5643" width="7.33203125" style="66" customWidth="1"/>
    <col min="5644" max="5645" width="9.109375" style="66" customWidth="1"/>
    <col min="5646" max="5646" width="8" style="66" customWidth="1"/>
    <col min="5647" max="5648" width="9.109375" style="66" customWidth="1"/>
    <col min="5649" max="5649" width="8" style="66" customWidth="1"/>
    <col min="5650" max="5650" width="9" style="66" customWidth="1"/>
    <col min="5651" max="5651" width="9.33203125" style="66" customWidth="1"/>
    <col min="5652" max="5652" width="6.88671875" style="66" customWidth="1"/>
    <col min="5653" max="5877" width="8.88671875" style="66"/>
    <col min="5878" max="5878" width="19.33203125" style="66" customWidth="1"/>
    <col min="5879" max="5879" width="9.6640625" style="66" customWidth="1"/>
    <col min="5880" max="5880" width="9.44140625" style="66" customWidth="1"/>
    <col min="5881" max="5881" width="8.6640625" style="66" customWidth="1"/>
    <col min="5882" max="5883" width="9.44140625" style="66" customWidth="1"/>
    <col min="5884" max="5884" width="7.6640625" style="66" customWidth="1"/>
    <col min="5885" max="5885" width="8.88671875" style="66" customWidth="1"/>
    <col min="5886" max="5886" width="8.6640625" style="66" customWidth="1"/>
    <col min="5887" max="5887" width="7.6640625" style="66" customWidth="1"/>
    <col min="5888" max="5889" width="8.109375" style="66" customWidth="1"/>
    <col min="5890" max="5890" width="6.44140625" style="66" customWidth="1"/>
    <col min="5891" max="5892" width="7.44140625" style="66" customWidth="1"/>
    <col min="5893" max="5893" width="6.33203125" style="66" customWidth="1"/>
    <col min="5894" max="5894" width="7.6640625" style="66" customWidth="1"/>
    <col min="5895" max="5895" width="7.33203125" style="66" customWidth="1"/>
    <col min="5896" max="5896" width="7.5546875" style="66" customWidth="1"/>
    <col min="5897" max="5897" width="8.33203125" style="66" customWidth="1"/>
    <col min="5898" max="5898" width="8.44140625" style="66" customWidth="1"/>
    <col min="5899" max="5899" width="7.33203125" style="66" customWidth="1"/>
    <col min="5900" max="5901" width="9.109375" style="66" customWidth="1"/>
    <col min="5902" max="5902" width="8" style="66" customWidth="1"/>
    <col min="5903" max="5904" width="9.109375" style="66" customWidth="1"/>
    <col min="5905" max="5905" width="8" style="66" customWidth="1"/>
    <col min="5906" max="5906" width="9" style="66" customWidth="1"/>
    <col min="5907" max="5907" width="9.33203125" style="66" customWidth="1"/>
    <col min="5908" max="5908" width="6.88671875" style="66" customWidth="1"/>
    <col min="5909" max="6133" width="8.88671875" style="66"/>
    <col min="6134" max="6134" width="19.33203125" style="66" customWidth="1"/>
    <col min="6135" max="6135" width="9.6640625" style="66" customWidth="1"/>
    <col min="6136" max="6136" width="9.44140625" style="66" customWidth="1"/>
    <col min="6137" max="6137" width="8.6640625" style="66" customWidth="1"/>
    <col min="6138" max="6139" width="9.44140625" style="66" customWidth="1"/>
    <col min="6140" max="6140" width="7.6640625" style="66" customWidth="1"/>
    <col min="6141" max="6141" width="8.88671875" style="66" customWidth="1"/>
    <col min="6142" max="6142" width="8.6640625" style="66" customWidth="1"/>
    <col min="6143" max="6143" width="7.6640625" style="66" customWidth="1"/>
    <col min="6144" max="6145" width="8.109375" style="66" customWidth="1"/>
    <col min="6146" max="6146" width="6.44140625" style="66" customWidth="1"/>
    <col min="6147" max="6148" width="7.44140625" style="66" customWidth="1"/>
    <col min="6149" max="6149" width="6.33203125" style="66" customWidth="1"/>
    <col min="6150" max="6150" width="7.6640625" style="66" customWidth="1"/>
    <col min="6151" max="6151" width="7.33203125" style="66" customWidth="1"/>
    <col min="6152" max="6152" width="7.5546875" style="66" customWidth="1"/>
    <col min="6153" max="6153" width="8.33203125" style="66" customWidth="1"/>
    <col min="6154" max="6154" width="8.44140625" style="66" customWidth="1"/>
    <col min="6155" max="6155" width="7.33203125" style="66" customWidth="1"/>
    <col min="6156" max="6157" width="9.109375" style="66" customWidth="1"/>
    <col min="6158" max="6158" width="8" style="66" customWidth="1"/>
    <col min="6159" max="6160" width="9.109375" style="66" customWidth="1"/>
    <col min="6161" max="6161" width="8" style="66" customWidth="1"/>
    <col min="6162" max="6162" width="9" style="66" customWidth="1"/>
    <col min="6163" max="6163" width="9.33203125" style="66" customWidth="1"/>
    <col min="6164" max="6164" width="6.88671875" style="66" customWidth="1"/>
    <col min="6165" max="6389" width="8.88671875" style="66"/>
    <col min="6390" max="6390" width="19.33203125" style="66" customWidth="1"/>
    <col min="6391" max="6391" width="9.6640625" style="66" customWidth="1"/>
    <col min="6392" max="6392" width="9.44140625" style="66" customWidth="1"/>
    <col min="6393" max="6393" width="8.6640625" style="66" customWidth="1"/>
    <col min="6394" max="6395" width="9.44140625" style="66" customWidth="1"/>
    <col min="6396" max="6396" width="7.6640625" style="66" customWidth="1"/>
    <col min="6397" max="6397" width="8.88671875" style="66" customWidth="1"/>
    <col min="6398" max="6398" width="8.6640625" style="66" customWidth="1"/>
    <col min="6399" max="6399" width="7.6640625" style="66" customWidth="1"/>
    <col min="6400" max="6401" width="8.109375" style="66" customWidth="1"/>
    <col min="6402" max="6402" width="6.44140625" style="66" customWidth="1"/>
    <col min="6403" max="6404" width="7.44140625" style="66" customWidth="1"/>
    <col min="6405" max="6405" width="6.33203125" style="66" customWidth="1"/>
    <col min="6406" max="6406" width="7.6640625" style="66" customWidth="1"/>
    <col min="6407" max="6407" width="7.33203125" style="66" customWidth="1"/>
    <col min="6408" max="6408" width="7.5546875" style="66" customWidth="1"/>
    <col min="6409" max="6409" width="8.33203125" style="66" customWidth="1"/>
    <col min="6410" max="6410" width="8.44140625" style="66" customWidth="1"/>
    <col min="6411" max="6411" width="7.33203125" style="66" customWidth="1"/>
    <col min="6412" max="6413" width="9.109375" style="66" customWidth="1"/>
    <col min="6414" max="6414" width="8" style="66" customWidth="1"/>
    <col min="6415" max="6416" width="9.109375" style="66" customWidth="1"/>
    <col min="6417" max="6417" width="8" style="66" customWidth="1"/>
    <col min="6418" max="6418" width="9" style="66" customWidth="1"/>
    <col min="6419" max="6419" width="9.33203125" style="66" customWidth="1"/>
    <col min="6420" max="6420" width="6.88671875" style="66" customWidth="1"/>
    <col min="6421" max="6645" width="8.88671875" style="66"/>
    <col min="6646" max="6646" width="19.33203125" style="66" customWidth="1"/>
    <col min="6647" max="6647" width="9.6640625" style="66" customWidth="1"/>
    <col min="6648" max="6648" width="9.44140625" style="66" customWidth="1"/>
    <col min="6649" max="6649" width="8.6640625" style="66" customWidth="1"/>
    <col min="6650" max="6651" width="9.44140625" style="66" customWidth="1"/>
    <col min="6652" max="6652" width="7.6640625" style="66" customWidth="1"/>
    <col min="6653" max="6653" width="8.88671875" style="66" customWidth="1"/>
    <col min="6654" max="6654" width="8.6640625" style="66" customWidth="1"/>
    <col min="6655" max="6655" width="7.6640625" style="66" customWidth="1"/>
    <col min="6656" max="6657" width="8.109375" style="66" customWidth="1"/>
    <col min="6658" max="6658" width="6.44140625" style="66" customWidth="1"/>
    <col min="6659" max="6660" width="7.44140625" style="66" customWidth="1"/>
    <col min="6661" max="6661" width="6.33203125" style="66" customWidth="1"/>
    <col min="6662" max="6662" width="7.6640625" style="66" customWidth="1"/>
    <col min="6663" max="6663" width="7.33203125" style="66" customWidth="1"/>
    <col min="6664" max="6664" width="7.5546875" style="66" customWidth="1"/>
    <col min="6665" max="6665" width="8.33203125" style="66" customWidth="1"/>
    <col min="6666" max="6666" width="8.44140625" style="66" customWidth="1"/>
    <col min="6667" max="6667" width="7.33203125" style="66" customWidth="1"/>
    <col min="6668" max="6669" width="9.109375" style="66" customWidth="1"/>
    <col min="6670" max="6670" width="8" style="66" customWidth="1"/>
    <col min="6671" max="6672" width="9.109375" style="66" customWidth="1"/>
    <col min="6673" max="6673" width="8" style="66" customWidth="1"/>
    <col min="6674" max="6674" width="9" style="66" customWidth="1"/>
    <col min="6675" max="6675" width="9.33203125" style="66" customWidth="1"/>
    <col min="6676" max="6676" width="6.88671875" style="66" customWidth="1"/>
    <col min="6677" max="6901" width="8.88671875" style="66"/>
    <col min="6902" max="6902" width="19.33203125" style="66" customWidth="1"/>
    <col min="6903" max="6903" width="9.6640625" style="66" customWidth="1"/>
    <col min="6904" max="6904" width="9.44140625" style="66" customWidth="1"/>
    <col min="6905" max="6905" width="8.6640625" style="66" customWidth="1"/>
    <col min="6906" max="6907" width="9.44140625" style="66" customWidth="1"/>
    <col min="6908" max="6908" width="7.6640625" style="66" customWidth="1"/>
    <col min="6909" max="6909" width="8.88671875" style="66" customWidth="1"/>
    <col min="6910" max="6910" width="8.6640625" style="66" customWidth="1"/>
    <col min="6911" max="6911" width="7.6640625" style="66" customWidth="1"/>
    <col min="6912" max="6913" width="8.109375" style="66" customWidth="1"/>
    <col min="6914" max="6914" width="6.44140625" style="66" customWidth="1"/>
    <col min="6915" max="6916" width="7.44140625" style="66" customWidth="1"/>
    <col min="6917" max="6917" width="6.33203125" style="66" customWidth="1"/>
    <col min="6918" max="6918" width="7.6640625" style="66" customWidth="1"/>
    <col min="6919" max="6919" width="7.33203125" style="66" customWidth="1"/>
    <col min="6920" max="6920" width="7.5546875" style="66" customWidth="1"/>
    <col min="6921" max="6921" width="8.33203125" style="66" customWidth="1"/>
    <col min="6922" max="6922" width="8.44140625" style="66" customWidth="1"/>
    <col min="6923" max="6923" width="7.33203125" style="66" customWidth="1"/>
    <col min="6924" max="6925" width="9.109375" style="66" customWidth="1"/>
    <col min="6926" max="6926" width="8" style="66" customWidth="1"/>
    <col min="6927" max="6928" width="9.109375" style="66" customWidth="1"/>
    <col min="6929" max="6929" width="8" style="66" customWidth="1"/>
    <col min="6930" max="6930" width="9" style="66" customWidth="1"/>
    <col min="6931" max="6931" width="9.33203125" style="66" customWidth="1"/>
    <col min="6932" max="6932" width="6.88671875" style="66" customWidth="1"/>
    <col min="6933" max="7157" width="8.88671875" style="66"/>
    <col min="7158" max="7158" width="19.33203125" style="66" customWidth="1"/>
    <col min="7159" max="7159" width="9.6640625" style="66" customWidth="1"/>
    <col min="7160" max="7160" width="9.44140625" style="66" customWidth="1"/>
    <col min="7161" max="7161" width="8.6640625" style="66" customWidth="1"/>
    <col min="7162" max="7163" width="9.44140625" style="66" customWidth="1"/>
    <col min="7164" max="7164" width="7.6640625" style="66" customWidth="1"/>
    <col min="7165" max="7165" width="8.88671875" style="66" customWidth="1"/>
    <col min="7166" max="7166" width="8.6640625" style="66" customWidth="1"/>
    <col min="7167" max="7167" width="7.6640625" style="66" customWidth="1"/>
    <col min="7168" max="7169" width="8.109375" style="66" customWidth="1"/>
    <col min="7170" max="7170" width="6.44140625" style="66" customWidth="1"/>
    <col min="7171" max="7172" width="7.44140625" style="66" customWidth="1"/>
    <col min="7173" max="7173" width="6.33203125" style="66" customWidth="1"/>
    <col min="7174" max="7174" width="7.6640625" style="66" customWidth="1"/>
    <col min="7175" max="7175" width="7.33203125" style="66" customWidth="1"/>
    <col min="7176" max="7176" width="7.5546875" style="66" customWidth="1"/>
    <col min="7177" max="7177" width="8.33203125" style="66" customWidth="1"/>
    <col min="7178" max="7178" width="8.44140625" style="66" customWidth="1"/>
    <col min="7179" max="7179" width="7.33203125" style="66" customWidth="1"/>
    <col min="7180" max="7181" width="9.109375" style="66" customWidth="1"/>
    <col min="7182" max="7182" width="8" style="66" customWidth="1"/>
    <col min="7183" max="7184" width="9.109375" style="66" customWidth="1"/>
    <col min="7185" max="7185" width="8" style="66" customWidth="1"/>
    <col min="7186" max="7186" width="9" style="66" customWidth="1"/>
    <col min="7187" max="7187" width="9.33203125" style="66" customWidth="1"/>
    <col min="7188" max="7188" width="6.88671875" style="66" customWidth="1"/>
    <col min="7189" max="7413" width="8.88671875" style="66"/>
    <col min="7414" max="7414" width="19.33203125" style="66" customWidth="1"/>
    <col min="7415" max="7415" width="9.6640625" style="66" customWidth="1"/>
    <col min="7416" max="7416" width="9.44140625" style="66" customWidth="1"/>
    <col min="7417" max="7417" width="8.6640625" style="66" customWidth="1"/>
    <col min="7418" max="7419" width="9.44140625" style="66" customWidth="1"/>
    <col min="7420" max="7420" width="7.6640625" style="66" customWidth="1"/>
    <col min="7421" max="7421" width="8.88671875" style="66" customWidth="1"/>
    <col min="7422" max="7422" width="8.6640625" style="66" customWidth="1"/>
    <col min="7423" max="7423" width="7.6640625" style="66" customWidth="1"/>
    <col min="7424" max="7425" width="8.109375" style="66" customWidth="1"/>
    <col min="7426" max="7426" width="6.44140625" style="66" customWidth="1"/>
    <col min="7427" max="7428" width="7.44140625" style="66" customWidth="1"/>
    <col min="7429" max="7429" width="6.33203125" style="66" customWidth="1"/>
    <col min="7430" max="7430" width="7.6640625" style="66" customWidth="1"/>
    <col min="7431" max="7431" width="7.33203125" style="66" customWidth="1"/>
    <col min="7432" max="7432" width="7.5546875" style="66" customWidth="1"/>
    <col min="7433" max="7433" width="8.33203125" style="66" customWidth="1"/>
    <col min="7434" max="7434" width="8.44140625" style="66" customWidth="1"/>
    <col min="7435" max="7435" width="7.33203125" style="66" customWidth="1"/>
    <col min="7436" max="7437" width="9.109375" style="66" customWidth="1"/>
    <col min="7438" max="7438" width="8" style="66" customWidth="1"/>
    <col min="7439" max="7440" width="9.109375" style="66" customWidth="1"/>
    <col min="7441" max="7441" width="8" style="66" customWidth="1"/>
    <col min="7442" max="7442" width="9" style="66" customWidth="1"/>
    <col min="7443" max="7443" width="9.33203125" style="66" customWidth="1"/>
    <col min="7444" max="7444" width="6.88671875" style="66" customWidth="1"/>
    <col min="7445" max="7669" width="8.88671875" style="66"/>
    <col min="7670" max="7670" width="19.33203125" style="66" customWidth="1"/>
    <col min="7671" max="7671" width="9.6640625" style="66" customWidth="1"/>
    <col min="7672" max="7672" width="9.44140625" style="66" customWidth="1"/>
    <col min="7673" max="7673" width="8.6640625" style="66" customWidth="1"/>
    <col min="7674" max="7675" width="9.44140625" style="66" customWidth="1"/>
    <col min="7676" max="7676" width="7.6640625" style="66" customWidth="1"/>
    <col min="7677" max="7677" width="8.88671875" style="66" customWidth="1"/>
    <col min="7678" max="7678" width="8.6640625" style="66" customWidth="1"/>
    <col min="7679" max="7679" width="7.6640625" style="66" customWidth="1"/>
    <col min="7680" max="7681" width="8.109375" style="66" customWidth="1"/>
    <col min="7682" max="7682" width="6.44140625" style="66" customWidth="1"/>
    <col min="7683" max="7684" width="7.44140625" style="66" customWidth="1"/>
    <col min="7685" max="7685" width="6.33203125" style="66" customWidth="1"/>
    <col min="7686" max="7686" width="7.6640625" style="66" customWidth="1"/>
    <col min="7687" max="7687" width="7.33203125" style="66" customWidth="1"/>
    <col min="7688" max="7688" width="7.5546875" style="66" customWidth="1"/>
    <col min="7689" max="7689" width="8.33203125" style="66" customWidth="1"/>
    <col min="7690" max="7690" width="8.44140625" style="66" customWidth="1"/>
    <col min="7691" max="7691" width="7.33203125" style="66" customWidth="1"/>
    <col min="7692" max="7693" width="9.109375" style="66" customWidth="1"/>
    <col min="7694" max="7694" width="8" style="66" customWidth="1"/>
    <col min="7695" max="7696" width="9.109375" style="66" customWidth="1"/>
    <col min="7697" max="7697" width="8" style="66" customWidth="1"/>
    <col min="7698" max="7698" width="9" style="66" customWidth="1"/>
    <col min="7699" max="7699" width="9.33203125" style="66" customWidth="1"/>
    <col min="7700" max="7700" width="6.88671875" style="66" customWidth="1"/>
    <col min="7701" max="7925" width="8.88671875" style="66"/>
    <col min="7926" max="7926" width="19.33203125" style="66" customWidth="1"/>
    <col min="7927" max="7927" width="9.6640625" style="66" customWidth="1"/>
    <col min="7928" max="7928" width="9.44140625" style="66" customWidth="1"/>
    <col min="7929" max="7929" width="8.6640625" style="66" customWidth="1"/>
    <col min="7930" max="7931" width="9.44140625" style="66" customWidth="1"/>
    <col min="7932" max="7932" width="7.6640625" style="66" customWidth="1"/>
    <col min="7933" max="7933" width="8.88671875" style="66" customWidth="1"/>
    <col min="7934" max="7934" width="8.6640625" style="66" customWidth="1"/>
    <col min="7935" max="7935" width="7.6640625" style="66" customWidth="1"/>
    <col min="7936" max="7937" width="8.109375" style="66" customWidth="1"/>
    <col min="7938" max="7938" width="6.44140625" style="66" customWidth="1"/>
    <col min="7939" max="7940" width="7.44140625" style="66" customWidth="1"/>
    <col min="7941" max="7941" width="6.33203125" style="66" customWidth="1"/>
    <col min="7942" max="7942" width="7.6640625" style="66" customWidth="1"/>
    <col min="7943" max="7943" width="7.33203125" style="66" customWidth="1"/>
    <col min="7944" max="7944" width="7.5546875" style="66" customWidth="1"/>
    <col min="7945" max="7945" width="8.33203125" style="66" customWidth="1"/>
    <col min="7946" max="7946" width="8.44140625" style="66" customWidth="1"/>
    <col min="7947" max="7947" width="7.33203125" style="66" customWidth="1"/>
    <col min="7948" max="7949" width="9.109375" style="66" customWidth="1"/>
    <col min="7950" max="7950" width="8" style="66" customWidth="1"/>
    <col min="7951" max="7952" width="9.109375" style="66" customWidth="1"/>
    <col min="7953" max="7953" width="8" style="66" customWidth="1"/>
    <col min="7954" max="7954" width="9" style="66" customWidth="1"/>
    <col min="7955" max="7955" width="9.33203125" style="66" customWidth="1"/>
    <col min="7956" max="7956" width="6.88671875" style="66" customWidth="1"/>
    <col min="7957" max="8181" width="8.88671875" style="66"/>
    <col min="8182" max="8182" width="19.33203125" style="66" customWidth="1"/>
    <col min="8183" max="8183" width="9.6640625" style="66" customWidth="1"/>
    <col min="8184" max="8184" width="9.44140625" style="66" customWidth="1"/>
    <col min="8185" max="8185" width="8.6640625" style="66" customWidth="1"/>
    <col min="8186" max="8187" width="9.44140625" style="66" customWidth="1"/>
    <col min="8188" max="8188" width="7.6640625" style="66" customWidth="1"/>
    <col min="8189" max="8189" width="8.88671875" style="66" customWidth="1"/>
    <col min="8190" max="8190" width="8.6640625" style="66" customWidth="1"/>
    <col min="8191" max="8191" width="7.6640625" style="66" customWidth="1"/>
    <col min="8192" max="8193" width="8.109375" style="66" customWidth="1"/>
    <col min="8194" max="8194" width="6.44140625" style="66" customWidth="1"/>
    <col min="8195" max="8196" width="7.44140625" style="66" customWidth="1"/>
    <col min="8197" max="8197" width="6.33203125" style="66" customWidth="1"/>
    <col min="8198" max="8198" width="7.6640625" style="66" customWidth="1"/>
    <col min="8199" max="8199" width="7.33203125" style="66" customWidth="1"/>
    <col min="8200" max="8200" width="7.5546875" style="66" customWidth="1"/>
    <col min="8201" max="8201" width="8.33203125" style="66" customWidth="1"/>
    <col min="8202" max="8202" width="8.44140625" style="66" customWidth="1"/>
    <col min="8203" max="8203" width="7.33203125" style="66" customWidth="1"/>
    <col min="8204" max="8205" width="9.109375" style="66" customWidth="1"/>
    <col min="8206" max="8206" width="8" style="66" customWidth="1"/>
    <col min="8207" max="8208" width="9.109375" style="66" customWidth="1"/>
    <col min="8209" max="8209" width="8" style="66" customWidth="1"/>
    <col min="8210" max="8210" width="9" style="66" customWidth="1"/>
    <col min="8211" max="8211" width="9.33203125" style="66" customWidth="1"/>
    <col min="8212" max="8212" width="6.88671875" style="66" customWidth="1"/>
    <col min="8213" max="8437" width="8.88671875" style="66"/>
    <col min="8438" max="8438" width="19.33203125" style="66" customWidth="1"/>
    <col min="8439" max="8439" width="9.6640625" style="66" customWidth="1"/>
    <col min="8440" max="8440" width="9.44140625" style="66" customWidth="1"/>
    <col min="8441" max="8441" width="8.6640625" style="66" customWidth="1"/>
    <col min="8442" max="8443" width="9.44140625" style="66" customWidth="1"/>
    <col min="8444" max="8444" width="7.6640625" style="66" customWidth="1"/>
    <col min="8445" max="8445" width="8.88671875" style="66" customWidth="1"/>
    <col min="8446" max="8446" width="8.6640625" style="66" customWidth="1"/>
    <col min="8447" max="8447" width="7.6640625" style="66" customWidth="1"/>
    <col min="8448" max="8449" width="8.109375" style="66" customWidth="1"/>
    <col min="8450" max="8450" width="6.44140625" style="66" customWidth="1"/>
    <col min="8451" max="8452" width="7.44140625" style="66" customWidth="1"/>
    <col min="8453" max="8453" width="6.33203125" style="66" customWidth="1"/>
    <col min="8454" max="8454" width="7.6640625" style="66" customWidth="1"/>
    <col min="8455" max="8455" width="7.33203125" style="66" customWidth="1"/>
    <col min="8456" max="8456" width="7.5546875" style="66" customWidth="1"/>
    <col min="8457" max="8457" width="8.33203125" style="66" customWidth="1"/>
    <col min="8458" max="8458" width="8.44140625" style="66" customWidth="1"/>
    <col min="8459" max="8459" width="7.33203125" style="66" customWidth="1"/>
    <col min="8460" max="8461" width="9.109375" style="66" customWidth="1"/>
    <col min="8462" max="8462" width="8" style="66" customWidth="1"/>
    <col min="8463" max="8464" width="9.109375" style="66" customWidth="1"/>
    <col min="8465" max="8465" width="8" style="66" customWidth="1"/>
    <col min="8466" max="8466" width="9" style="66" customWidth="1"/>
    <col min="8467" max="8467" width="9.33203125" style="66" customWidth="1"/>
    <col min="8468" max="8468" width="6.88671875" style="66" customWidth="1"/>
    <col min="8469" max="8693" width="8.88671875" style="66"/>
    <col min="8694" max="8694" width="19.33203125" style="66" customWidth="1"/>
    <col min="8695" max="8695" width="9.6640625" style="66" customWidth="1"/>
    <col min="8696" max="8696" width="9.44140625" style="66" customWidth="1"/>
    <col min="8697" max="8697" width="8.6640625" style="66" customWidth="1"/>
    <col min="8698" max="8699" width="9.44140625" style="66" customWidth="1"/>
    <col min="8700" max="8700" width="7.6640625" style="66" customWidth="1"/>
    <col min="8701" max="8701" width="8.88671875" style="66" customWidth="1"/>
    <col min="8702" max="8702" width="8.6640625" style="66" customWidth="1"/>
    <col min="8703" max="8703" width="7.6640625" style="66" customWidth="1"/>
    <col min="8704" max="8705" width="8.109375" style="66" customWidth="1"/>
    <col min="8706" max="8706" width="6.44140625" style="66" customWidth="1"/>
    <col min="8707" max="8708" width="7.44140625" style="66" customWidth="1"/>
    <col min="8709" max="8709" width="6.33203125" style="66" customWidth="1"/>
    <col min="8710" max="8710" width="7.6640625" style="66" customWidth="1"/>
    <col min="8711" max="8711" width="7.33203125" style="66" customWidth="1"/>
    <col min="8712" max="8712" width="7.5546875" style="66" customWidth="1"/>
    <col min="8713" max="8713" width="8.33203125" style="66" customWidth="1"/>
    <col min="8714" max="8714" width="8.44140625" style="66" customWidth="1"/>
    <col min="8715" max="8715" width="7.33203125" style="66" customWidth="1"/>
    <col min="8716" max="8717" width="9.109375" style="66" customWidth="1"/>
    <col min="8718" max="8718" width="8" style="66" customWidth="1"/>
    <col min="8719" max="8720" width="9.109375" style="66" customWidth="1"/>
    <col min="8721" max="8721" width="8" style="66" customWidth="1"/>
    <col min="8722" max="8722" width="9" style="66" customWidth="1"/>
    <col min="8723" max="8723" width="9.33203125" style="66" customWidth="1"/>
    <col min="8724" max="8724" width="6.88671875" style="66" customWidth="1"/>
    <col min="8725" max="8949" width="8.88671875" style="66"/>
    <col min="8950" max="8950" width="19.33203125" style="66" customWidth="1"/>
    <col min="8951" max="8951" width="9.6640625" style="66" customWidth="1"/>
    <col min="8952" max="8952" width="9.44140625" style="66" customWidth="1"/>
    <col min="8953" max="8953" width="8.6640625" style="66" customWidth="1"/>
    <col min="8954" max="8955" width="9.44140625" style="66" customWidth="1"/>
    <col min="8956" max="8956" width="7.6640625" style="66" customWidth="1"/>
    <col min="8957" max="8957" width="8.88671875" style="66" customWidth="1"/>
    <col min="8958" max="8958" width="8.6640625" style="66" customWidth="1"/>
    <col min="8959" max="8959" width="7.6640625" style="66" customWidth="1"/>
    <col min="8960" max="8961" width="8.109375" style="66" customWidth="1"/>
    <col min="8962" max="8962" width="6.44140625" style="66" customWidth="1"/>
    <col min="8963" max="8964" width="7.44140625" style="66" customWidth="1"/>
    <col min="8965" max="8965" width="6.33203125" style="66" customWidth="1"/>
    <col min="8966" max="8966" width="7.6640625" style="66" customWidth="1"/>
    <col min="8967" max="8967" width="7.33203125" style="66" customWidth="1"/>
    <col min="8968" max="8968" width="7.5546875" style="66" customWidth="1"/>
    <col min="8969" max="8969" width="8.33203125" style="66" customWidth="1"/>
    <col min="8970" max="8970" width="8.44140625" style="66" customWidth="1"/>
    <col min="8971" max="8971" width="7.33203125" style="66" customWidth="1"/>
    <col min="8972" max="8973" width="9.109375" style="66" customWidth="1"/>
    <col min="8974" max="8974" width="8" style="66" customWidth="1"/>
    <col min="8975" max="8976" width="9.109375" style="66" customWidth="1"/>
    <col min="8977" max="8977" width="8" style="66" customWidth="1"/>
    <col min="8978" max="8978" width="9" style="66" customWidth="1"/>
    <col min="8979" max="8979" width="9.33203125" style="66" customWidth="1"/>
    <col min="8980" max="8980" width="6.88671875" style="66" customWidth="1"/>
    <col min="8981" max="9205" width="8.88671875" style="66"/>
    <col min="9206" max="9206" width="19.33203125" style="66" customWidth="1"/>
    <col min="9207" max="9207" width="9.6640625" style="66" customWidth="1"/>
    <col min="9208" max="9208" width="9.44140625" style="66" customWidth="1"/>
    <col min="9209" max="9209" width="8.6640625" style="66" customWidth="1"/>
    <col min="9210" max="9211" width="9.44140625" style="66" customWidth="1"/>
    <col min="9212" max="9212" width="7.6640625" style="66" customWidth="1"/>
    <col min="9213" max="9213" width="8.88671875" style="66" customWidth="1"/>
    <col min="9214" max="9214" width="8.6640625" style="66" customWidth="1"/>
    <col min="9215" max="9215" width="7.6640625" style="66" customWidth="1"/>
    <col min="9216" max="9217" width="8.109375" style="66" customWidth="1"/>
    <col min="9218" max="9218" width="6.44140625" style="66" customWidth="1"/>
    <col min="9219" max="9220" width="7.44140625" style="66" customWidth="1"/>
    <col min="9221" max="9221" width="6.33203125" style="66" customWidth="1"/>
    <col min="9222" max="9222" width="7.6640625" style="66" customWidth="1"/>
    <col min="9223" max="9223" width="7.33203125" style="66" customWidth="1"/>
    <col min="9224" max="9224" width="7.5546875" style="66" customWidth="1"/>
    <col min="9225" max="9225" width="8.33203125" style="66" customWidth="1"/>
    <col min="9226" max="9226" width="8.44140625" style="66" customWidth="1"/>
    <col min="9227" max="9227" width="7.33203125" style="66" customWidth="1"/>
    <col min="9228" max="9229" width="9.109375" style="66" customWidth="1"/>
    <col min="9230" max="9230" width="8" style="66" customWidth="1"/>
    <col min="9231" max="9232" width="9.109375" style="66" customWidth="1"/>
    <col min="9233" max="9233" width="8" style="66" customWidth="1"/>
    <col min="9234" max="9234" width="9" style="66" customWidth="1"/>
    <col min="9235" max="9235" width="9.33203125" style="66" customWidth="1"/>
    <col min="9236" max="9236" width="6.88671875" style="66" customWidth="1"/>
    <col min="9237" max="9461" width="8.88671875" style="66"/>
    <col min="9462" max="9462" width="19.33203125" style="66" customWidth="1"/>
    <col min="9463" max="9463" width="9.6640625" style="66" customWidth="1"/>
    <col min="9464" max="9464" width="9.44140625" style="66" customWidth="1"/>
    <col min="9465" max="9465" width="8.6640625" style="66" customWidth="1"/>
    <col min="9466" max="9467" width="9.44140625" style="66" customWidth="1"/>
    <col min="9468" max="9468" width="7.6640625" style="66" customWidth="1"/>
    <col min="9469" max="9469" width="8.88671875" style="66" customWidth="1"/>
    <col min="9470" max="9470" width="8.6640625" style="66" customWidth="1"/>
    <col min="9471" max="9471" width="7.6640625" style="66" customWidth="1"/>
    <col min="9472" max="9473" width="8.109375" style="66" customWidth="1"/>
    <col min="9474" max="9474" width="6.44140625" style="66" customWidth="1"/>
    <col min="9475" max="9476" width="7.44140625" style="66" customWidth="1"/>
    <col min="9477" max="9477" width="6.33203125" style="66" customWidth="1"/>
    <col min="9478" max="9478" width="7.6640625" style="66" customWidth="1"/>
    <col min="9479" max="9479" width="7.33203125" style="66" customWidth="1"/>
    <col min="9480" max="9480" width="7.5546875" style="66" customWidth="1"/>
    <col min="9481" max="9481" width="8.33203125" style="66" customWidth="1"/>
    <col min="9482" max="9482" width="8.44140625" style="66" customWidth="1"/>
    <col min="9483" max="9483" width="7.33203125" style="66" customWidth="1"/>
    <col min="9484" max="9485" width="9.109375" style="66" customWidth="1"/>
    <col min="9486" max="9486" width="8" style="66" customWidth="1"/>
    <col min="9487" max="9488" width="9.109375" style="66" customWidth="1"/>
    <col min="9489" max="9489" width="8" style="66" customWidth="1"/>
    <col min="9490" max="9490" width="9" style="66" customWidth="1"/>
    <col min="9491" max="9491" width="9.33203125" style="66" customWidth="1"/>
    <col min="9492" max="9492" width="6.88671875" style="66" customWidth="1"/>
    <col min="9493" max="9717" width="8.88671875" style="66"/>
    <col min="9718" max="9718" width="19.33203125" style="66" customWidth="1"/>
    <col min="9719" max="9719" width="9.6640625" style="66" customWidth="1"/>
    <col min="9720" max="9720" width="9.44140625" style="66" customWidth="1"/>
    <col min="9721" max="9721" width="8.6640625" style="66" customWidth="1"/>
    <col min="9722" max="9723" width="9.44140625" style="66" customWidth="1"/>
    <col min="9724" max="9724" width="7.6640625" style="66" customWidth="1"/>
    <col min="9725" max="9725" width="8.88671875" style="66" customWidth="1"/>
    <col min="9726" max="9726" width="8.6640625" style="66" customWidth="1"/>
    <col min="9727" max="9727" width="7.6640625" style="66" customWidth="1"/>
    <col min="9728" max="9729" width="8.109375" style="66" customWidth="1"/>
    <col min="9730" max="9730" width="6.44140625" style="66" customWidth="1"/>
    <col min="9731" max="9732" width="7.44140625" style="66" customWidth="1"/>
    <col min="9733" max="9733" width="6.33203125" style="66" customWidth="1"/>
    <col min="9734" max="9734" width="7.6640625" style="66" customWidth="1"/>
    <col min="9735" max="9735" width="7.33203125" style="66" customWidth="1"/>
    <col min="9736" max="9736" width="7.5546875" style="66" customWidth="1"/>
    <col min="9737" max="9737" width="8.33203125" style="66" customWidth="1"/>
    <col min="9738" max="9738" width="8.44140625" style="66" customWidth="1"/>
    <col min="9739" max="9739" width="7.33203125" style="66" customWidth="1"/>
    <col min="9740" max="9741" width="9.109375" style="66" customWidth="1"/>
    <col min="9742" max="9742" width="8" style="66" customWidth="1"/>
    <col min="9743" max="9744" width="9.109375" style="66" customWidth="1"/>
    <col min="9745" max="9745" width="8" style="66" customWidth="1"/>
    <col min="9746" max="9746" width="9" style="66" customWidth="1"/>
    <col min="9747" max="9747" width="9.33203125" style="66" customWidth="1"/>
    <col min="9748" max="9748" width="6.88671875" style="66" customWidth="1"/>
    <col min="9749" max="9973" width="8.88671875" style="66"/>
    <col min="9974" max="9974" width="19.33203125" style="66" customWidth="1"/>
    <col min="9975" max="9975" width="9.6640625" style="66" customWidth="1"/>
    <col min="9976" max="9976" width="9.44140625" style="66" customWidth="1"/>
    <col min="9977" max="9977" width="8.6640625" style="66" customWidth="1"/>
    <col min="9978" max="9979" width="9.44140625" style="66" customWidth="1"/>
    <col min="9980" max="9980" width="7.6640625" style="66" customWidth="1"/>
    <col min="9981" max="9981" width="8.88671875" style="66" customWidth="1"/>
    <col min="9982" max="9982" width="8.6640625" style="66" customWidth="1"/>
    <col min="9983" max="9983" width="7.6640625" style="66" customWidth="1"/>
    <col min="9984" max="9985" width="8.109375" style="66" customWidth="1"/>
    <col min="9986" max="9986" width="6.44140625" style="66" customWidth="1"/>
    <col min="9987" max="9988" width="7.44140625" style="66" customWidth="1"/>
    <col min="9989" max="9989" width="6.33203125" style="66" customWidth="1"/>
    <col min="9990" max="9990" width="7.6640625" style="66" customWidth="1"/>
    <col min="9991" max="9991" width="7.33203125" style="66" customWidth="1"/>
    <col min="9992" max="9992" width="7.5546875" style="66" customWidth="1"/>
    <col min="9993" max="9993" width="8.33203125" style="66" customWidth="1"/>
    <col min="9994" max="9994" width="8.44140625" style="66" customWidth="1"/>
    <col min="9995" max="9995" width="7.33203125" style="66" customWidth="1"/>
    <col min="9996" max="9997" width="9.109375" style="66" customWidth="1"/>
    <col min="9998" max="9998" width="8" style="66" customWidth="1"/>
    <col min="9999" max="10000" width="9.109375" style="66" customWidth="1"/>
    <col min="10001" max="10001" width="8" style="66" customWidth="1"/>
    <col min="10002" max="10002" width="9" style="66" customWidth="1"/>
    <col min="10003" max="10003" width="9.33203125" style="66" customWidth="1"/>
    <col min="10004" max="10004" width="6.88671875" style="66" customWidth="1"/>
    <col min="10005" max="10229" width="8.88671875" style="66"/>
    <col min="10230" max="10230" width="19.33203125" style="66" customWidth="1"/>
    <col min="10231" max="10231" width="9.6640625" style="66" customWidth="1"/>
    <col min="10232" max="10232" width="9.44140625" style="66" customWidth="1"/>
    <col min="10233" max="10233" width="8.6640625" style="66" customWidth="1"/>
    <col min="10234" max="10235" width="9.44140625" style="66" customWidth="1"/>
    <col min="10236" max="10236" width="7.6640625" style="66" customWidth="1"/>
    <col min="10237" max="10237" width="8.88671875" style="66" customWidth="1"/>
    <col min="10238" max="10238" width="8.6640625" style="66" customWidth="1"/>
    <col min="10239" max="10239" width="7.6640625" style="66" customWidth="1"/>
    <col min="10240" max="10241" width="8.109375" style="66" customWidth="1"/>
    <col min="10242" max="10242" width="6.44140625" style="66" customWidth="1"/>
    <col min="10243" max="10244" width="7.44140625" style="66" customWidth="1"/>
    <col min="10245" max="10245" width="6.33203125" style="66" customWidth="1"/>
    <col min="10246" max="10246" width="7.6640625" style="66" customWidth="1"/>
    <col min="10247" max="10247" width="7.33203125" style="66" customWidth="1"/>
    <col min="10248" max="10248" width="7.5546875" style="66" customWidth="1"/>
    <col min="10249" max="10249" width="8.33203125" style="66" customWidth="1"/>
    <col min="10250" max="10250" width="8.44140625" style="66" customWidth="1"/>
    <col min="10251" max="10251" width="7.33203125" style="66" customWidth="1"/>
    <col min="10252" max="10253" width="9.109375" style="66" customWidth="1"/>
    <col min="10254" max="10254" width="8" style="66" customWidth="1"/>
    <col min="10255" max="10256" width="9.109375" style="66" customWidth="1"/>
    <col min="10257" max="10257" width="8" style="66" customWidth="1"/>
    <col min="10258" max="10258" width="9" style="66" customWidth="1"/>
    <col min="10259" max="10259" width="9.33203125" style="66" customWidth="1"/>
    <col min="10260" max="10260" width="6.88671875" style="66" customWidth="1"/>
    <col min="10261" max="10485" width="8.88671875" style="66"/>
    <col min="10486" max="10486" width="19.33203125" style="66" customWidth="1"/>
    <col min="10487" max="10487" width="9.6640625" style="66" customWidth="1"/>
    <col min="10488" max="10488" width="9.44140625" style="66" customWidth="1"/>
    <col min="10489" max="10489" width="8.6640625" style="66" customWidth="1"/>
    <col min="10490" max="10491" width="9.44140625" style="66" customWidth="1"/>
    <col min="10492" max="10492" width="7.6640625" style="66" customWidth="1"/>
    <col min="10493" max="10493" width="8.88671875" style="66" customWidth="1"/>
    <col min="10494" max="10494" width="8.6640625" style="66" customWidth="1"/>
    <col min="10495" max="10495" width="7.6640625" style="66" customWidth="1"/>
    <col min="10496" max="10497" width="8.109375" style="66" customWidth="1"/>
    <col min="10498" max="10498" width="6.44140625" style="66" customWidth="1"/>
    <col min="10499" max="10500" width="7.44140625" style="66" customWidth="1"/>
    <col min="10501" max="10501" width="6.33203125" style="66" customWidth="1"/>
    <col min="10502" max="10502" width="7.6640625" style="66" customWidth="1"/>
    <col min="10503" max="10503" width="7.33203125" style="66" customWidth="1"/>
    <col min="10504" max="10504" width="7.5546875" style="66" customWidth="1"/>
    <col min="10505" max="10505" width="8.33203125" style="66" customWidth="1"/>
    <col min="10506" max="10506" width="8.44140625" style="66" customWidth="1"/>
    <col min="10507" max="10507" width="7.33203125" style="66" customWidth="1"/>
    <col min="10508" max="10509" width="9.109375" style="66" customWidth="1"/>
    <col min="10510" max="10510" width="8" style="66" customWidth="1"/>
    <col min="10511" max="10512" width="9.109375" style="66" customWidth="1"/>
    <col min="10513" max="10513" width="8" style="66" customWidth="1"/>
    <col min="10514" max="10514" width="9" style="66" customWidth="1"/>
    <col min="10515" max="10515" width="9.33203125" style="66" customWidth="1"/>
    <col min="10516" max="10516" width="6.88671875" style="66" customWidth="1"/>
    <col min="10517" max="10741" width="8.88671875" style="66"/>
    <col min="10742" max="10742" width="19.33203125" style="66" customWidth="1"/>
    <col min="10743" max="10743" width="9.6640625" style="66" customWidth="1"/>
    <col min="10744" max="10744" width="9.44140625" style="66" customWidth="1"/>
    <col min="10745" max="10745" width="8.6640625" style="66" customWidth="1"/>
    <col min="10746" max="10747" width="9.44140625" style="66" customWidth="1"/>
    <col min="10748" max="10748" width="7.6640625" style="66" customWidth="1"/>
    <col min="10749" max="10749" width="8.88671875" style="66" customWidth="1"/>
    <col min="10750" max="10750" width="8.6640625" style="66" customWidth="1"/>
    <col min="10751" max="10751" width="7.6640625" style="66" customWidth="1"/>
    <col min="10752" max="10753" width="8.109375" style="66" customWidth="1"/>
    <col min="10754" max="10754" width="6.44140625" style="66" customWidth="1"/>
    <col min="10755" max="10756" width="7.44140625" style="66" customWidth="1"/>
    <col min="10757" max="10757" width="6.33203125" style="66" customWidth="1"/>
    <col min="10758" max="10758" width="7.6640625" style="66" customWidth="1"/>
    <col min="10759" max="10759" width="7.33203125" style="66" customWidth="1"/>
    <col min="10760" max="10760" width="7.5546875" style="66" customWidth="1"/>
    <col min="10761" max="10761" width="8.33203125" style="66" customWidth="1"/>
    <col min="10762" max="10762" width="8.44140625" style="66" customWidth="1"/>
    <col min="10763" max="10763" width="7.33203125" style="66" customWidth="1"/>
    <col min="10764" max="10765" width="9.109375" style="66" customWidth="1"/>
    <col min="10766" max="10766" width="8" style="66" customWidth="1"/>
    <col min="10767" max="10768" width="9.109375" style="66" customWidth="1"/>
    <col min="10769" max="10769" width="8" style="66" customWidth="1"/>
    <col min="10770" max="10770" width="9" style="66" customWidth="1"/>
    <col min="10771" max="10771" width="9.33203125" style="66" customWidth="1"/>
    <col min="10772" max="10772" width="6.88671875" style="66" customWidth="1"/>
    <col min="10773" max="10997" width="8.88671875" style="66"/>
    <col min="10998" max="10998" width="19.33203125" style="66" customWidth="1"/>
    <col min="10999" max="10999" width="9.6640625" style="66" customWidth="1"/>
    <col min="11000" max="11000" width="9.44140625" style="66" customWidth="1"/>
    <col min="11001" max="11001" width="8.6640625" style="66" customWidth="1"/>
    <col min="11002" max="11003" width="9.44140625" style="66" customWidth="1"/>
    <col min="11004" max="11004" width="7.6640625" style="66" customWidth="1"/>
    <col min="11005" max="11005" width="8.88671875" style="66" customWidth="1"/>
    <col min="11006" max="11006" width="8.6640625" style="66" customWidth="1"/>
    <col min="11007" max="11007" width="7.6640625" style="66" customWidth="1"/>
    <col min="11008" max="11009" width="8.109375" style="66" customWidth="1"/>
    <col min="11010" max="11010" width="6.44140625" style="66" customWidth="1"/>
    <col min="11011" max="11012" width="7.44140625" style="66" customWidth="1"/>
    <col min="11013" max="11013" width="6.33203125" style="66" customWidth="1"/>
    <col min="11014" max="11014" width="7.6640625" style="66" customWidth="1"/>
    <col min="11015" max="11015" width="7.33203125" style="66" customWidth="1"/>
    <col min="11016" max="11016" width="7.5546875" style="66" customWidth="1"/>
    <col min="11017" max="11017" width="8.33203125" style="66" customWidth="1"/>
    <col min="11018" max="11018" width="8.44140625" style="66" customWidth="1"/>
    <col min="11019" max="11019" width="7.33203125" style="66" customWidth="1"/>
    <col min="11020" max="11021" width="9.109375" style="66" customWidth="1"/>
    <col min="11022" max="11022" width="8" style="66" customWidth="1"/>
    <col min="11023" max="11024" width="9.109375" style="66" customWidth="1"/>
    <col min="11025" max="11025" width="8" style="66" customWidth="1"/>
    <col min="11026" max="11026" width="9" style="66" customWidth="1"/>
    <col min="11027" max="11027" width="9.33203125" style="66" customWidth="1"/>
    <col min="11028" max="11028" width="6.88671875" style="66" customWidth="1"/>
    <col min="11029" max="11253" width="8.88671875" style="66"/>
    <col min="11254" max="11254" width="19.33203125" style="66" customWidth="1"/>
    <col min="11255" max="11255" width="9.6640625" style="66" customWidth="1"/>
    <col min="11256" max="11256" width="9.44140625" style="66" customWidth="1"/>
    <col min="11257" max="11257" width="8.6640625" style="66" customWidth="1"/>
    <col min="11258" max="11259" width="9.44140625" style="66" customWidth="1"/>
    <col min="11260" max="11260" width="7.6640625" style="66" customWidth="1"/>
    <col min="11261" max="11261" width="8.88671875" style="66" customWidth="1"/>
    <col min="11262" max="11262" width="8.6640625" style="66" customWidth="1"/>
    <col min="11263" max="11263" width="7.6640625" style="66" customWidth="1"/>
    <col min="11264" max="11265" width="8.109375" style="66" customWidth="1"/>
    <col min="11266" max="11266" width="6.44140625" style="66" customWidth="1"/>
    <col min="11267" max="11268" width="7.44140625" style="66" customWidth="1"/>
    <col min="11269" max="11269" width="6.33203125" style="66" customWidth="1"/>
    <col min="11270" max="11270" width="7.6640625" style="66" customWidth="1"/>
    <col min="11271" max="11271" width="7.33203125" style="66" customWidth="1"/>
    <col min="11272" max="11272" width="7.5546875" style="66" customWidth="1"/>
    <col min="11273" max="11273" width="8.33203125" style="66" customWidth="1"/>
    <col min="11274" max="11274" width="8.44140625" style="66" customWidth="1"/>
    <col min="11275" max="11275" width="7.33203125" style="66" customWidth="1"/>
    <col min="11276" max="11277" width="9.109375" style="66" customWidth="1"/>
    <col min="11278" max="11278" width="8" style="66" customWidth="1"/>
    <col min="11279" max="11280" width="9.109375" style="66" customWidth="1"/>
    <col min="11281" max="11281" width="8" style="66" customWidth="1"/>
    <col min="11282" max="11282" width="9" style="66" customWidth="1"/>
    <col min="11283" max="11283" width="9.33203125" style="66" customWidth="1"/>
    <col min="11284" max="11284" width="6.88671875" style="66" customWidth="1"/>
    <col min="11285" max="11509" width="8.88671875" style="66"/>
    <col min="11510" max="11510" width="19.33203125" style="66" customWidth="1"/>
    <col min="11511" max="11511" width="9.6640625" style="66" customWidth="1"/>
    <col min="11512" max="11512" width="9.44140625" style="66" customWidth="1"/>
    <col min="11513" max="11513" width="8.6640625" style="66" customWidth="1"/>
    <col min="11514" max="11515" width="9.44140625" style="66" customWidth="1"/>
    <col min="11516" max="11516" width="7.6640625" style="66" customWidth="1"/>
    <col min="11517" max="11517" width="8.88671875" style="66" customWidth="1"/>
    <col min="11518" max="11518" width="8.6640625" style="66" customWidth="1"/>
    <col min="11519" max="11519" width="7.6640625" style="66" customWidth="1"/>
    <col min="11520" max="11521" width="8.109375" style="66" customWidth="1"/>
    <col min="11522" max="11522" width="6.44140625" style="66" customWidth="1"/>
    <col min="11523" max="11524" width="7.44140625" style="66" customWidth="1"/>
    <col min="11525" max="11525" width="6.33203125" style="66" customWidth="1"/>
    <col min="11526" max="11526" width="7.6640625" style="66" customWidth="1"/>
    <col min="11527" max="11527" width="7.33203125" style="66" customWidth="1"/>
    <col min="11528" max="11528" width="7.5546875" style="66" customWidth="1"/>
    <col min="11529" max="11529" width="8.33203125" style="66" customWidth="1"/>
    <col min="11530" max="11530" width="8.44140625" style="66" customWidth="1"/>
    <col min="11531" max="11531" width="7.33203125" style="66" customWidth="1"/>
    <col min="11532" max="11533" width="9.109375" style="66" customWidth="1"/>
    <col min="11534" max="11534" width="8" style="66" customWidth="1"/>
    <col min="11535" max="11536" width="9.109375" style="66" customWidth="1"/>
    <col min="11537" max="11537" width="8" style="66" customWidth="1"/>
    <col min="11538" max="11538" width="9" style="66" customWidth="1"/>
    <col min="11539" max="11539" width="9.33203125" style="66" customWidth="1"/>
    <col min="11540" max="11540" width="6.88671875" style="66" customWidth="1"/>
    <col min="11541" max="11765" width="8.88671875" style="66"/>
    <col min="11766" max="11766" width="19.33203125" style="66" customWidth="1"/>
    <col min="11767" max="11767" width="9.6640625" style="66" customWidth="1"/>
    <col min="11768" max="11768" width="9.44140625" style="66" customWidth="1"/>
    <col min="11769" max="11769" width="8.6640625" style="66" customWidth="1"/>
    <col min="11770" max="11771" width="9.44140625" style="66" customWidth="1"/>
    <col min="11772" max="11772" width="7.6640625" style="66" customWidth="1"/>
    <col min="11773" max="11773" width="8.88671875" style="66" customWidth="1"/>
    <col min="11774" max="11774" width="8.6640625" style="66" customWidth="1"/>
    <col min="11775" max="11775" width="7.6640625" style="66" customWidth="1"/>
    <col min="11776" max="11777" width="8.109375" style="66" customWidth="1"/>
    <col min="11778" max="11778" width="6.44140625" style="66" customWidth="1"/>
    <col min="11779" max="11780" width="7.44140625" style="66" customWidth="1"/>
    <col min="11781" max="11781" width="6.33203125" style="66" customWidth="1"/>
    <col min="11782" max="11782" width="7.6640625" style="66" customWidth="1"/>
    <col min="11783" max="11783" width="7.33203125" style="66" customWidth="1"/>
    <col min="11784" max="11784" width="7.5546875" style="66" customWidth="1"/>
    <col min="11785" max="11785" width="8.33203125" style="66" customWidth="1"/>
    <col min="11786" max="11786" width="8.44140625" style="66" customWidth="1"/>
    <col min="11787" max="11787" width="7.33203125" style="66" customWidth="1"/>
    <col min="11788" max="11789" width="9.109375" style="66" customWidth="1"/>
    <col min="11790" max="11790" width="8" style="66" customWidth="1"/>
    <col min="11791" max="11792" width="9.109375" style="66" customWidth="1"/>
    <col min="11793" max="11793" width="8" style="66" customWidth="1"/>
    <col min="11794" max="11794" width="9" style="66" customWidth="1"/>
    <col min="11795" max="11795" width="9.33203125" style="66" customWidth="1"/>
    <col min="11796" max="11796" width="6.88671875" style="66" customWidth="1"/>
    <col min="11797" max="12021" width="8.88671875" style="66"/>
    <col min="12022" max="12022" width="19.33203125" style="66" customWidth="1"/>
    <col min="12023" max="12023" width="9.6640625" style="66" customWidth="1"/>
    <col min="12024" max="12024" width="9.44140625" style="66" customWidth="1"/>
    <col min="12025" max="12025" width="8.6640625" style="66" customWidth="1"/>
    <col min="12026" max="12027" width="9.44140625" style="66" customWidth="1"/>
    <col min="12028" max="12028" width="7.6640625" style="66" customWidth="1"/>
    <col min="12029" max="12029" width="8.88671875" style="66" customWidth="1"/>
    <col min="12030" max="12030" width="8.6640625" style="66" customWidth="1"/>
    <col min="12031" max="12031" width="7.6640625" style="66" customWidth="1"/>
    <col min="12032" max="12033" width="8.109375" style="66" customWidth="1"/>
    <col min="12034" max="12034" width="6.44140625" style="66" customWidth="1"/>
    <col min="12035" max="12036" width="7.44140625" style="66" customWidth="1"/>
    <col min="12037" max="12037" width="6.33203125" style="66" customWidth="1"/>
    <col min="12038" max="12038" width="7.6640625" style="66" customWidth="1"/>
    <col min="12039" max="12039" width="7.33203125" style="66" customWidth="1"/>
    <col min="12040" max="12040" width="7.5546875" style="66" customWidth="1"/>
    <col min="12041" max="12041" width="8.33203125" style="66" customWidth="1"/>
    <col min="12042" max="12042" width="8.44140625" style="66" customWidth="1"/>
    <col min="12043" max="12043" width="7.33203125" style="66" customWidth="1"/>
    <col min="12044" max="12045" width="9.109375" style="66" customWidth="1"/>
    <col min="12046" max="12046" width="8" style="66" customWidth="1"/>
    <col min="12047" max="12048" width="9.109375" style="66" customWidth="1"/>
    <col min="12049" max="12049" width="8" style="66" customWidth="1"/>
    <col min="12050" max="12050" width="9" style="66" customWidth="1"/>
    <col min="12051" max="12051" width="9.33203125" style="66" customWidth="1"/>
    <col min="12052" max="12052" width="6.88671875" style="66" customWidth="1"/>
    <col min="12053" max="12277" width="8.88671875" style="66"/>
    <col min="12278" max="12278" width="19.33203125" style="66" customWidth="1"/>
    <col min="12279" max="12279" width="9.6640625" style="66" customWidth="1"/>
    <col min="12280" max="12280" width="9.44140625" style="66" customWidth="1"/>
    <col min="12281" max="12281" width="8.6640625" style="66" customWidth="1"/>
    <col min="12282" max="12283" width="9.44140625" style="66" customWidth="1"/>
    <col min="12284" max="12284" width="7.6640625" style="66" customWidth="1"/>
    <col min="12285" max="12285" width="8.88671875" style="66" customWidth="1"/>
    <col min="12286" max="12286" width="8.6640625" style="66" customWidth="1"/>
    <col min="12287" max="12287" width="7.6640625" style="66" customWidth="1"/>
    <col min="12288" max="12289" width="8.109375" style="66" customWidth="1"/>
    <col min="12290" max="12290" width="6.44140625" style="66" customWidth="1"/>
    <col min="12291" max="12292" width="7.44140625" style="66" customWidth="1"/>
    <col min="12293" max="12293" width="6.33203125" style="66" customWidth="1"/>
    <col min="12294" max="12294" width="7.6640625" style="66" customWidth="1"/>
    <col min="12295" max="12295" width="7.33203125" style="66" customWidth="1"/>
    <col min="12296" max="12296" width="7.5546875" style="66" customWidth="1"/>
    <col min="12297" max="12297" width="8.33203125" style="66" customWidth="1"/>
    <col min="12298" max="12298" width="8.44140625" style="66" customWidth="1"/>
    <col min="12299" max="12299" width="7.33203125" style="66" customWidth="1"/>
    <col min="12300" max="12301" width="9.109375" style="66" customWidth="1"/>
    <col min="12302" max="12302" width="8" style="66" customWidth="1"/>
    <col min="12303" max="12304" width="9.109375" style="66" customWidth="1"/>
    <col min="12305" max="12305" width="8" style="66" customWidth="1"/>
    <col min="12306" max="12306" width="9" style="66" customWidth="1"/>
    <col min="12307" max="12307" width="9.33203125" style="66" customWidth="1"/>
    <col min="12308" max="12308" width="6.88671875" style="66" customWidth="1"/>
    <col min="12309" max="12533" width="8.88671875" style="66"/>
    <col min="12534" max="12534" width="19.33203125" style="66" customWidth="1"/>
    <col min="12535" max="12535" width="9.6640625" style="66" customWidth="1"/>
    <col min="12536" max="12536" width="9.44140625" style="66" customWidth="1"/>
    <col min="12537" max="12537" width="8.6640625" style="66" customWidth="1"/>
    <col min="12538" max="12539" width="9.44140625" style="66" customWidth="1"/>
    <col min="12540" max="12540" width="7.6640625" style="66" customWidth="1"/>
    <col min="12541" max="12541" width="8.88671875" style="66" customWidth="1"/>
    <col min="12542" max="12542" width="8.6640625" style="66" customWidth="1"/>
    <col min="12543" max="12543" width="7.6640625" style="66" customWidth="1"/>
    <col min="12544" max="12545" width="8.109375" style="66" customWidth="1"/>
    <col min="12546" max="12546" width="6.44140625" style="66" customWidth="1"/>
    <col min="12547" max="12548" width="7.44140625" style="66" customWidth="1"/>
    <col min="12549" max="12549" width="6.33203125" style="66" customWidth="1"/>
    <col min="12550" max="12550" width="7.6640625" style="66" customWidth="1"/>
    <col min="12551" max="12551" width="7.33203125" style="66" customWidth="1"/>
    <col min="12552" max="12552" width="7.5546875" style="66" customWidth="1"/>
    <col min="12553" max="12553" width="8.33203125" style="66" customWidth="1"/>
    <col min="12554" max="12554" width="8.44140625" style="66" customWidth="1"/>
    <col min="12555" max="12555" width="7.33203125" style="66" customWidth="1"/>
    <col min="12556" max="12557" width="9.109375" style="66" customWidth="1"/>
    <col min="12558" max="12558" width="8" style="66" customWidth="1"/>
    <col min="12559" max="12560" width="9.109375" style="66" customWidth="1"/>
    <col min="12561" max="12561" width="8" style="66" customWidth="1"/>
    <col min="12562" max="12562" width="9" style="66" customWidth="1"/>
    <col min="12563" max="12563" width="9.33203125" style="66" customWidth="1"/>
    <col min="12564" max="12564" width="6.88671875" style="66" customWidth="1"/>
    <col min="12565" max="12789" width="8.88671875" style="66"/>
    <col min="12790" max="12790" width="19.33203125" style="66" customWidth="1"/>
    <col min="12791" max="12791" width="9.6640625" style="66" customWidth="1"/>
    <col min="12792" max="12792" width="9.44140625" style="66" customWidth="1"/>
    <col min="12793" max="12793" width="8.6640625" style="66" customWidth="1"/>
    <col min="12794" max="12795" width="9.44140625" style="66" customWidth="1"/>
    <col min="12796" max="12796" width="7.6640625" style="66" customWidth="1"/>
    <col min="12797" max="12797" width="8.88671875" style="66" customWidth="1"/>
    <col min="12798" max="12798" width="8.6640625" style="66" customWidth="1"/>
    <col min="12799" max="12799" width="7.6640625" style="66" customWidth="1"/>
    <col min="12800" max="12801" width="8.109375" style="66" customWidth="1"/>
    <col min="12802" max="12802" width="6.44140625" style="66" customWidth="1"/>
    <col min="12803" max="12804" width="7.44140625" style="66" customWidth="1"/>
    <col min="12805" max="12805" width="6.33203125" style="66" customWidth="1"/>
    <col min="12806" max="12806" width="7.6640625" style="66" customWidth="1"/>
    <col min="12807" max="12807" width="7.33203125" style="66" customWidth="1"/>
    <col min="12808" max="12808" width="7.5546875" style="66" customWidth="1"/>
    <col min="12809" max="12809" width="8.33203125" style="66" customWidth="1"/>
    <col min="12810" max="12810" width="8.44140625" style="66" customWidth="1"/>
    <col min="12811" max="12811" width="7.33203125" style="66" customWidth="1"/>
    <col min="12812" max="12813" width="9.109375" style="66" customWidth="1"/>
    <col min="12814" max="12814" width="8" style="66" customWidth="1"/>
    <col min="12815" max="12816" width="9.109375" style="66" customWidth="1"/>
    <col min="12817" max="12817" width="8" style="66" customWidth="1"/>
    <col min="12818" max="12818" width="9" style="66" customWidth="1"/>
    <col min="12819" max="12819" width="9.33203125" style="66" customWidth="1"/>
    <col min="12820" max="12820" width="6.88671875" style="66" customWidth="1"/>
    <col min="12821" max="13045" width="8.88671875" style="66"/>
    <col min="13046" max="13046" width="19.33203125" style="66" customWidth="1"/>
    <col min="13047" max="13047" width="9.6640625" style="66" customWidth="1"/>
    <col min="13048" max="13048" width="9.44140625" style="66" customWidth="1"/>
    <col min="13049" max="13049" width="8.6640625" style="66" customWidth="1"/>
    <col min="13050" max="13051" width="9.44140625" style="66" customWidth="1"/>
    <col min="13052" max="13052" width="7.6640625" style="66" customWidth="1"/>
    <col min="13053" max="13053" width="8.88671875" style="66" customWidth="1"/>
    <col min="13054" max="13054" width="8.6640625" style="66" customWidth="1"/>
    <col min="13055" max="13055" width="7.6640625" style="66" customWidth="1"/>
    <col min="13056" max="13057" width="8.109375" style="66" customWidth="1"/>
    <col min="13058" max="13058" width="6.44140625" style="66" customWidth="1"/>
    <col min="13059" max="13060" width="7.44140625" style="66" customWidth="1"/>
    <col min="13061" max="13061" width="6.33203125" style="66" customWidth="1"/>
    <col min="13062" max="13062" width="7.6640625" style="66" customWidth="1"/>
    <col min="13063" max="13063" width="7.33203125" style="66" customWidth="1"/>
    <col min="13064" max="13064" width="7.5546875" style="66" customWidth="1"/>
    <col min="13065" max="13065" width="8.33203125" style="66" customWidth="1"/>
    <col min="13066" max="13066" width="8.44140625" style="66" customWidth="1"/>
    <col min="13067" max="13067" width="7.33203125" style="66" customWidth="1"/>
    <col min="13068" max="13069" width="9.109375" style="66" customWidth="1"/>
    <col min="13070" max="13070" width="8" style="66" customWidth="1"/>
    <col min="13071" max="13072" width="9.109375" style="66" customWidth="1"/>
    <col min="13073" max="13073" width="8" style="66" customWidth="1"/>
    <col min="13074" max="13074" width="9" style="66" customWidth="1"/>
    <col min="13075" max="13075" width="9.33203125" style="66" customWidth="1"/>
    <col min="13076" max="13076" width="6.88671875" style="66" customWidth="1"/>
    <col min="13077" max="13301" width="8.88671875" style="66"/>
    <col min="13302" max="13302" width="19.33203125" style="66" customWidth="1"/>
    <col min="13303" max="13303" width="9.6640625" style="66" customWidth="1"/>
    <col min="13304" max="13304" width="9.44140625" style="66" customWidth="1"/>
    <col min="13305" max="13305" width="8.6640625" style="66" customWidth="1"/>
    <col min="13306" max="13307" width="9.44140625" style="66" customWidth="1"/>
    <col min="13308" max="13308" width="7.6640625" style="66" customWidth="1"/>
    <col min="13309" max="13309" width="8.88671875" style="66" customWidth="1"/>
    <col min="13310" max="13310" width="8.6640625" style="66" customWidth="1"/>
    <col min="13311" max="13311" width="7.6640625" style="66" customWidth="1"/>
    <col min="13312" max="13313" width="8.109375" style="66" customWidth="1"/>
    <col min="13314" max="13314" width="6.44140625" style="66" customWidth="1"/>
    <col min="13315" max="13316" width="7.44140625" style="66" customWidth="1"/>
    <col min="13317" max="13317" width="6.33203125" style="66" customWidth="1"/>
    <col min="13318" max="13318" width="7.6640625" style="66" customWidth="1"/>
    <col min="13319" max="13319" width="7.33203125" style="66" customWidth="1"/>
    <col min="13320" max="13320" width="7.5546875" style="66" customWidth="1"/>
    <col min="13321" max="13321" width="8.33203125" style="66" customWidth="1"/>
    <col min="13322" max="13322" width="8.44140625" style="66" customWidth="1"/>
    <col min="13323" max="13323" width="7.33203125" style="66" customWidth="1"/>
    <col min="13324" max="13325" width="9.109375" style="66" customWidth="1"/>
    <col min="13326" max="13326" width="8" style="66" customWidth="1"/>
    <col min="13327" max="13328" width="9.109375" style="66" customWidth="1"/>
    <col min="13329" max="13329" width="8" style="66" customWidth="1"/>
    <col min="13330" max="13330" width="9" style="66" customWidth="1"/>
    <col min="13331" max="13331" width="9.33203125" style="66" customWidth="1"/>
    <col min="13332" max="13332" width="6.88671875" style="66" customWidth="1"/>
    <col min="13333" max="13557" width="8.88671875" style="66"/>
    <col min="13558" max="13558" width="19.33203125" style="66" customWidth="1"/>
    <col min="13559" max="13559" width="9.6640625" style="66" customWidth="1"/>
    <col min="13560" max="13560" width="9.44140625" style="66" customWidth="1"/>
    <col min="13561" max="13561" width="8.6640625" style="66" customWidth="1"/>
    <col min="13562" max="13563" width="9.44140625" style="66" customWidth="1"/>
    <col min="13564" max="13564" width="7.6640625" style="66" customWidth="1"/>
    <col min="13565" max="13565" width="8.88671875" style="66" customWidth="1"/>
    <col min="13566" max="13566" width="8.6640625" style="66" customWidth="1"/>
    <col min="13567" max="13567" width="7.6640625" style="66" customWidth="1"/>
    <col min="13568" max="13569" width="8.109375" style="66" customWidth="1"/>
    <col min="13570" max="13570" width="6.44140625" style="66" customWidth="1"/>
    <col min="13571" max="13572" width="7.44140625" style="66" customWidth="1"/>
    <col min="13573" max="13573" width="6.33203125" style="66" customWidth="1"/>
    <col min="13574" max="13574" width="7.6640625" style="66" customWidth="1"/>
    <col min="13575" max="13575" width="7.33203125" style="66" customWidth="1"/>
    <col min="13576" max="13576" width="7.5546875" style="66" customWidth="1"/>
    <col min="13577" max="13577" width="8.33203125" style="66" customWidth="1"/>
    <col min="13578" max="13578" width="8.44140625" style="66" customWidth="1"/>
    <col min="13579" max="13579" width="7.33203125" style="66" customWidth="1"/>
    <col min="13580" max="13581" width="9.109375" style="66" customWidth="1"/>
    <col min="13582" max="13582" width="8" style="66" customWidth="1"/>
    <col min="13583" max="13584" width="9.109375" style="66" customWidth="1"/>
    <col min="13585" max="13585" width="8" style="66" customWidth="1"/>
    <col min="13586" max="13586" width="9" style="66" customWidth="1"/>
    <col min="13587" max="13587" width="9.33203125" style="66" customWidth="1"/>
    <col min="13588" max="13588" width="6.88671875" style="66" customWidth="1"/>
    <col min="13589" max="13813" width="8.88671875" style="66"/>
    <col min="13814" max="13814" width="19.33203125" style="66" customWidth="1"/>
    <col min="13815" max="13815" width="9.6640625" style="66" customWidth="1"/>
    <col min="13816" max="13816" width="9.44140625" style="66" customWidth="1"/>
    <col min="13817" max="13817" width="8.6640625" style="66" customWidth="1"/>
    <col min="13818" max="13819" width="9.44140625" style="66" customWidth="1"/>
    <col min="13820" max="13820" width="7.6640625" style="66" customWidth="1"/>
    <col min="13821" max="13821" width="8.88671875" style="66" customWidth="1"/>
    <col min="13822" max="13822" width="8.6640625" style="66" customWidth="1"/>
    <col min="13823" max="13823" width="7.6640625" style="66" customWidth="1"/>
    <col min="13824" max="13825" width="8.109375" style="66" customWidth="1"/>
    <col min="13826" max="13826" width="6.44140625" style="66" customWidth="1"/>
    <col min="13827" max="13828" width="7.44140625" style="66" customWidth="1"/>
    <col min="13829" max="13829" width="6.33203125" style="66" customWidth="1"/>
    <col min="13830" max="13830" width="7.6640625" style="66" customWidth="1"/>
    <col min="13831" max="13831" width="7.33203125" style="66" customWidth="1"/>
    <col min="13832" max="13832" width="7.5546875" style="66" customWidth="1"/>
    <col min="13833" max="13833" width="8.33203125" style="66" customWidth="1"/>
    <col min="13834" max="13834" width="8.44140625" style="66" customWidth="1"/>
    <col min="13835" max="13835" width="7.33203125" style="66" customWidth="1"/>
    <col min="13836" max="13837" width="9.109375" style="66" customWidth="1"/>
    <col min="13838" max="13838" width="8" style="66" customWidth="1"/>
    <col min="13839" max="13840" width="9.109375" style="66" customWidth="1"/>
    <col min="13841" max="13841" width="8" style="66" customWidth="1"/>
    <col min="13842" max="13842" width="9" style="66" customWidth="1"/>
    <col min="13843" max="13843" width="9.33203125" style="66" customWidth="1"/>
    <col min="13844" max="13844" width="6.88671875" style="66" customWidth="1"/>
    <col min="13845" max="14069" width="8.88671875" style="66"/>
    <col min="14070" max="14070" width="19.33203125" style="66" customWidth="1"/>
    <col min="14071" max="14071" width="9.6640625" style="66" customWidth="1"/>
    <col min="14072" max="14072" width="9.44140625" style="66" customWidth="1"/>
    <col min="14073" max="14073" width="8.6640625" style="66" customWidth="1"/>
    <col min="14074" max="14075" width="9.44140625" style="66" customWidth="1"/>
    <col min="14076" max="14076" width="7.6640625" style="66" customWidth="1"/>
    <col min="14077" max="14077" width="8.88671875" style="66" customWidth="1"/>
    <col min="14078" max="14078" width="8.6640625" style="66" customWidth="1"/>
    <col min="14079" max="14079" width="7.6640625" style="66" customWidth="1"/>
    <col min="14080" max="14081" width="8.109375" style="66" customWidth="1"/>
    <col min="14082" max="14082" width="6.44140625" style="66" customWidth="1"/>
    <col min="14083" max="14084" width="7.44140625" style="66" customWidth="1"/>
    <col min="14085" max="14085" width="6.33203125" style="66" customWidth="1"/>
    <col min="14086" max="14086" width="7.6640625" style="66" customWidth="1"/>
    <col min="14087" max="14087" width="7.33203125" style="66" customWidth="1"/>
    <col min="14088" max="14088" width="7.5546875" style="66" customWidth="1"/>
    <col min="14089" max="14089" width="8.33203125" style="66" customWidth="1"/>
    <col min="14090" max="14090" width="8.44140625" style="66" customWidth="1"/>
    <col min="14091" max="14091" width="7.33203125" style="66" customWidth="1"/>
    <col min="14092" max="14093" width="9.109375" style="66" customWidth="1"/>
    <col min="14094" max="14094" width="8" style="66" customWidth="1"/>
    <col min="14095" max="14096" width="9.109375" style="66" customWidth="1"/>
    <col min="14097" max="14097" width="8" style="66" customWidth="1"/>
    <col min="14098" max="14098" width="9" style="66" customWidth="1"/>
    <col min="14099" max="14099" width="9.33203125" style="66" customWidth="1"/>
    <col min="14100" max="14100" width="6.88671875" style="66" customWidth="1"/>
    <col min="14101" max="14325" width="8.88671875" style="66"/>
    <col min="14326" max="14326" width="19.33203125" style="66" customWidth="1"/>
    <col min="14327" max="14327" width="9.6640625" style="66" customWidth="1"/>
    <col min="14328" max="14328" width="9.44140625" style="66" customWidth="1"/>
    <col min="14329" max="14329" width="8.6640625" style="66" customWidth="1"/>
    <col min="14330" max="14331" width="9.44140625" style="66" customWidth="1"/>
    <col min="14332" max="14332" width="7.6640625" style="66" customWidth="1"/>
    <col min="14333" max="14333" width="8.88671875" style="66" customWidth="1"/>
    <col min="14334" max="14334" width="8.6640625" style="66" customWidth="1"/>
    <col min="14335" max="14335" width="7.6640625" style="66" customWidth="1"/>
    <col min="14336" max="14337" width="8.109375" style="66" customWidth="1"/>
    <col min="14338" max="14338" width="6.44140625" style="66" customWidth="1"/>
    <col min="14339" max="14340" width="7.44140625" style="66" customWidth="1"/>
    <col min="14341" max="14341" width="6.33203125" style="66" customWidth="1"/>
    <col min="14342" max="14342" width="7.6640625" style="66" customWidth="1"/>
    <col min="14343" max="14343" width="7.33203125" style="66" customWidth="1"/>
    <col min="14344" max="14344" width="7.5546875" style="66" customWidth="1"/>
    <col min="14345" max="14345" width="8.33203125" style="66" customWidth="1"/>
    <col min="14346" max="14346" width="8.44140625" style="66" customWidth="1"/>
    <col min="14347" max="14347" width="7.33203125" style="66" customWidth="1"/>
    <col min="14348" max="14349" width="9.109375" style="66" customWidth="1"/>
    <col min="14350" max="14350" width="8" style="66" customWidth="1"/>
    <col min="14351" max="14352" width="9.109375" style="66" customWidth="1"/>
    <col min="14353" max="14353" width="8" style="66" customWidth="1"/>
    <col min="14354" max="14354" width="9" style="66" customWidth="1"/>
    <col min="14355" max="14355" width="9.33203125" style="66" customWidth="1"/>
    <col min="14356" max="14356" width="6.88671875" style="66" customWidth="1"/>
    <col min="14357" max="14581" width="8.88671875" style="66"/>
    <col min="14582" max="14582" width="19.33203125" style="66" customWidth="1"/>
    <col min="14583" max="14583" width="9.6640625" style="66" customWidth="1"/>
    <col min="14584" max="14584" width="9.44140625" style="66" customWidth="1"/>
    <col min="14585" max="14585" width="8.6640625" style="66" customWidth="1"/>
    <col min="14586" max="14587" width="9.44140625" style="66" customWidth="1"/>
    <col min="14588" max="14588" width="7.6640625" style="66" customWidth="1"/>
    <col min="14589" max="14589" width="8.88671875" style="66" customWidth="1"/>
    <col min="14590" max="14590" width="8.6640625" style="66" customWidth="1"/>
    <col min="14591" max="14591" width="7.6640625" style="66" customWidth="1"/>
    <col min="14592" max="14593" width="8.109375" style="66" customWidth="1"/>
    <col min="14594" max="14594" width="6.44140625" style="66" customWidth="1"/>
    <col min="14595" max="14596" width="7.44140625" style="66" customWidth="1"/>
    <col min="14597" max="14597" width="6.33203125" style="66" customWidth="1"/>
    <col min="14598" max="14598" width="7.6640625" style="66" customWidth="1"/>
    <col min="14599" max="14599" width="7.33203125" style="66" customWidth="1"/>
    <col min="14600" max="14600" width="7.5546875" style="66" customWidth="1"/>
    <col min="14601" max="14601" width="8.33203125" style="66" customWidth="1"/>
    <col min="14602" max="14602" width="8.44140625" style="66" customWidth="1"/>
    <col min="14603" max="14603" width="7.33203125" style="66" customWidth="1"/>
    <col min="14604" max="14605" width="9.109375" style="66" customWidth="1"/>
    <col min="14606" max="14606" width="8" style="66" customWidth="1"/>
    <col min="14607" max="14608" width="9.109375" style="66" customWidth="1"/>
    <col min="14609" max="14609" width="8" style="66" customWidth="1"/>
    <col min="14610" max="14610" width="9" style="66" customWidth="1"/>
    <col min="14611" max="14611" width="9.33203125" style="66" customWidth="1"/>
    <col min="14612" max="14612" width="6.88671875" style="66" customWidth="1"/>
    <col min="14613" max="14837" width="8.88671875" style="66"/>
    <col min="14838" max="14838" width="19.33203125" style="66" customWidth="1"/>
    <col min="14839" max="14839" width="9.6640625" style="66" customWidth="1"/>
    <col min="14840" max="14840" width="9.44140625" style="66" customWidth="1"/>
    <col min="14841" max="14841" width="8.6640625" style="66" customWidth="1"/>
    <col min="14842" max="14843" width="9.44140625" style="66" customWidth="1"/>
    <col min="14844" max="14844" width="7.6640625" style="66" customWidth="1"/>
    <col min="14845" max="14845" width="8.88671875" style="66" customWidth="1"/>
    <col min="14846" max="14846" width="8.6640625" style="66" customWidth="1"/>
    <col min="14847" max="14847" width="7.6640625" style="66" customWidth="1"/>
    <col min="14848" max="14849" width="8.109375" style="66" customWidth="1"/>
    <col min="14850" max="14850" width="6.44140625" style="66" customWidth="1"/>
    <col min="14851" max="14852" width="7.44140625" style="66" customWidth="1"/>
    <col min="14853" max="14853" width="6.33203125" style="66" customWidth="1"/>
    <col min="14854" max="14854" width="7.6640625" style="66" customWidth="1"/>
    <col min="14855" max="14855" width="7.33203125" style="66" customWidth="1"/>
    <col min="14856" max="14856" width="7.5546875" style="66" customWidth="1"/>
    <col min="14857" max="14857" width="8.33203125" style="66" customWidth="1"/>
    <col min="14858" max="14858" width="8.44140625" style="66" customWidth="1"/>
    <col min="14859" max="14859" width="7.33203125" style="66" customWidth="1"/>
    <col min="14860" max="14861" width="9.109375" style="66" customWidth="1"/>
    <col min="14862" max="14862" width="8" style="66" customWidth="1"/>
    <col min="14863" max="14864" width="9.109375" style="66" customWidth="1"/>
    <col min="14865" max="14865" width="8" style="66" customWidth="1"/>
    <col min="14866" max="14866" width="9" style="66" customWidth="1"/>
    <col min="14867" max="14867" width="9.33203125" style="66" customWidth="1"/>
    <col min="14868" max="14868" width="6.88671875" style="66" customWidth="1"/>
    <col min="14869" max="15093" width="8.88671875" style="66"/>
    <col min="15094" max="15094" width="19.33203125" style="66" customWidth="1"/>
    <col min="15095" max="15095" width="9.6640625" style="66" customWidth="1"/>
    <col min="15096" max="15096" width="9.44140625" style="66" customWidth="1"/>
    <col min="15097" max="15097" width="8.6640625" style="66" customWidth="1"/>
    <col min="15098" max="15099" width="9.44140625" style="66" customWidth="1"/>
    <col min="15100" max="15100" width="7.6640625" style="66" customWidth="1"/>
    <col min="15101" max="15101" width="8.88671875" style="66" customWidth="1"/>
    <col min="15102" max="15102" width="8.6640625" style="66" customWidth="1"/>
    <col min="15103" max="15103" width="7.6640625" style="66" customWidth="1"/>
    <col min="15104" max="15105" width="8.109375" style="66" customWidth="1"/>
    <col min="15106" max="15106" width="6.44140625" style="66" customWidth="1"/>
    <col min="15107" max="15108" width="7.44140625" style="66" customWidth="1"/>
    <col min="15109" max="15109" width="6.33203125" style="66" customWidth="1"/>
    <col min="15110" max="15110" width="7.6640625" style="66" customWidth="1"/>
    <col min="15111" max="15111" width="7.33203125" style="66" customWidth="1"/>
    <col min="15112" max="15112" width="7.5546875" style="66" customWidth="1"/>
    <col min="15113" max="15113" width="8.33203125" style="66" customWidth="1"/>
    <col min="15114" max="15114" width="8.44140625" style="66" customWidth="1"/>
    <col min="15115" max="15115" width="7.33203125" style="66" customWidth="1"/>
    <col min="15116" max="15117" width="9.109375" style="66" customWidth="1"/>
    <col min="15118" max="15118" width="8" style="66" customWidth="1"/>
    <col min="15119" max="15120" width="9.109375" style="66" customWidth="1"/>
    <col min="15121" max="15121" width="8" style="66" customWidth="1"/>
    <col min="15122" max="15122" width="9" style="66" customWidth="1"/>
    <col min="15123" max="15123" width="9.33203125" style="66" customWidth="1"/>
    <col min="15124" max="15124" width="6.88671875" style="66" customWidth="1"/>
    <col min="15125" max="15349" width="8.88671875" style="66"/>
    <col min="15350" max="15350" width="19.33203125" style="66" customWidth="1"/>
    <col min="15351" max="15351" width="9.6640625" style="66" customWidth="1"/>
    <col min="15352" max="15352" width="9.44140625" style="66" customWidth="1"/>
    <col min="15353" max="15353" width="8.6640625" style="66" customWidth="1"/>
    <col min="15354" max="15355" width="9.44140625" style="66" customWidth="1"/>
    <col min="15356" max="15356" width="7.6640625" style="66" customWidth="1"/>
    <col min="15357" max="15357" width="8.88671875" style="66" customWidth="1"/>
    <col min="15358" max="15358" width="8.6640625" style="66" customWidth="1"/>
    <col min="15359" max="15359" width="7.6640625" style="66" customWidth="1"/>
    <col min="15360" max="15361" width="8.109375" style="66" customWidth="1"/>
    <col min="15362" max="15362" width="6.44140625" style="66" customWidth="1"/>
    <col min="15363" max="15364" width="7.44140625" style="66" customWidth="1"/>
    <col min="15365" max="15365" width="6.33203125" style="66" customWidth="1"/>
    <col min="15366" max="15366" width="7.6640625" style="66" customWidth="1"/>
    <col min="15367" max="15367" width="7.33203125" style="66" customWidth="1"/>
    <col min="15368" max="15368" width="7.5546875" style="66" customWidth="1"/>
    <col min="15369" max="15369" width="8.33203125" style="66" customWidth="1"/>
    <col min="15370" max="15370" width="8.44140625" style="66" customWidth="1"/>
    <col min="15371" max="15371" width="7.33203125" style="66" customWidth="1"/>
    <col min="15372" max="15373" width="9.109375" style="66" customWidth="1"/>
    <col min="15374" max="15374" width="8" style="66" customWidth="1"/>
    <col min="15375" max="15376" width="9.109375" style="66" customWidth="1"/>
    <col min="15377" max="15377" width="8" style="66" customWidth="1"/>
    <col min="15378" max="15378" width="9" style="66" customWidth="1"/>
    <col min="15379" max="15379" width="9.33203125" style="66" customWidth="1"/>
    <col min="15380" max="15380" width="6.88671875" style="66" customWidth="1"/>
    <col min="15381" max="15605" width="8.88671875" style="66"/>
    <col min="15606" max="15606" width="19.33203125" style="66" customWidth="1"/>
    <col min="15607" max="15607" width="9.6640625" style="66" customWidth="1"/>
    <col min="15608" max="15608" width="9.44140625" style="66" customWidth="1"/>
    <col min="15609" max="15609" width="8.6640625" style="66" customWidth="1"/>
    <col min="15610" max="15611" width="9.44140625" style="66" customWidth="1"/>
    <col min="15612" max="15612" width="7.6640625" style="66" customWidth="1"/>
    <col min="15613" max="15613" width="8.88671875" style="66" customWidth="1"/>
    <col min="15614" max="15614" width="8.6640625" style="66" customWidth="1"/>
    <col min="15615" max="15615" width="7.6640625" style="66" customWidth="1"/>
    <col min="15616" max="15617" width="8.109375" style="66" customWidth="1"/>
    <col min="15618" max="15618" width="6.44140625" style="66" customWidth="1"/>
    <col min="15619" max="15620" width="7.44140625" style="66" customWidth="1"/>
    <col min="15621" max="15621" width="6.33203125" style="66" customWidth="1"/>
    <col min="15622" max="15622" width="7.6640625" style="66" customWidth="1"/>
    <col min="15623" max="15623" width="7.33203125" style="66" customWidth="1"/>
    <col min="15624" max="15624" width="7.5546875" style="66" customWidth="1"/>
    <col min="15625" max="15625" width="8.33203125" style="66" customWidth="1"/>
    <col min="15626" max="15626" width="8.44140625" style="66" customWidth="1"/>
    <col min="15627" max="15627" width="7.33203125" style="66" customWidth="1"/>
    <col min="15628" max="15629" width="9.109375" style="66" customWidth="1"/>
    <col min="15630" max="15630" width="8" style="66" customWidth="1"/>
    <col min="15631" max="15632" width="9.109375" style="66" customWidth="1"/>
    <col min="15633" max="15633" width="8" style="66" customWidth="1"/>
    <col min="15634" max="15634" width="9" style="66" customWidth="1"/>
    <col min="15635" max="15635" width="9.33203125" style="66" customWidth="1"/>
    <col min="15636" max="15636" width="6.88671875" style="66" customWidth="1"/>
    <col min="15637" max="15861" width="8.88671875" style="66"/>
    <col min="15862" max="15862" width="19.33203125" style="66" customWidth="1"/>
    <col min="15863" max="15863" width="9.6640625" style="66" customWidth="1"/>
    <col min="15864" max="15864" width="9.44140625" style="66" customWidth="1"/>
    <col min="15865" max="15865" width="8.6640625" style="66" customWidth="1"/>
    <col min="15866" max="15867" width="9.44140625" style="66" customWidth="1"/>
    <col min="15868" max="15868" width="7.6640625" style="66" customWidth="1"/>
    <col min="15869" max="15869" width="8.88671875" style="66" customWidth="1"/>
    <col min="15870" max="15870" width="8.6640625" style="66" customWidth="1"/>
    <col min="15871" max="15871" width="7.6640625" style="66" customWidth="1"/>
    <col min="15872" max="15873" width="8.109375" style="66" customWidth="1"/>
    <col min="15874" max="15874" width="6.44140625" style="66" customWidth="1"/>
    <col min="15875" max="15876" width="7.44140625" style="66" customWidth="1"/>
    <col min="15877" max="15877" width="6.33203125" style="66" customWidth="1"/>
    <col min="15878" max="15878" width="7.6640625" style="66" customWidth="1"/>
    <col min="15879" max="15879" width="7.33203125" style="66" customWidth="1"/>
    <col min="15880" max="15880" width="7.5546875" style="66" customWidth="1"/>
    <col min="15881" max="15881" width="8.33203125" style="66" customWidth="1"/>
    <col min="15882" max="15882" width="8.44140625" style="66" customWidth="1"/>
    <col min="15883" max="15883" width="7.33203125" style="66" customWidth="1"/>
    <col min="15884" max="15885" width="9.109375" style="66" customWidth="1"/>
    <col min="15886" max="15886" width="8" style="66" customWidth="1"/>
    <col min="15887" max="15888" width="9.109375" style="66" customWidth="1"/>
    <col min="15889" max="15889" width="8" style="66" customWidth="1"/>
    <col min="15890" max="15890" width="9" style="66" customWidth="1"/>
    <col min="15891" max="15891" width="9.33203125" style="66" customWidth="1"/>
    <col min="15892" max="15892" width="6.88671875" style="66" customWidth="1"/>
    <col min="15893" max="16117" width="8.88671875" style="66"/>
    <col min="16118" max="16118" width="19.33203125" style="66" customWidth="1"/>
    <col min="16119" max="16119" width="9.6640625" style="66" customWidth="1"/>
    <col min="16120" max="16120" width="9.44140625" style="66" customWidth="1"/>
    <col min="16121" max="16121" width="8.6640625" style="66" customWidth="1"/>
    <col min="16122" max="16123" width="9.44140625" style="66" customWidth="1"/>
    <col min="16124" max="16124" width="7.6640625" style="66" customWidth="1"/>
    <col min="16125" max="16125" width="8.88671875" style="66" customWidth="1"/>
    <col min="16126" max="16126" width="8.6640625" style="66" customWidth="1"/>
    <col min="16127" max="16127" width="7.6640625" style="66" customWidth="1"/>
    <col min="16128" max="16129" width="8.109375" style="66" customWidth="1"/>
    <col min="16130" max="16130" width="6.44140625" style="66" customWidth="1"/>
    <col min="16131" max="16132" width="7.44140625" style="66" customWidth="1"/>
    <col min="16133" max="16133" width="6.33203125" style="66" customWidth="1"/>
    <col min="16134" max="16134" width="7.6640625" style="66" customWidth="1"/>
    <col min="16135" max="16135" width="7.33203125" style="66" customWidth="1"/>
    <col min="16136" max="16136" width="7.5546875" style="66" customWidth="1"/>
    <col min="16137" max="16137" width="8.33203125" style="66" customWidth="1"/>
    <col min="16138" max="16138" width="8.44140625" style="66" customWidth="1"/>
    <col min="16139" max="16139" width="7.33203125" style="66" customWidth="1"/>
    <col min="16140" max="16141" width="9.109375" style="66" customWidth="1"/>
    <col min="16142" max="16142" width="8" style="66" customWidth="1"/>
    <col min="16143" max="16144" width="9.109375" style="66" customWidth="1"/>
    <col min="16145" max="16145" width="8" style="66" customWidth="1"/>
    <col min="16146" max="16146" width="9" style="66" customWidth="1"/>
    <col min="16147" max="16147" width="9.33203125" style="66" customWidth="1"/>
    <col min="16148" max="16148" width="6.88671875" style="66" customWidth="1"/>
    <col min="16149" max="16384" width="8.88671875" style="66"/>
  </cols>
  <sheetData>
    <row r="1" spans="1:24" ht="6" customHeight="1" x14ac:dyDescent="0.3"/>
    <row r="2" spans="1:24" s="51" customFormat="1" ht="40.5" customHeight="1" x14ac:dyDescent="0.35">
      <c r="A2" s="125"/>
      <c r="B2" s="199" t="s">
        <v>76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47"/>
      <c r="P2" s="75"/>
      <c r="Q2" s="47"/>
      <c r="R2" s="47"/>
      <c r="S2" s="48"/>
      <c r="T2" s="74"/>
      <c r="U2" s="48"/>
      <c r="W2" s="52"/>
      <c r="X2" s="148" t="s">
        <v>20</v>
      </c>
    </row>
    <row r="3" spans="1:24" s="51" customFormat="1" ht="11.4" customHeight="1" x14ac:dyDescent="0.3">
      <c r="C3" s="76"/>
      <c r="D3" s="77"/>
      <c r="E3" s="76"/>
      <c r="F3" s="77"/>
      <c r="G3" s="77"/>
      <c r="H3" s="76"/>
      <c r="I3" s="76"/>
      <c r="N3" s="53" t="s">
        <v>6</v>
      </c>
      <c r="O3" s="76"/>
      <c r="P3" s="77"/>
      <c r="Q3" s="76"/>
      <c r="R3" s="76"/>
      <c r="S3" s="76"/>
      <c r="T3" s="108"/>
      <c r="U3" s="109"/>
      <c r="V3" s="109"/>
      <c r="W3" s="109"/>
      <c r="X3" s="53" t="s">
        <v>6</v>
      </c>
    </row>
    <row r="4" spans="1:24" s="78" customFormat="1" ht="21.75" customHeight="1" x14ac:dyDescent="0.25">
      <c r="A4" s="177"/>
      <c r="B4" s="200" t="s">
        <v>74</v>
      </c>
      <c r="C4" s="180" t="s">
        <v>18</v>
      </c>
      <c r="D4" s="181"/>
      <c r="E4" s="182"/>
      <c r="F4" s="189" t="s">
        <v>29</v>
      </c>
      <c r="G4" s="189"/>
      <c r="H4" s="189"/>
      <c r="I4" s="180" t="s">
        <v>13</v>
      </c>
      <c r="J4" s="181"/>
      <c r="K4" s="182"/>
      <c r="L4" s="180" t="s">
        <v>19</v>
      </c>
      <c r="M4" s="181"/>
      <c r="N4" s="182"/>
      <c r="O4" s="180" t="s">
        <v>9</v>
      </c>
      <c r="P4" s="181"/>
      <c r="Q4" s="182"/>
      <c r="R4" s="181" t="s">
        <v>73</v>
      </c>
      <c r="S4" s="190" t="s">
        <v>15</v>
      </c>
      <c r="T4" s="191"/>
      <c r="U4" s="192"/>
      <c r="V4" s="180" t="s">
        <v>14</v>
      </c>
      <c r="W4" s="181"/>
      <c r="X4" s="182"/>
    </row>
    <row r="5" spans="1:24" s="79" customFormat="1" ht="18.75" customHeight="1" x14ac:dyDescent="0.25">
      <c r="A5" s="178"/>
      <c r="B5" s="201"/>
      <c r="C5" s="183"/>
      <c r="D5" s="184"/>
      <c r="E5" s="185"/>
      <c r="F5" s="189"/>
      <c r="G5" s="189"/>
      <c r="H5" s="189"/>
      <c r="I5" s="184"/>
      <c r="J5" s="184"/>
      <c r="K5" s="185"/>
      <c r="L5" s="183"/>
      <c r="M5" s="184"/>
      <c r="N5" s="185"/>
      <c r="O5" s="183"/>
      <c r="P5" s="184"/>
      <c r="Q5" s="185"/>
      <c r="R5" s="184"/>
      <c r="S5" s="193"/>
      <c r="T5" s="194"/>
      <c r="U5" s="195"/>
      <c r="V5" s="183"/>
      <c r="W5" s="184"/>
      <c r="X5" s="185"/>
    </row>
    <row r="6" spans="1:24" s="79" customFormat="1" ht="17.25" customHeight="1" x14ac:dyDescent="0.25">
      <c r="A6" s="178"/>
      <c r="B6" s="202"/>
      <c r="C6" s="186"/>
      <c r="D6" s="187"/>
      <c r="E6" s="188"/>
      <c r="F6" s="189"/>
      <c r="G6" s="189"/>
      <c r="H6" s="189"/>
      <c r="I6" s="187"/>
      <c r="J6" s="187"/>
      <c r="K6" s="188"/>
      <c r="L6" s="186"/>
      <c r="M6" s="187"/>
      <c r="N6" s="188"/>
      <c r="O6" s="186"/>
      <c r="P6" s="187"/>
      <c r="Q6" s="188"/>
      <c r="R6" s="187"/>
      <c r="S6" s="196"/>
      <c r="T6" s="197"/>
      <c r="U6" s="198"/>
      <c r="V6" s="186"/>
      <c r="W6" s="187"/>
      <c r="X6" s="188"/>
    </row>
    <row r="7" spans="1:24" s="54" customFormat="1" ht="24.75" customHeight="1" x14ac:dyDescent="0.25">
      <c r="A7" s="179"/>
      <c r="B7" s="55">
        <v>2022</v>
      </c>
      <c r="C7" s="55">
        <v>2021</v>
      </c>
      <c r="D7" s="55">
        <v>2022</v>
      </c>
      <c r="E7" s="56" t="s">
        <v>2</v>
      </c>
      <c r="F7" s="55">
        <v>2021</v>
      </c>
      <c r="G7" s="55">
        <v>2022</v>
      </c>
      <c r="H7" s="56" t="s">
        <v>2</v>
      </c>
      <c r="I7" s="55">
        <v>2021</v>
      </c>
      <c r="J7" s="55">
        <v>2022</v>
      </c>
      <c r="K7" s="56" t="s">
        <v>2</v>
      </c>
      <c r="L7" s="55">
        <v>2021</v>
      </c>
      <c r="M7" s="55">
        <v>2022</v>
      </c>
      <c r="N7" s="56" t="s">
        <v>2</v>
      </c>
      <c r="O7" s="55">
        <v>2021</v>
      </c>
      <c r="P7" s="55">
        <v>2022</v>
      </c>
      <c r="Q7" s="56" t="s">
        <v>2</v>
      </c>
      <c r="R7" s="55">
        <v>2022</v>
      </c>
      <c r="S7" s="55">
        <v>2021</v>
      </c>
      <c r="T7" s="55">
        <v>2022</v>
      </c>
      <c r="U7" s="56" t="s">
        <v>2</v>
      </c>
      <c r="V7" s="55">
        <v>2021</v>
      </c>
      <c r="W7" s="55">
        <v>2022</v>
      </c>
      <c r="X7" s="56" t="s">
        <v>2</v>
      </c>
    </row>
    <row r="8" spans="1:24" s="58" customFormat="1" ht="12" customHeight="1" x14ac:dyDescent="0.2">
      <c r="A8" s="57" t="s">
        <v>4</v>
      </c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57">
        <v>15</v>
      </c>
      <c r="Q8" s="57">
        <v>16</v>
      </c>
      <c r="R8" s="57">
        <v>17</v>
      </c>
      <c r="S8" s="57">
        <v>18</v>
      </c>
      <c r="T8" s="57">
        <v>19</v>
      </c>
      <c r="U8" s="57">
        <v>20</v>
      </c>
      <c r="V8" s="57">
        <v>21</v>
      </c>
      <c r="W8" s="57">
        <v>22</v>
      </c>
      <c r="X8" s="57">
        <v>23</v>
      </c>
    </row>
    <row r="9" spans="1:24" s="59" customFormat="1" ht="24.6" customHeight="1" x14ac:dyDescent="0.3">
      <c r="A9" s="30" t="s">
        <v>39</v>
      </c>
      <c r="B9" s="31">
        <f>SUM(B10:B29)</f>
        <v>43758</v>
      </c>
      <c r="C9" s="31">
        <f>SUM(C10:C29)</f>
        <v>58490</v>
      </c>
      <c r="D9" s="31">
        <f>SUM(D10:D29)</f>
        <v>39127</v>
      </c>
      <c r="E9" s="32">
        <f>D9/C9*100</f>
        <v>66.895195759958966</v>
      </c>
      <c r="F9" s="31">
        <f>SUM(F10:F29)</f>
        <v>23352</v>
      </c>
      <c r="G9" s="31">
        <f>SUM(G10:G29)</f>
        <v>7825</v>
      </c>
      <c r="H9" s="32">
        <f>G9/F9*100</f>
        <v>33.508907159986293</v>
      </c>
      <c r="I9" s="31">
        <f>SUM(I10:I29)</f>
        <v>1291</v>
      </c>
      <c r="J9" s="31">
        <f>SUM(J10:J29)</f>
        <v>294</v>
      </c>
      <c r="K9" s="32">
        <f>J9/I9*100</f>
        <v>22.773044151820294</v>
      </c>
      <c r="L9" s="31">
        <f>SUM(L10:L29)</f>
        <v>2611</v>
      </c>
      <c r="M9" s="31">
        <f>SUM(M10:M29)</f>
        <v>832</v>
      </c>
      <c r="N9" s="32">
        <f>M9/L9*100</f>
        <v>31.865185752585219</v>
      </c>
      <c r="O9" s="31">
        <f>SUM(O10:O29)</f>
        <v>56201</v>
      </c>
      <c r="P9" s="31">
        <f>SUM(P10:P29)</f>
        <v>30953</v>
      </c>
      <c r="Q9" s="32">
        <f>P9/O9*100</f>
        <v>55.075532463835167</v>
      </c>
      <c r="R9" s="31">
        <f>SUM(R10:R29)</f>
        <v>14910</v>
      </c>
      <c r="S9" s="31">
        <f>SUM(S10:S29)</f>
        <v>14329</v>
      </c>
      <c r="T9" s="31">
        <f>SUM(T10:T29)</f>
        <v>13840</v>
      </c>
      <c r="U9" s="32">
        <f>T9/S9*100</f>
        <v>96.587340358713107</v>
      </c>
      <c r="V9" s="31">
        <f>SUM(V10:V29)</f>
        <v>12460</v>
      </c>
      <c r="W9" s="31">
        <f>SUM(W10:W29)</f>
        <v>5167</v>
      </c>
      <c r="X9" s="32">
        <f>W9/V9*100</f>
        <v>41.468699839486355</v>
      </c>
    </row>
    <row r="10" spans="1:24" ht="16.5" customHeight="1" x14ac:dyDescent="0.3">
      <c r="A10" s="136" t="s">
        <v>40</v>
      </c>
      <c r="B10" s="60">
        <v>16929</v>
      </c>
      <c r="C10" s="157">
        <v>12913</v>
      </c>
      <c r="D10" s="64">
        <v>15085</v>
      </c>
      <c r="E10" s="36">
        <f>D10/C10*100</f>
        <v>116.82025865406955</v>
      </c>
      <c r="F10" s="67">
        <v>3966</v>
      </c>
      <c r="G10" s="67">
        <v>2570</v>
      </c>
      <c r="H10" s="36">
        <f>G10/F10*100</f>
        <v>64.800806858295516</v>
      </c>
      <c r="I10" s="64">
        <v>241</v>
      </c>
      <c r="J10" s="64">
        <v>67</v>
      </c>
      <c r="K10" s="36">
        <f>J10/I10*100</f>
        <v>27.800829875518673</v>
      </c>
      <c r="L10" s="67">
        <v>145</v>
      </c>
      <c r="M10" s="67">
        <v>21</v>
      </c>
      <c r="N10" s="36">
        <f>M10/L10*100</f>
        <v>14.482758620689657</v>
      </c>
      <c r="O10" s="67">
        <v>11820</v>
      </c>
      <c r="P10" s="67">
        <v>8626</v>
      </c>
      <c r="Q10" s="36">
        <f>P10/O10*100</f>
        <v>72.978003384094762</v>
      </c>
      <c r="R10" s="67">
        <v>5465</v>
      </c>
      <c r="S10" s="64">
        <v>2244</v>
      </c>
      <c r="T10" s="64">
        <v>5113</v>
      </c>
      <c r="U10" s="36">
        <f>T10/S10*100</f>
        <v>227.85204991087343</v>
      </c>
      <c r="V10" s="64">
        <v>1855</v>
      </c>
      <c r="W10" s="64">
        <v>3158</v>
      </c>
      <c r="X10" s="36">
        <f>W10/V10*100</f>
        <v>170.24258760107818</v>
      </c>
    </row>
    <row r="11" spans="1:24" ht="16.5" customHeight="1" x14ac:dyDescent="0.3">
      <c r="A11" s="136" t="s">
        <v>41</v>
      </c>
      <c r="B11" s="60">
        <v>1813</v>
      </c>
      <c r="C11" s="157">
        <v>5316</v>
      </c>
      <c r="D11" s="64">
        <v>1614</v>
      </c>
      <c r="E11" s="36">
        <f t="shared" ref="E11:E29" si="0">D11/C11*100</f>
        <v>30.361173814898418</v>
      </c>
      <c r="F11" s="67">
        <v>1910</v>
      </c>
      <c r="G11" s="67">
        <v>278</v>
      </c>
      <c r="H11" s="36">
        <f t="shared" ref="H11:H29" si="1">G11/F11*100</f>
        <v>14.554973821989527</v>
      </c>
      <c r="I11" s="64">
        <v>75</v>
      </c>
      <c r="J11" s="64">
        <v>18</v>
      </c>
      <c r="K11" s="36">
        <f t="shared" ref="K11:K29" si="2">J11/I11*100</f>
        <v>24</v>
      </c>
      <c r="L11" s="67">
        <v>165</v>
      </c>
      <c r="M11" s="67">
        <v>10</v>
      </c>
      <c r="N11" s="36">
        <f t="shared" ref="N11:N29" si="3">M11/L11*100</f>
        <v>6.0606060606060606</v>
      </c>
      <c r="O11" s="67">
        <v>5169</v>
      </c>
      <c r="P11" s="67">
        <v>1514</v>
      </c>
      <c r="Q11" s="36">
        <f t="shared" ref="Q11:Q29" si="4">P11/O11*100</f>
        <v>29.28999806538982</v>
      </c>
      <c r="R11" s="67">
        <v>705</v>
      </c>
      <c r="S11" s="64">
        <v>1168</v>
      </c>
      <c r="T11" s="64">
        <v>574</v>
      </c>
      <c r="U11" s="36">
        <f t="shared" ref="U11:U29" si="5">T11/S11*100</f>
        <v>49.143835616438359</v>
      </c>
      <c r="V11" s="64">
        <v>1050</v>
      </c>
      <c r="W11" s="64">
        <v>24</v>
      </c>
      <c r="X11" s="36">
        <f t="shared" ref="X11:X29" si="6">W11/V11*100</f>
        <v>2.2857142857142856</v>
      </c>
    </row>
    <row r="12" spans="1:24" ht="16.5" customHeight="1" x14ac:dyDescent="0.3">
      <c r="A12" s="136" t="s">
        <v>42</v>
      </c>
      <c r="B12" s="60">
        <v>1594</v>
      </c>
      <c r="C12" s="157">
        <v>4210</v>
      </c>
      <c r="D12" s="64">
        <v>1292</v>
      </c>
      <c r="E12" s="36">
        <f t="shared" si="0"/>
        <v>30.688836104513062</v>
      </c>
      <c r="F12" s="67">
        <v>1555</v>
      </c>
      <c r="G12" s="67">
        <v>255</v>
      </c>
      <c r="H12" s="36">
        <f t="shared" si="1"/>
        <v>16.39871382636656</v>
      </c>
      <c r="I12" s="64">
        <v>99</v>
      </c>
      <c r="J12" s="64">
        <v>16</v>
      </c>
      <c r="K12" s="36">
        <f t="shared" si="2"/>
        <v>16.161616161616163</v>
      </c>
      <c r="L12" s="67">
        <v>113</v>
      </c>
      <c r="M12" s="67">
        <v>21</v>
      </c>
      <c r="N12" s="36">
        <f t="shared" si="3"/>
        <v>18.584070796460178</v>
      </c>
      <c r="O12" s="67">
        <v>4025</v>
      </c>
      <c r="P12" s="67">
        <v>1238</v>
      </c>
      <c r="Q12" s="36">
        <f t="shared" si="4"/>
        <v>30.757763975155278</v>
      </c>
      <c r="R12" s="67">
        <v>201</v>
      </c>
      <c r="S12" s="64">
        <v>971</v>
      </c>
      <c r="T12" s="64">
        <v>192</v>
      </c>
      <c r="U12" s="36">
        <f t="shared" si="5"/>
        <v>19.773429454170959</v>
      </c>
      <c r="V12" s="64">
        <v>903</v>
      </c>
      <c r="W12" s="64">
        <v>12</v>
      </c>
      <c r="X12" s="36">
        <f t="shared" si="6"/>
        <v>1.3289036544850499</v>
      </c>
    </row>
    <row r="13" spans="1:24" ht="16.5" customHeight="1" x14ac:dyDescent="0.3">
      <c r="A13" s="136" t="s">
        <v>43</v>
      </c>
      <c r="B13" s="60">
        <v>1667</v>
      </c>
      <c r="C13" s="157">
        <v>3633</v>
      </c>
      <c r="D13" s="64">
        <v>1353</v>
      </c>
      <c r="E13" s="36">
        <f t="shared" si="0"/>
        <v>37.24194880264244</v>
      </c>
      <c r="F13" s="67">
        <v>1039</v>
      </c>
      <c r="G13" s="67">
        <v>177</v>
      </c>
      <c r="H13" s="36">
        <f t="shared" si="1"/>
        <v>17.035611164581326</v>
      </c>
      <c r="I13" s="64">
        <v>72</v>
      </c>
      <c r="J13" s="64">
        <v>13</v>
      </c>
      <c r="K13" s="36">
        <f t="shared" si="2"/>
        <v>18.055555555555554</v>
      </c>
      <c r="L13" s="67">
        <v>188</v>
      </c>
      <c r="M13" s="67">
        <v>20</v>
      </c>
      <c r="N13" s="36">
        <f t="shared" si="3"/>
        <v>10.638297872340425</v>
      </c>
      <c r="O13" s="67">
        <v>3328</v>
      </c>
      <c r="P13" s="67">
        <v>1293</v>
      </c>
      <c r="Q13" s="36">
        <f t="shared" si="4"/>
        <v>38.852163461538467</v>
      </c>
      <c r="R13" s="67">
        <v>757</v>
      </c>
      <c r="S13" s="64">
        <v>1046</v>
      </c>
      <c r="T13" s="64">
        <v>576</v>
      </c>
      <c r="U13" s="36">
        <f t="shared" si="5"/>
        <v>55.066921606118548</v>
      </c>
      <c r="V13" s="64">
        <v>970</v>
      </c>
      <c r="W13" s="64">
        <v>55</v>
      </c>
      <c r="X13" s="36">
        <f t="shared" si="6"/>
        <v>5.6701030927835054</v>
      </c>
    </row>
    <row r="14" spans="1:24" ht="16.5" customHeight="1" x14ac:dyDescent="0.3">
      <c r="A14" s="136" t="s">
        <v>44</v>
      </c>
      <c r="B14" s="60">
        <v>899</v>
      </c>
      <c r="C14" s="157">
        <v>1842</v>
      </c>
      <c r="D14" s="64">
        <v>772</v>
      </c>
      <c r="E14" s="36">
        <f t="shared" si="0"/>
        <v>41.910966340933768</v>
      </c>
      <c r="F14" s="67">
        <v>1170</v>
      </c>
      <c r="G14" s="67">
        <v>280</v>
      </c>
      <c r="H14" s="36">
        <f t="shared" si="1"/>
        <v>23.931623931623932</v>
      </c>
      <c r="I14" s="64">
        <v>43</v>
      </c>
      <c r="J14" s="64">
        <v>8</v>
      </c>
      <c r="K14" s="36">
        <f t="shared" si="2"/>
        <v>18.604651162790699</v>
      </c>
      <c r="L14" s="67">
        <v>8</v>
      </c>
      <c r="M14" s="67">
        <v>0</v>
      </c>
      <c r="N14" s="36">
        <f t="shared" si="3"/>
        <v>0</v>
      </c>
      <c r="O14" s="67">
        <v>1813</v>
      </c>
      <c r="P14" s="67">
        <v>687</v>
      </c>
      <c r="Q14" s="36">
        <f t="shared" si="4"/>
        <v>37.892995035852181</v>
      </c>
      <c r="R14" s="67">
        <v>254</v>
      </c>
      <c r="S14" s="64">
        <v>321</v>
      </c>
      <c r="T14" s="64">
        <v>252</v>
      </c>
      <c r="U14" s="36">
        <f t="shared" si="5"/>
        <v>78.504672897196258</v>
      </c>
      <c r="V14" s="64">
        <v>272</v>
      </c>
      <c r="W14" s="64">
        <v>51</v>
      </c>
      <c r="X14" s="36">
        <f t="shared" si="6"/>
        <v>18.75</v>
      </c>
    </row>
    <row r="15" spans="1:24" ht="16.5" customHeight="1" x14ac:dyDescent="0.3">
      <c r="A15" s="136" t="s">
        <v>45</v>
      </c>
      <c r="B15" s="60">
        <v>998</v>
      </c>
      <c r="C15" s="157">
        <v>2692</v>
      </c>
      <c r="D15" s="64">
        <v>890</v>
      </c>
      <c r="E15" s="36">
        <f t="shared" si="0"/>
        <v>33.060921248142641</v>
      </c>
      <c r="F15" s="67">
        <v>1453</v>
      </c>
      <c r="G15" s="67">
        <v>226</v>
      </c>
      <c r="H15" s="36">
        <f t="shared" si="1"/>
        <v>15.554026152787337</v>
      </c>
      <c r="I15" s="64">
        <v>87</v>
      </c>
      <c r="J15" s="64">
        <v>15</v>
      </c>
      <c r="K15" s="36">
        <f t="shared" si="2"/>
        <v>17.241379310344829</v>
      </c>
      <c r="L15" s="67">
        <v>162</v>
      </c>
      <c r="M15" s="67">
        <v>22</v>
      </c>
      <c r="N15" s="36">
        <f t="shared" si="3"/>
        <v>13.580246913580247</v>
      </c>
      <c r="O15" s="67">
        <v>2611</v>
      </c>
      <c r="P15" s="67">
        <v>727</v>
      </c>
      <c r="Q15" s="36">
        <f t="shared" si="4"/>
        <v>27.843738031405589</v>
      </c>
      <c r="R15" s="67">
        <v>397</v>
      </c>
      <c r="S15" s="64">
        <v>544</v>
      </c>
      <c r="T15" s="64">
        <v>346</v>
      </c>
      <c r="U15" s="36">
        <f t="shared" si="5"/>
        <v>63.602941176470587</v>
      </c>
      <c r="V15" s="64">
        <v>454</v>
      </c>
      <c r="W15" s="64">
        <v>35</v>
      </c>
      <c r="X15" s="36">
        <f t="shared" si="6"/>
        <v>7.7092511013215859</v>
      </c>
    </row>
    <row r="16" spans="1:24" ht="16.5" customHeight="1" x14ac:dyDescent="0.3">
      <c r="A16" s="136" t="s">
        <v>46</v>
      </c>
      <c r="B16" s="60">
        <v>497</v>
      </c>
      <c r="C16" s="157">
        <v>1051</v>
      </c>
      <c r="D16" s="64">
        <v>482</v>
      </c>
      <c r="E16" s="36">
        <f t="shared" si="0"/>
        <v>45.861084681255946</v>
      </c>
      <c r="F16" s="67">
        <v>538</v>
      </c>
      <c r="G16" s="67">
        <v>119</v>
      </c>
      <c r="H16" s="36">
        <f t="shared" si="1"/>
        <v>22.118959107806692</v>
      </c>
      <c r="I16" s="64">
        <v>68</v>
      </c>
      <c r="J16" s="64">
        <v>2</v>
      </c>
      <c r="K16" s="36">
        <f t="shared" si="2"/>
        <v>2.9411764705882351</v>
      </c>
      <c r="L16" s="67">
        <v>34</v>
      </c>
      <c r="M16" s="67">
        <v>7</v>
      </c>
      <c r="N16" s="36">
        <f t="shared" si="3"/>
        <v>20.588235294117645</v>
      </c>
      <c r="O16" s="67">
        <v>1050</v>
      </c>
      <c r="P16" s="67">
        <v>455</v>
      </c>
      <c r="Q16" s="36">
        <f t="shared" si="4"/>
        <v>43.333333333333336</v>
      </c>
      <c r="R16" s="67">
        <v>198</v>
      </c>
      <c r="S16" s="64">
        <v>290</v>
      </c>
      <c r="T16" s="64">
        <v>198</v>
      </c>
      <c r="U16" s="36">
        <f t="shared" si="5"/>
        <v>68.275862068965523</v>
      </c>
      <c r="V16" s="64">
        <v>274</v>
      </c>
      <c r="W16" s="64">
        <v>11</v>
      </c>
      <c r="X16" s="36">
        <f t="shared" si="6"/>
        <v>4.0145985401459852</v>
      </c>
    </row>
    <row r="17" spans="1:24" ht="16.5" customHeight="1" x14ac:dyDescent="0.3">
      <c r="A17" s="136" t="s">
        <v>47</v>
      </c>
      <c r="B17" s="60">
        <v>1895</v>
      </c>
      <c r="C17" s="157">
        <v>1616</v>
      </c>
      <c r="D17" s="64">
        <v>1823</v>
      </c>
      <c r="E17" s="36">
        <f t="shared" si="0"/>
        <v>112.80940594059405</v>
      </c>
      <c r="F17" s="67">
        <v>764</v>
      </c>
      <c r="G17" s="67">
        <v>431</v>
      </c>
      <c r="H17" s="36">
        <f t="shared" si="1"/>
        <v>56.413612565445028</v>
      </c>
      <c r="I17" s="64">
        <v>49</v>
      </c>
      <c r="J17" s="64">
        <v>46</v>
      </c>
      <c r="K17" s="36">
        <f t="shared" si="2"/>
        <v>93.877551020408163</v>
      </c>
      <c r="L17" s="67">
        <v>225</v>
      </c>
      <c r="M17" s="67">
        <v>242</v>
      </c>
      <c r="N17" s="36">
        <f t="shared" si="3"/>
        <v>107.55555555555556</v>
      </c>
      <c r="O17" s="67">
        <v>1591</v>
      </c>
      <c r="P17" s="67">
        <v>1774</v>
      </c>
      <c r="Q17" s="36">
        <f t="shared" si="4"/>
        <v>111.50219987429291</v>
      </c>
      <c r="R17" s="67">
        <v>751</v>
      </c>
      <c r="S17" s="64">
        <v>369</v>
      </c>
      <c r="T17" s="64">
        <v>750</v>
      </c>
      <c r="U17" s="36">
        <f t="shared" si="5"/>
        <v>203.25203252032523</v>
      </c>
      <c r="V17" s="64">
        <v>326</v>
      </c>
      <c r="W17" s="64">
        <v>320</v>
      </c>
      <c r="X17" s="36">
        <f t="shared" si="6"/>
        <v>98.159509202453989</v>
      </c>
    </row>
    <row r="18" spans="1:24" ht="16.5" customHeight="1" x14ac:dyDescent="0.3">
      <c r="A18" s="136" t="s">
        <v>48</v>
      </c>
      <c r="B18" s="60">
        <v>1394</v>
      </c>
      <c r="C18" s="157">
        <v>2277</v>
      </c>
      <c r="D18" s="64">
        <v>1363</v>
      </c>
      <c r="E18" s="36">
        <f t="shared" si="0"/>
        <v>59.859464207290294</v>
      </c>
      <c r="F18" s="67">
        <v>779</v>
      </c>
      <c r="G18" s="67">
        <v>253</v>
      </c>
      <c r="H18" s="36">
        <f t="shared" si="1"/>
        <v>32.477535301668809</v>
      </c>
      <c r="I18" s="64">
        <v>31</v>
      </c>
      <c r="J18" s="64">
        <v>7</v>
      </c>
      <c r="K18" s="36">
        <f t="shared" si="2"/>
        <v>22.58064516129032</v>
      </c>
      <c r="L18" s="67">
        <v>276</v>
      </c>
      <c r="M18" s="67">
        <v>32</v>
      </c>
      <c r="N18" s="36">
        <f t="shared" si="3"/>
        <v>11.594202898550725</v>
      </c>
      <c r="O18" s="67">
        <v>2235</v>
      </c>
      <c r="P18" s="67">
        <v>1274</v>
      </c>
      <c r="Q18" s="36">
        <f t="shared" si="4"/>
        <v>57.002237136465325</v>
      </c>
      <c r="R18" s="67">
        <v>349</v>
      </c>
      <c r="S18" s="64">
        <v>725</v>
      </c>
      <c r="T18" s="64">
        <v>347</v>
      </c>
      <c r="U18" s="36">
        <f t="shared" si="5"/>
        <v>47.862068965517238</v>
      </c>
      <c r="V18" s="64">
        <v>555</v>
      </c>
      <c r="W18" s="64">
        <v>82</v>
      </c>
      <c r="X18" s="36">
        <f t="shared" si="6"/>
        <v>14.774774774774773</v>
      </c>
    </row>
    <row r="19" spans="1:24" ht="16.5" customHeight="1" x14ac:dyDescent="0.3">
      <c r="A19" s="136" t="s">
        <v>49</v>
      </c>
      <c r="B19" s="60">
        <v>5945</v>
      </c>
      <c r="C19" s="157">
        <v>3438</v>
      </c>
      <c r="D19" s="64">
        <v>4947</v>
      </c>
      <c r="E19" s="36">
        <f t="shared" si="0"/>
        <v>143.89179755671901</v>
      </c>
      <c r="F19" s="67">
        <v>1464</v>
      </c>
      <c r="G19" s="67">
        <v>838</v>
      </c>
      <c r="H19" s="36">
        <f t="shared" si="1"/>
        <v>57.240437158469945</v>
      </c>
      <c r="I19" s="64">
        <v>128</v>
      </c>
      <c r="J19" s="64">
        <v>24</v>
      </c>
      <c r="K19" s="36">
        <f t="shared" si="2"/>
        <v>18.75</v>
      </c>
      <c r="L19" s="67">
        <v>88</v>
      </c>
      <c r="M19" s="67">
        <v>20</v>
      </c>
      <c r="N19" s="36">
        <f t="shared" si="3"/>
        <v>22.727272727272727</v>
      </c>
      <c r="O19" s="67">
        <v>3364</v>
      </c>
      <c r="P19" s="67">
        <v>4528</v>
      </c>
      <c r="Q19" s="36">
        <f t="shared" si="4"/>
        <v>134.60166468489894</v>
      </c>
      <c r="R19" s="67">
        <v>2082</v>
      </c>
      <c r="S19" s="64">
        <v>770</v>
      </c>
      <c r="T19" s="64">
        <v>1932</v>
      </c>
      <c r="U19" s="36">
        <f t="shared" si="5"/>
        <v>250.90909090909093</v>
      </c>
      <c r="V19" s="64">
        <v>655</v>
      </c>
      <c r="W19" s="64">
        <v>808</v>
      </c>
      <c r="X19" s="36">
        <f t="shared" si="6"/>
        <v>123.35877862595419</v>
      </c>
    </row>
    <row r="20" spans="1:24" ht="16.5" customHeight="1" x14ac:dyDescent="0.3">
      <c r="A20" s="136" t="s">
        <v>50</v>
      </c>
      <c r="B20" s="60">
        <v>996</v>
      </c>
      <c r="C20" s="157">
        <v>1911</v>
      </c>
      <c r="D20" s="64">
        <v>935</v>
      </c>
      <c r="E20" s="36">
        <f t="shared" si="0"/>
        <v>48.9272632129775</v>
      </c>
      <c r="F20" s="67">
        <v>736</v>
      </c>
      <c r="G20" s="67">
        <v>188</v>
      </c>
      <c r="H20" s="36">
        <f t="shared" si="1"/>
        <v>25.543478260869566</v>
      </c>
      <c r="I20" s="64">
        <v>35</v>
      </c>
      <c r="J20" s="64">
        <v>8</v>
      </c>
      <c r="K20" s="36">
        <f t="shared" si="2"/>
        <v>22.857142857142858</v>
      </c>
      <c r="L20" s="67">
        <v>39</v>
      </c>
      <c r="M20" s="67">
        <v>34</v>
      </c>
      <c r="N20" s="36">
        <f t="shared" si="3"/>
        <v>87.179487179487182</v>
      </c>
      <c r="O20" s="67">
        <v>1836</v>
      </c>
      <c r="P20" s="67">
        <v>730</v>
      </c>
      <c r="Q20" s="36">
        <f t="shared" si="4"/>
        <v>39.760348583877999</v>
      </c>
      <c r="R20" s="67">
        <v>425</v>
      </c>
      <c r="S20" s="64">
        <v>599</v>
      </c>
      <c r="T20" s="64">
        <v>425</v>
      </c>
      <c r="U20" s="36">
        <f t="shared" si="5"/>
        <v>70.951585976627712</v>
      </c>
      <c r="V20" s="64">
        <v>454</v>
      </c>
      <c r="W20" s="64">
        <v>60</v>
      </c>
      <c r="X20" s="36">
        <f t="shared" si="6"/>
        <v>13.215859030837004</v>
      </c>
    </row>
    <row r="21" spans="1:24" ht="16.5" customHeight="1" x14ac:dyDescent="0.3">
      <c r="A21" s="136" t="s">
        <v>51</v>
      </c>
      <c r="B21" s="60">
        <v>1237</v>
      </c>
      <c r="C21" s="157">
        <v>2730</v>
      </c>
      <c r="D21" s="64">
        <v>1204</v>
      </c>
      <c r="E21" s="36">
        <f t="shared" si="0"/>
        <v>44.102564102564102</v>
      </c>
      <c r="F21" s="67">
        <v>1203</v>
      </c>
      <c r="G21" s="67">
        <v>208</v>
      </c>
      <c r="H21" s="36">
        <f t="shared" si="1"/>
        <v>17.290108063175396</v>
      </c>
      <c r="I21" s="64">
        <v>43</v>
      </c>
      <c r="J21" s="64">
        <v>6</v>
      </c>
      <c r="K21" s="36">
        <f t="shared" si="2"/>
        <v>13.953488372093023</v>
      </c>
      <c r="L21" s="67">
        <v>278</v>
      </c>
      <c r="M21" s="67">
        <v>42</v>
      </c>
      <c r="N21" s="36">
        <f t="shared" si="3"/>
        <v>15.107913669064748</v>
      </c>
      <c r="O21" s="67">
        <v>2640</v>
      </c>
      <c r="P21" s="67">
        <v>1055</v>
      </c>
      <c r="Q21" s="36">
        <f t="shared" si="4"/>
        <v>39.962121212121211</v>
      </c>
      <c r="R21" s="67">
        <v>521</v>
      </c>
      <c r="S21" s="64">
        <v>838</v>
      </c>
      <c r="T21" s="64">
        <v>513</v>
      </c>
      <c r="U21" s="36">
        <f t="shared" si="5"/>
        <v>61.217183770883054</v>
      </c>
      <c r="V21" s="64">
        <v>706</v>
      </c>
      <c r="W21" s="64">
        <v>39</v>
      </c>
      <c r="X21" s="36">
        <f t="shared" si="6"/>
        <v>5.524079320113314</v>
      </c>
    </row>
    <row r="22" spans="1:24" ht="16.5" customHeight="1" x14ac:dyDescent="0.3">
      <c r="A22" s="136" t="s">
        <v>52</v>
      </c>
      <c r="B22" s="60">
        <v>690</v>
      </c>
      <c r="C22" s="157">
        <v>1486</v>
      </c>
      <c r="D22" s="64">
        <v>607</v>
      </c>
      <c r="E22" s="36">
        <f t="shared" si="0"/>
        <v>40.847913862718713</v>
      </c>
      <c r="F22" s="67">
        <v>508</v>
      </c>
      <c r="G22" s="67">
        <v>109</v>
      </c>
      <c r="H22" s="36">
        <f t="shared" si="1"/>
        <v>21.456692913385826</v>
      </c>
      <c r="I22" s="64">
        <v>31</v>
      </c>
      <c r="J22" s="64">
        <v>2</v>
      </c>
      <c r="K22" s="36">
        <f t="shared" si="2"/>
        <v>6.4516129032258061</v>
      </c>
      <c r="L22" s="67">
        <v>133</v>
      </c>
      <c r="M22" s="67">
        <v>34</v>
      </c>
      <c r="N22" s="36">
        <f t="shared" si="3"/>
        <v>25.563909774436087</v>
      </c>
      <c r="O22" s="67">
        <v>1479</v>
      </c>
      <c r="P22" s="67">
        <v>596</v>
      </c>
      <c r="Q22" s="36">
        <f t="shared" si="4"/>
        <v>40.297498309668697</v>
      </c>
      <c r="R22" s="67">
        <v>227</v>
      </c>
      <c r="S22" s="64">
        <v>447</v>
      </c>
      <c r="T22" s="64">
        <v>208</v>
      </c>
      <c r="U22" s="36">
        <f t="shared" si="5"/>
        <v>46.532438478747203</v>
      </c>
      <c r="V22" s="64">
        <v>389</v>
      </c>
      <c r="W22" s="64">
        <v>16</v>
      </c>
      <c r="X22" s="36">
        <f t="shared" si="6"/>
        <v>4.1131105398457581</v>
      </c>
    </row>
    <row r="23" spans="1:24" ht="16.5" customHeight="1" x14ac:dyDescent="0.3">
      <c r="A23" s="136" t="s">
        <v>53</v>
      </c>
      <c r="B23" s="60">
        <v>1649</v>
      </c>
      <c r="C23" s="157">
        <v>1527</v>
      </c>
      <c r="D23" s="64">
        <v>1522</v>
      </c>
      <c r="E23" s="36">
        <f t="shared" si="0"/>
        <v>99.672560576293392</v>
      </c>
      <c r="F23" s="67">
        <v>607</v>
      </c>
      <c r="G23" s="67">
        <v>383</v>
      </c>
      <c r="H23" s="36">
        <f t="shared" si="1"/>
        <v>63.097199341021415</v>
      </c>
      <c r="I23" s="64">
        <v>28</v>
      </c>
      <c r="J23" s="64">
        <v>15</v>
      </c>
      <c r="K23" s="36">
        <f t="shared" si="2"/>
        <v>53.571428571428569</v>
      </c>
      <c r="L23" s="67">
        <v>202</v>
      </c>
      <c r="M23" s="67">
        <v>43</v>
      </c>
      <c r="N23" s="36">
        <f t="shared" si="3"/>
        <v>21.287128712871286</v>
      </c>
      <c r="O23" s="67">
        <v>1519</v>
      </c>
      <c r="P23" s="67">
        <v>1500</v>
      </c>
      <c r="Q23" s="36">
        <f t="shared" si="4"/>
        <v>98.749177090190926</v>
      </c>
      <c r="R23" s="67">
        <v>803</v>
      </c>
      <c r="S23" s="64">
        <v>361</v>
      </c>
      <c r="T23" s="64">
        <v>749</v>
      </c>
      <c r="U23" s="36">
        <f t="shared" si="5"/>
        <v>207.47922437673131</v>
      </c>
      <c r="V23" s="64">
        <v>338</v>
      </c>
      <c r="W23" s="64">
        <v>299</v>
      </c>
      <c r="X23" s="36">
        <f t="shared" si="6"/>
        <v>88.461538461538453</v>
      </c>
    </row>
    <row r="24" spans="1:24" ht="16.5" customHeight="1" x14ac:dyDescent="0.3">
      <c r="A24" s="136" t="s">
        <v>54</v>
      </c>
      <c r="B24" s="60">
        <v>1203</v>
      </c>
      <c r="C24" s="157">
        <v>1926</v>
      </c>
      <c r="D24" s="64">
        <v>1000</v>
      </c>
      <c r="E24" s="36">
        <f t="shared" si="0"/>
        <v>51.921079958463132</v>
      </c>
      <c r="F24" s="67">
        <v>1157</v>
      </c>
      <c r="G24" s="67">
        <v>389</v>
      </c>
      <c r="H24" s="36">
        <f t="shared" si="1"/>
        <v>33.62143474503025</v>
      </c>
      <c r="I24" s="64">
        <v>60</v>
      </c>
      <c r="J24" s="64">
        <v>20</v>
      </c>
      <c r="K24" s="36">
        <f t="shared" si="2"/>
        <v>33.333333333333329</v>
      </c>
      <c r="L24" s="67">
        <v>57</v>
      </c>
      <c r="M24" s="67">
        <v>12</v>
      </c>
      <c r="N24" s="36">
        <f t="shared" si="3"/>
        <v>21.052631578947366</v>
      </c>
      <c r="O24" s="67">
        <v>1880</v>
      </c>
      <c r="P24" s="67">
        <v>934</v>
      </c>
      <c r="Q24" s="36">
        <f t="shared" si="4"/>
        <v>49.680851063829792</v>
      </c>
      <c r="R24" s="67">
        <v>369</v>
      </c>
      <c r="S24" s="64">
        <v>514</v>
      </c>
      <c r="T24" s="64">
        <v>266</v>
      </c>
      <c r="U24" s="36">
        <f t="shared" si="5"/>
        <v>51.750972762645922</v>
      </c>
      <c r="V24" s="64">
        <v>448</v>
      </c>
      <c r="W24" s="64">
        <v>78</v>
      </c>
      <c r="X24" s="36">
        <f t="shared" si="6"/>
        <v>17.410714285714285</v>
      </c>
    </row>
    <row r="25" spans="1:24" ht="16.5" customHeight="1" x14ac:dyDescent="0.3">
      <c r="A25" s="136" t="s">
        <v>55</v>
      </c>
      <c r="B25" s="60">
        <v>832</v>
      </c>
      <c r="C25" s="157">
        <v>2298</v>
      </c>
      <c r="D25" s="64">
        <v>812</v>
      </c>
      <c r="E25" s="36">
        <f t="shared" si="0"/>
        <v>35.335073977371628</v>
      </c>
      <c r="F25" s="67">
        <v>1088</v>
      </c>
      <c r="G25" s="67">
        <v>171</v>
      </c>
      <c r="H25" s="36">
        <f t="shared" si="1"/>
        <v>15.716911764705882</v>
      </c>
      <c r="I25" s="64">
        <v>50</v>
      </c>
      <c r="J25" s="64">
        <v>10</v>
      </c>
      <c r="K25" s="36">
        <f t="shared" si="2"/>
        <v>20</v>
      </c>
      <c r="L25" s="67">
        <v>72</v>
      </c>
      <c r="M25" s="67">
        <v>43</v>
      </c>
      <c r="N25" s="36">
        <f t="shared" si="3"/>
        <v>59.722222222222221</v>
      </c>
      <c r="O25" s="67">
        <v>2260</v>
      </c>
      <c r="P25" s="67">
        <v>708</v>
      </c>
      <c r="Q25" s="36">
        <f t="shared" si="4"/>
        <v>31.327433628318584</v>
      </c>
      <c r="R25" s="67">
        <v>318</v>
      </c>
      <c r="S25" s="64">
        <v>557</v>
      </c>
      <c r="T25" s="64">
        <v>318</v>
      </c>
      <c r="U25" s="36">
        <f t="shared" si="5"/>
        <v>57.091561938958712</v>
      </c>
      <c r="V25" s="64">
        <v>447</v>
      </c>
      <c r="W25" s="64">
        <v>13</v>
      </c>
      <c r="X25" s="36">
        <f t="shared" si="6"/>
        <v>2.9082774049217002</v>
      </c>
    </row>
    <row r="26" spans="1:24" ht="16.5" customHeight="1" x14ac:dyDescent="0.3">
      <c r="A26" s="136" t="s">
        <v>56</v>
      </c>
      <c r="B26" s="60">
        <v>926</v>
      </c>
      <c r="C26" s="157">
        <v>1754</v>
      </c>
      <c r="D26" s="64">
        <v>910</v>
      </c>
      <c r="E26" s="36">
        <f t="shared" si="0"/>
        <v>51.881413911060434</v>
      </c>
      <c r="F26" s="67">
        <v>903</v>
      </c>
      <c r="G26" s="67">
        <v>404</v>
      </c>
      <c r="H26" s="36">
        <f t="shared" si="1"/>
        <v>44.739756367663347</v>
      </c>
      <c r="I26" s="64">
        <v>34</v>
      </c>
      <c r="J26" s="64">
        <v>3</v>
      </c>
      <c r="K26" s="36">
        <f t="shared" si="2"/>
        <v>8.8235294117647065</v>
      </c>
      <c r="L26" s="67">
        <v>144</v>
      </c>
      <c r="M26" s="67">
        <v>76</v>
      </c>
      <c r="N26" s="36">
        <f t="shared" si="3"/>
        <v>52.777777777777779</v>
      </c>
      <c r="O26" s="67">
        <v>1744</v>
      </c>
      <c r="P26" s="67">
        <v>841</v>
      </c>
      <c r="Q26" s="36">
        <f t="shared" si="4"/>
        <v>48.222477064220179</v>
      </c>
      <c r="R26" s="67">
        <v>334</v>
      </c>
      <c r="S26" s="64">
        <v>640</v>
      </c>
      <c r="T26" s="64">
        <v>333</v>
      </c>
      <c r="U26" s="36">
        <f t="shared" si="5"/>
        <v>52.031249999999993</v>
      </c>
      <c r="V26" s="64">
        <v>632</v>
      </c>
      <c r="W26" s="64">
        <v>42</v>
      </c>
      <c r="X26" s="36">
        <f t="shared" si="6"/>
        <v>6.6455696202531636</v>
      </c>
    </row>
    <row r="27" spans="1:24" ht="16.5" customHeight="1" x14ac:dyDescent="0.3">
      <c r="A27" s="136" t="s">
        <v>57</v>
      </c>
      <c r="B27" s="60">
        <v>1158</v>
      </c>
      <c r="C27" s="157">
        <v>2664</v>
      </c>
      <c r="D27" s="64">
        <v>1121</v>
      </c>
      <c r="E27" s="36">
        <f t="shared" si="0"/>
        <v>42.07957957957958</v>
      </c>
      <c r="F27" s="67">
        <v>1028</v>
      </c>
      <c r="G27" s="67">
        <v>190</v>
      </c>
      <c r="H27" s="36">
        <f t="shared" si="1"/>
        <v>18.482490272373543</v>
      </c>
      <c r="I27" s="64">
        <v>41</v>
      </c>
      <c r="J27" s="64">
        <v>4</v>
      </c>
      <c r="K27" s="36">
        <f t="shared" si="2"/>
        <v>9.7560975609756095</v>
      </c>
      <c r="L27" s="67">
        <v>146</v>
      </c>
      <c r="M27" s="67">
        <v>104</v>
      </c>
      <c r="N27" s="36">
        <f t="shared" si="3"/>
        <v>71.232876712328761</v>
      </c>
      <c r="O27" s="67">
        <v>2648</v>
      </c>
      <c r="P27" s="67">
        <v>1100</v>
      </c>
      <c r="Q27" s="36">
        <f t="shared" si="4"/>
        <v>41.540785498489427</v>
      </c>
      <c r="R27" s="67">
        <v>251</v>
      </c>
      <c r="S27" s="64">
        <v>906</v>
      </c>
      <c r="T27" s="64">
        <v>248</v>
      </c>
      <c r="U27" s="36">
        <f t="shared" si="5"/>
        <v>27.373068432671083</v>
      </c>
      <c r="V27" s="64">
        <v>822</v>
      </c>
      <c r="W27" s="64">
        <v>14</v>
      </c>
      <c r="X27" s="36">
        <f t="shared" si="6"/>
        <v>1.7031630170316301</v>
      </c>
    </row>
    <row r="28" spans="1:24" ht="16.5" customHeight="1" x14ac:dyDescent="0.3">
      <c r="A28" s="136" t="s">
        <v>58</v>
      </c>
      <c r="B28" s="60">
        <v>533</v>
      </c>
      <c r="C28" s="157">
        <v>1082</v>
      </c>
      <c r="D28" s="64">
        <v>503</v>
      </c>
      <c r="E28" s="36">
        <f t="shared" si="0"/>
        <v>46.487985212569313</v>
      </c>
      <c r="F28" s="67">
        <v>502</v>
      </c>
      <c r="G28" s="67">
        <v>172</v>
      </c>
      <c r="H28" s="36">
        <f t="shared" si="1"/>
        <v>34.262948207171313</v>
      </c>
      <c r="I28" s="64">
        <v>38</v>
      </c>
      <c r="J28" s="64">
        <v>3</v>
      </c>
      <c r="K28" s="36">
        <f t="shared" si="2"/>
        <v>7.8947368421052628</v>
      </c>
      <c r="L28" s="67">
        <v>66</v>
      </c>
      <c r="M28" s="67">
        <v>31</v>
      </c>
      <c r="N28" s="36">
        <f t="shared" si="3"/>
        <v>46.969696969696969</v>
      </c>
      <c r="O28" s="67">
        <v>1080</v>
      </c>
      <c r="P28" s="67">
        <v>503</v>
      </c>
      <c r="Q28" s="36">
        <f t="shared" si="4"/>
        <v>46.574074074074076</v>
      </c>
      <c r="R28" s="67">
        <v>231</v>
      </c>
      <c r="S28" s="64">
        <v>377</v>
      </c>
      <c r="T28" s="64">
        <v>230</v>
      </c>
      <c r="U28" s="36">
        <f t="shared" si="5"/>
        <v>61.007957559681699</v>
      </c>
      <c r="V28" s="64">
        <v>359</v>
      </c>
      <c r="W28" s="64">
        <v>0</v>
      </c>
      <c r="X28" s="36">
        <f t="shared" si="6"/>
        <v>0</v>
      </c>
    </row>
    <row r="29" spans="1:24" ht="16.5" customHeight="1" x14ac:dyDescent="0.3">
      <c r="A29" s="136" t="s">
        <v>59</v>
      </c>
      <c r="B29" s="60">
        <v>903</v>
      </c>
      <c r="C29" s="157">
        <v>2124</v>
      </c>
      <c r="D29" s="64">
        <v>892</v>
      </c>
      <c r="E29" s="36">
        <f t="shared" si="0"/>
        <v>41.996233521657253</v>
      </c>
      <c r="F29" s="67">
        <v>982</v>
      </c>
      <c r="G29" s="67">
        <v>184</v>
      </c>
      <c r="H29" s="36">
        <f t="shared" si="1"/>
        <v>18.737270875763748</v>
      </c>
      <c r="I29" s="64">
        <v>38</v>
      </c>
      <c r="J29" s="64">
        <v>7</v>
      </c>
      <c r="K29" s="36">
        <f t="shared" si="2"/>
        <v>18.421052631578945</v>
      </c>
      <c r="L29" s="67">
        <v>70</v>
      </c>
      <c r="M29" s="67">
        <v>18</v>
      </c>
      <c r="N29" s="36">
        <f t="shared" si="3"/>
        <v>25.714285714285712</v>
      </c>
      <c r="O29" s="67">
        <v>2109</v>
      </c>
      <c r="P29" s="67">
        <v>870</v>
      </c>
      <c r="Q29" s="36">
        <f t="shared" si="4"/>
        <v>41.25177809388336</v>
      </c>
      <c r="R29" s="67">
        <v>272</v>
      </c>
      <c r="S29" s="64">
        <v>642</v>
      </c>
      <c r="T29" s="64">
        <v>270</v>
      </c>
      <c r="U29" s="36">
        <f t="shared" si="5"/>
        <v>42.056074766355138</v>
      </c>
      <c r="V29" s="64">
        <v>551</v>
      </c>
      <c r="W29" s="64">
        <v>50</v>
      </c>
      <c r="X29" s="36">
        <f t="shared" si="6"/>
        <v>9.0744101633393832</v>
      </c>
    </row>
    <row r="30" spans="1:24" ht="50.4" customHeight="1" x14ac:dyDescent="0.3">
      <c r="B30" s="176" t="s">
        <v>75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80"/>
      <c r="P30" s="81"/>
      <c r="Q30" s="82"/>
      <c r="R30" s="82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0"/>
  <sheetViews>
    <sheetView view="pageBreakPreview" topLeftCell="A7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60.33203125" style="3" customWidth="1"/>
    <col min="2" max="2" width="16.33203125" style="3" customWidth="1"/>
    <col min="3" max="3" width="17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4" t="s">
        <v>66</v>
      </c>
      <c r="B1" s="204"/>
      <c r="C1" s="204"/>
      <c r="D1" s="204"/>
      <c r="E1" s="204"/>
    </row>
    <row r="2" spans="1:11" ht="23.25" customHeight="1" x14ac:dyDescent="0.25">
      <c r="A2" s="204" t="s">
        <v>30</v>
      </c>
      <c r="B2" s="204"/>
      <c r="C2" s="204"/>
      <c r="D2" s="204"/>
      <c r="E2" s="204"/>
    </row>
    <row r="3" spans="1:11" ht="6" customHeight="1" x14ac:dyDescent="0.25">
      <c r="A3" s="18"/>
    </row>
    <row r="4" spans="1:11" s="4" customFormat="1" ht="23.25" customHeight="1" x14ac:dyDescent="0.3">
      <c r="A4" s="215"/>
      <c r="B4" s="205" t="s">
        <v>77</v>
      </c>
      <c r="C4" s="205" t="s">
        <v>78</v>
      </c>
      <c r="D4" s="233" t="s">
        <v>1</v>
      </c>
      <c r="E4" s="234"/>
    </row>
    <row r="5" spans="1:11" s="4" customFormat="1" ht="32.25" customHeight="1" x14ac:dyDescent="0.3">
      <c r="A5" s="215"/>
      <c r="B5" s="206"/>
      <c r="C5" s="206"/>
      <c r="D5" s="5" t="s">
        <v>2</v>
      </c>
      <c r="E5" s="6" t="s">
        <v>37</v>
      </c>
    </row>
    <row r="6" spans="1:11" s="9" customFormat="1" ht="15.75" customHeight="1" x14ac:dyDescent="0.3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3">
      <c r="A7" s="10" t="s">
        <v>69</v>
      </c>
      <c r="B7" s="152" t="s">
        <v>68</v>
      </c>
      <c r="C7" s="152">
        <f>'10'!B8</f>
        <v>12494</v>
      </c>
      <c r="D7" s="11" t="s">
        <v>68</v>
      </c>
      <c r="E7" s="153" t="s">
        <v>68</v>
      </c>
      <c r="K7" s="12"/>
    </row>
    <row r="8" spans="1:11" s="4" customFormat="1" ht="31.5" customHeight="1" x14ac:dyDescent="0.3">
      <c r="A8" s="10" t="s">
        <v>33</v>
      </c>
      <c r="B8" s="152">
        <f>'10'!C8</f>
        <v>17960</v>
      </c>
      <c r="C8" s="152">
        <f>'10'!D8</f>
        <v>11010</v>
      </c>
      <c r="D8" s="11">
        <f t="shared" ref="D8:D12" si="0">C8/B8*100</f>
        <v>61.302895322939868</v>
      </c>
      <c r="E8" s="153">
        <f t="shared" ref="E8:E12" si="1">C8-B8</f>
        <v>-6950</v>
      </c>
      <c r="K8" s="12"/>
    </row>
    <row r="9" spans="1:11" s="4" customFormat="1" ht="54.75" customHeight="1" x14ac:dyDescent="0.3">
      <c r="A9" s="13" t="s">
        <v>34</v>
      </c>
      <c r="B9" s="152">
        <f>'10'!F8</f>
        <v>6300</v>
      </c>
      <c r="C9" s="152">
        <f>'10'!G8</f>
        <v>1845</v>
      </c>
      <c r="D9" s="11">
        <f t="shared" si="0"/>
        <v>29.285714285714288</v>
      </c>
      <c r="E9" s="153">
        <f t="shared" si="1"/>
        <v>-4455</v>
      </c>
      <c r="K9" s="12"/>
    </row>
    <row r="10" spans="1:11" s="4" customFormat="1" ht="35.25" customHeight="1" x14ac:dyDescent="0.3">
      <c r="A10" s="14" t="s">
        <v>35</v>
      </c>
      <c r="B10" s="152">
        <f>'10'!I8</f>
        <v>401</v>
      </c>
      <c r="C10" s="152">
        <f>'10'!J8</f>
        <v>94</v>
      </c>
      <c r="D10" s="11">
        <f t="shared" si="0"/>
        <v>23.441396508728179</v>
      </c>
      <c r="E10" s="153">
        <f t="shared" si="1"/>
        <v>-307</v>
      </c>
      <c r="K10" s="12"/>
    </row>
    <row r="11" spans="1:11" s="4" customFormat="1" ht="45.75" customHeight="1" x14ac:dyDescent="0.3">
      <c r="A11" s="14" t="s">
        <v>27</v>
      </c>
      <c r="B11" s="152">
        <f>'10'!L8</f>
        <v>668</v>
      </c>
      <c r="C11" s="152">
        <f>'10'!M8</f>
        <v>205</v>
      </c>
      <c r="D11" s="11">
        <f t="shared" si="0"/>
        <v>30.688622754491018</v>
      </c>
      <c r="E11" s="153">
        <f t="shared" si="1"/>
        <v>-463</v>
      </c>
      <c r="K11" s="12"/>
    </row>
    <row r="12" spans="1:11" s="4" customFormat="1" ht="55.5" customHeight="1" x14ac:dyDescent="0.3">
      <c r="A12" s="14" t="s">
        <v>36</v>
      </c>
      <c r="B12" s="152">
        <f>'10'!O8</f>
        <v>17054</v>
      </c>
      <c r="C12" s="152">
        <f>'10'!P8</f>
        <v>8504</v>
      </c>
      <c r="D12" s="11">
        <f t="shared" si="0"/>
        <v>49.865134279347956</v>
      </c>
      <c r="E12" s="153">
        <f t="shared" si="1"/>
        <v>-8550</v>
      </c>
      <c r="K12" s="12"/>
    </row>
    <row r="13" spans="1:11" s="4" customFormat="1" ht="12.75" customHeight="1" x14ac:dyDescent="0.3">
      <c r="A13" s="211" t="s">
        <v>5</v>
      </c>
      <c r="B13" s="212"/>
      <c r="C13" s="212"/>
      <c r="D13" s="212"/>
      <c r="E13" s="212"/>
      <c r="K13" s="12"/>
    </row>
    <row r="14" spans="1:11" s="4" customFormat="1" ht="15" customHeight="1" x14ac:dyDescent="0.3">
      <c r="A14" s="213"/>
      <c r="B14" s="214"/>
      <c r="C14" s="214"/>
      <c r="D14" s="214"/>
      <c r="E14" s="214"/>
      <c r="K14" s="12"/>
    </row>
    <row r="15" spans="1:11" s="4" customFormat="1" ht="20.25" customHeight="1" x14ac:dyDescent="0.3">
      <c r="A15" s="209" t="s">
        <v>0</v>
      </c>
      <c r="B15" s="215" t="s">
        <v>79</v>
      </c>
      <c r="C15" s="215" t="s">
        <v>80</v>
      </c>
      <c r="D15" s="233" t="s">
        <v>1</v>
      </c>
      <c r="E15" s="234"/>
      <c r="K15" s="12"/>
    </row>
    <row r="16" spans="1:11" ht="35.25" customHeight="1" x14ac:dyDescent="0.25">
      <c r="A16" s="210"/>
      <c r="B16" s="215"/>
      <c r="C16" s="215"/>
      <c r="D16" s="5" t="s">
        <v>2</v>
      </c>
      <c r="E16" s="6" t="s">
        <v>64</v>
      </c>
      <c r="K16" s="12"/>
    </row>
    <row r="17" spans="1:11" ht="24" customHeight="1" x14ac:dyDescent="0.25">
      <c r="A17" s="10" t="s">
        <v>69</v>
      </c>
      <c r="B17" s="156" t="s">
        <v>68</v>
      </c>
      <c r="C17" s="156">
        <f>'10'!R8</f>
        <v>3448</v>
      </c>
      <c r="D17" s="11" t="s">
        <v>68</v>
      </c>
      <c r="E17" s="153" t="s">
        <v>68</v>
      </c>
      <c r="K17" s="12"/>
    </row>
    <row r="18" spans="1:11" ht="25.5" customHeight="1" x14ac:dyDescent="0.25">
      <c r="A18" s="1" t="s">
        <v>33</v>
      </c>
      <c r="B18" s="156">
        <f>'10'!S8</f>
        <v>3808</v>
      </c>
      <c r="C18" s="156">
        <f>'10'!T8</f>
        <v>3127</v>
      </c>
      <c r="D18" s="11">
        <f t="shared" ref="D18:D19" si="2">C18/B18*100</f>
        <v>82.116596638655466</v>
      </c>
      <c r="E18" s="153">
        <f t="shared" ref="E18:E19" si="3">C18-B18</f>
        <v>-681</v>
      </c>
      <c r="K18" s="12"/>
    </row>
    <row r="19" spans="1:11" ht="37.200000000000003" customHeight="1" x14ac:dyDescent="0.25">
      <c r="A19" s="1" t="s">
        <v>38</v>
      </c>
      <c r="B19" s="156">
        <f>'10'!V8</f>
        <v>3133</v>
      </c>
      <c r="C19" s="156">
        <f>'10'!W8</f>
        <v>1316</v>
      </c>
      <c r="D19" s="11">
        <f t="shared" si="2"/>
        <v>42.004468560485158</v>
      </c>
      <c r="E19" s="153">
        <f t="shared" si="3"/>
        <v>-1817</v>
      </c>
      <c r="K19" s="12"/>
    </row>
    <row r="20" spans="1:11" ht="66.599999999999994" customHeight="1" x14ac:dyDescent="0.25">
      <c r="A20" s="203" t="s">
        <v>75</v>
      </c>
      <c r="B20" s="203"/>
      <c r="C20" s="203"/>
      <c r="D20" s="203"/>
      <c r="E20" s="203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29"/>
  <sheetViews>
    <sheetView view="pageBreakPreview" topLeftCell="K1" zoomScale="90" zoomScaleNormal="85" zoomScaleSheetLayoutView="90" workbookViewId="0">
      <selection activeCell="H17" sqref="H17"/>
    </sheetView>
  </sheetViews>
  <sheetFormatPr defaultRowHeight="15.6" x14ac:dyDescent="0.3"/>
  <cols>
    <col min="1" max="1" width="22" style="69" customWidth="1"/>
    <col min="2" max="2" width="19.6640625" style="69" customWidth="1"/>
    <col min="3" max="4" width="10.109375" style="66" customWidth="1"/>
    <col min="5" max="5" width="7.109375" style="70" customWidth="1"/>
    <col min="6" max="7" width="10.6640625" style="66" customWidth="1"/>
    <col min="8" max="8" width="7.109375" style="70" customWidth="1"/>
    <col min="9" max="9" width="8.109375" style="66" customWidth="1"/>
    <col min="10" max="10" width="7.5546875" style="66" customWidth="1"/>
    <col min="11" max="11" width="7" style="70" customWidth="1"/>
    <col min="12" max="13" width="9.5546875" style="70" customWidth="1"/>
    <col min="14" max="14" width="6.33203125" style="70" customWidth="1"/>
    <col min="15" max="16" width="9.33203125" style="66" customWidth="1"/>
    <col min="17" max="17" width="6.44140625" style="70" customWidth="1"/>
    <col min="18" max="18" width="18.109375" style="66" customWidth="1"/>
    <col min="19" max="19" width="9.109375" style="66" customWidth="1"/>
    <col min="20" max="20" width="9.5546875" style="66" customWidth="1"/>
    <col min="21" max="21" width="6.44140625" style="70" customWidth="1"/>
    <col min="22" max="22" width="8.5546875" style="66" customWidth="1"/>
    <col min="23" max="23" width="9.5546875" style="68" customWidth="1"/>
    <col min="24" max="24" width="6.6640625" style="70" customWidth="1"/>
    <col min="25" max="27" width="9.109375" style="66"/>
    <col min="28" max="28" width="10.88671875" style="66" bestFit="1" customWidth="1"/>
    <col min="29" max="249" width="9.109375" style="66"/>
    <col min="250" max="250" width="18.6640625" style="66" customWidth="1"/>
    <col min="251" max="252" width="9.44140625" style="66" customWidth="1"/>
    <col min="253" max="253" width="7.6640625" style="66" customWidth="1"/>
    <col min="254" max="254" width="9.33203125" style="66" customWidth="1"/>
    <col min="255" max="255" width="9.88671875" style="66" customWidth="1"/>
    <col min="256" max="256" width="7.109375" style="66" customWidth="1"/>
    <col min="257" max="257" width="8.5546875" style="66" customWidth="1"/>
    <col min="258" max="258" width="8.88671875" style="66" customWidth="1"/>
    <col min="259" max="259" width="7.109375" style="66" customWidth="1"/>
    <col min="260" max="260" width="9" style="66" customWidth="1"/>
    <col min="261" max="261" width="8.6640625" style="66" customWidth="1"/>
    <col min="262" max="262" width="6.5546875" style="66" customWidth="1"/>
    <col min="263" max="263" width="8.109375" style="66" customWidth="1"/>
    <col min="264" max="264" width="7.5546875" style="66" customWidth="1"/>
    <col min="265" max="265" width="7" style="66" customWidth="1"/>
    <col min="266" max="267" width="8.6640625" style="66" customWidth="1"/>
    <col min="268" max="268" width="7.33203125" style="66" customWidth="1"/>
    <col min="269" max="269" width="8.109375" style="66" customWidth="1"/>
    <col min="270" max="270" width="8.6640625" style="66" customWidth="1"/>
    <col min="271" max="271" width="6.44140625" style="66" customWidth="1"/>
    <col min="272" max="273" width="9.33203125" style="66" customWidth="1"/>
    <col min="274" max="274" width="6.44140625" style="66" customWidth="1"/>
    <col min="275" max="276" width="9.5546875" style="66" customWidth="1"/>
    <col min="277" max="277" width="6.44140625" style="66" customWidth="1"/>
    <col min="278" max="279" width="9.5546875" style="66" customWidth="1"/>
    <col min="280" max="280" width="6.6640625" style="66" customWidth="1"/>
    <col min="281" max="283" width="9.109375" style="66"/>
    <col min="284" max="284" width="10.88671875" style="66" bestFit="1" customWidth="1"/>
    <col min="285" max="505" width="9.109375" style="66"/>
    <col min="506" max="506" width="18.6640625" style="66" customWidth="1"/>
    <col min="507" max="508" width="9.44140625" style="66" customWidth="1"/>
    <col min="509" max="509" width="7.6640625" style="66" customWidth="1"/>
    <col min="510" max="510" width="9.33203125" style="66" customWidth="1"/>
    <col min="511" max="511" width="9.88671875" style="66" customWidth="1"/>
    <col min="512" max="512" width="7.109375" style="66" customWidth="1"/>
    <col min="513" max="513" width="8.5546875" style="66" customWidth="1"/>
    <col min="514" max="514" width="8.88671875" style="66" customWidth="1"/>
    <col min="515" max="515" width="7.109375" style="66" customWidth="1"/>
    <col min="516" max="516" width="9" style="66" customWidth="1"/>
    <col min="517" max="517" width="8.6640625" style="66" customWidth="1"/>
    <col min="518" max="518" width="6.5546875" style="66" customWidth="1"/>
    <col min="519" max="519" width="8.109375" style="66" customWidth="1"/>
    <col min="520" max="520" width="7.5546875" style="66" customWidth="1"/>
    <col min="521" max="521" width="7" style="66" customWidth="1"/>
    <col min="522" max="523" width="8.6640625" style="66" customWidth="1"/>
    <col min="524" max="524" width="7.33203125" style="66" customWidth="1"/>
    <col min="525" max="525" width="8.109375" style="66" customWidth="1"/>
    <col min="526" max="526" width="8.6640625" style="66" customWidth="1"/>
    <col min="527" max="527" width="6.44140625" style="66" customWidth="1"/>
    <col min="528" max="529" width="9.33203125" style="66" customWidth="1"/>
    <col min="530" max="530" width="6.44140625" style="66" customWidth="1"/>
    <col min="531" max="532" width="9.5546875" style="66" customWidth="1"/>
    <col min="533" max="533" width="6.44140625" style="66" customWidth="1"/>
    <col min="534" max="535" width="9.5546875" style="66" customWidth="1"/>
    <col min="536" max="536" width="6.6640625" style="66" customWidth="1"/>
    <col min="537" max="539" width="9.109375" style="66"/>
    <col min="540" max="540" width="10.88671875" style="66" bestFit="1" customWidth="1"/>
    <col min="541" max="761" width="9.109375" style="66"/>
    <col min="762" max="762" width="18.6640625" style="66" customWidth="1"/>
    <col min="763" max="764" width="9.44140625" style="66" customWidth="1"/>
    <col min="765" max="765" width="7.6640625" style="66" customWidth="1"/>
    <col min="766" max="766" width="9.33203125" style="66" customWidth="1"/>
    <col min="767" max="767" width="9.88671875" style="66" customWidth="1"/>
    <col min="768" max="768" width="7.109375" style="66" customWidth="1"/>
    <col min="769" max="769" width="8.5546875" style="66" customWidth="1"/>
    <col min="770" max="770" width="8.88671875" style="66" customWidth="1"/>
    <col min="771" max="771" width="7.109375" style="66" customWidth="1"/>
    <col min="772" max="772" width="9" style="66" customWidth="1"/>
    <col min="773" max="773" width="8.6640625" style="66" customWidth="1"/>
    <col min="774" max="774" width="6.5546875" style="66" customWidth="1"/>
    <col min="775" max="775" width="8.109375" style="66" customWidth="1"/>
    <col min="776" max="776" width="7.5546875" style="66" customWidth="1"/>
    <col min="777" max="777" width="7" style="66" customWidth="1"/>
    <col min="778" max="779" width="8.6640625" style="66" customWidth="1"/>
    <col min="780" max="780" width="7.33203125" style="66" customWidth="1"/>
    <col min="781" max="781" width="8.109375" style="66" customWidth="1"/>
    <col min="782" max="782" width="8.6640625" style="66" customWidth="1"/>
    <col min="783" max="783" width="6.44140625" style="66" customWidth="1"/>
    <col min="784" max="785" width="9.33203125" style="66" customWidth="1"/>
    <col min="786" max="786" width="6.44140625" style="66" customWidth="1"/>
    <col min="787" max="788" width="9.5546875" style="66" customWidth="1"/>
    <col min="789" max="789" width="6.44140625" style="66" customWidth="1"/>
    <col min="790" max="791" width="9.5546875" style="66" customWidth="1"/>
    <col min="792" max="792" width="6.6640625" style="66" customWidth="1"/>
    <col min="793" max="795" width="9.109375" style="66"/>
    <col min="796" max="796" width="10.88671875" style="66" bestFit="1" customWidth="1"/>
    <col min="797" max="1017" width="9.109375" style="66"/>
    <col min="1018" max="1018" width="18.6640625" style="66" customWidth="1"/>
    <col min="1019" max="1020" width="9.44140625" style="66" customWidth="1"/>
    <col min="1021" max="1021" width="7.6640625" style="66" customWidth="1"/>
    <col min="1022" max="1022" width="9.33203125" style="66" customWidth="1"/>
    <col min="1023" max="1023" width="9.88671875" style="66" customWidth="1"/>
    <col min="1024" max="1024" width="7.109375" style="66" customWidth="1"/>
    <col min="1025" max="1025" width="8.5546875" style="66" customWidth="1"/>
    <col min="1026" max="1026" width="8.88671875" style="66" customWidth="1"/>
    <col min="1027" max="1027" width="7.109375" style="66" customWidth="1"/>
    <col min="1028" max="1028" width="9" style="66" customWidth="1"/>
    <col min="1029" max="1029" width="8.6640625" style="66" customWidth="1"/>
    <col min="1030" max="1030" width="6.5546875" style="66" customWidth="1"/>
    <col min="1031" max="1031" width="8.109375" style="66" customWidth="1"/>
    <col min="1032" max="1032" width="7.5546875" style="66" customWidth="1"/>
    <col min="1033" max="1033" width="7" style="66" customWidth="1"/>
    <col min="1034" max="1035" width="8.6640625" style="66" customWidth="1"/>
    <col min="1036" max="1036" width="7.33203125" style="66" customWidth="1"/>
    <col min="1037" max="1037" width="8.109375" style="66" customWidth="1"/>
    <col min="1038" max="1038" width="8.6640625" style="66" customWidth="1"/>
    <col min="1039" max="1039" width="6.44140625" style="66" customWidth="1"/>
    <col min="1040" max="1041" width="9.33203125" style="66" customWidth="1"/>
    <col min="1042" max="1042" width="6.44140625" style="66" customWidth="1"/>
    <col min="1043" max="1044" width="9.5546875" style="66" customWidth="1"/>
    <col min="1045" max="1045" width="6.44140625" style="66" customWidth="1"/>
    <col min="1046" max="1047" width="9.5546875" style="66" customWidth="1"/>
    <col min="1048" max="1048" width="6.6640625" style="66" customWidth="1"/>
    <col min="1049" max="1051" width="9.109375" style="66"/>
    <col min="1052" max="1052" width="10.88671875" style="66" bestFit="1" customWidth="1"/>
    <col min="1053" max="1273" width="9.109375" style="66"/>
    <col min="1274" max="1274" width="18.6640625" style="66" customWidth="1"/>
    <col min="1275" max="1276" width="9.44140625" style="66" customWidth="1"/>
    <col min="1277" max="1277" width="7.6640625" style="66" customWidth="1"/>
    <col min="1278" max="1278" width="9.33203125" style="66" customWidth="1"/>
    <col min="1279" max="1279" width="9.88671875" style="66" customWidth="1"/>
    <col min="1280" max="1280" width="7.109375" style="66" customWidth="1"/>
    <col min="1281" max="1281" width="8.5546875" style="66" customWidth="1"/>
    <col min="1282" max="1282" width="8.88671875" style="66" customWidth="1"/>
    <col min="1283" max="1283" width="7.109375" style="66" customWidth="1"/>
    <col min="1284" max="1284" width="9" style="66" customWidth="1"/>
    <col min="1285" max="1285" width="8.6640625" style="66" customWidth="1"/>
    <col min="1286" max="1286" width="6.5546875" style="66" customWidth="1"/>
    <col min="1287" max="1287" width="8.109375" style="66" customWidth="1"/>
    <col min="1288" max="1288" width="7.5546875" style="66" customWidth="1"/>
    <col min="1289" max="1289" width="7" style="66" customWidth="1"/>
    <col min="1290" max="1291" width="8.6640625" style="66" customWidth="1"/>
    <col min="1292" max="1292" width="7.33203125" style="66" customWidth="1"/>
    <col min="1293" max="1293" width="8.109375" style="66" customWidth="1"/>
    <col min="1294" max="1294" width="8.6640625" style="66" customWidth="1"/>
    <col min="1295" max="1295" width="6.44140625" style="66" customWidth="1"/>
    <col min="1296" max="1297" width="9.33203125" style="66" customWidth="1"/>
    <col min="1298" max="1298" width="6.44140625" style="66" customWidth="1"/>
    <col min="1299" max="1300" width="9.5546875" style="66" customWidth="1"/>
    <col min="1301" max="1301" width="6.44140625" style="66" customWidth="1"/>
    <col min="1302" max="1303" width="9.5546875" style="66" customWidth="1"/>
    <col min="1304" max="1304" width="6.6640625" style="66" customWidth="1"/>
    <col min="1305" max="1307" width="9.109375" style="66"/>
    <col min="1308" max="1308" width="10.88671875" style="66" bestFit="1" customWidth="1"/>
    <col min="1309" max="1529" width="9.109375" style="66"/>
    <col min="1530" max="1530" width="18.6640625" style="66" customWidth="1"/>
    <col min="1531" max="1532" width="9.44140625" style="66" customWidth="1"/>
    <col min="1533" max="1533" width="7.6640625" style="66" customWidth="1"/>
    <col min="1534" max="1534" width="9.33203125" style="66" customWidth="1"/>
    <col min="1535" max="1535" width="9.88671875" style="66" customWidth="1"/>
    <col min="1536" max="1536" width="7.109375" style="66" customWidth="1"/>
    <col min="1537" max="1537" width="8.5546875" style="66" customWidth="1"/>
    <col min="1538" max="1538" width="8.88671875" style="66" customWidth="1"/>
    <col min="1539" max="1539" width="7.109375" style="66" customWidth="1"/>
    <col min="1540" max="1540" width="9" style="66" customWidth="1"/>
    <col min="1541" max="1541" width="8.6640625" style="66" customWidth="1"/>
    <col min="1542" max="1542" width="6.5546875" style="66" customWidth="1"/>
    <col min="1543" max="1543" width="8.109375" style="66" customWidth="1"/>
    <col min="1544" max="1544" width="7.5546875" style="66" customWidth="1"/>
    <col min="1545" max="1545" width="7" style="66" customWidth="1"/>
    <col min="1546" max="1547" width="8.6640625" style="66" customWidth="1"/>
    <col min="1548" max="1548" width="7.33203125" style="66" customWidth="1"/>
    <col min="1549" max="1549" width="8.109375" style="66" customWidth="1"/>
    <col min="1550" max="1550" width="8.6640625" style="66" customWidth="1"/>
    <col min="1551" max="1551" width="6.44140625" style="66" customWidth="1"/>
    <col min="1552" max="1553" width="9.33203125" style="66" customWidth="1"/>
    <col min="1554" max="1554" width="6.44140625" style="66" customWidth="1"/>
    <col min="1555" max="1556" width="9.5546875" style="66" customWidth="1"/>
    <col min="1557" max="1557" width="6.44140625" style="66" customWidth="1"/>
    <col min="1558" max="1559" width="9.5546875" style="66" customWidth="1"/>
    <col min="1560" max="1560" width="6.6640625" style="66" customWidth="1"/>
    <col min="1561" max="1563" width="9.109375" style="66"/>
    <col min="1564" max="1564" width="10.88671875" style="66" bestFit="1" customWidth="1"/>
    <col min="1565" max="1785" width="9.109375" style="66"/>
    <col min="1786" max="1786" width="18.6640625" style="66" customWidth="1"/>
    <col min="1787" max="1788" width="9.44140625" style="66" customWidth="1"/>
    <col min="1789" max="1789" width="7.6640625" style="66" customWidth="1"/>
    <col min="1790" max="1790" width="9.33203125" style="66" customWidth="1"/>
    <col min="1791" max="1791" width="9.88671875" style="66" customWidth="1"/>
    <col min="1792" max="1792" width="7.109375" style="66" customWidth="1"/>
    <col min="1793" max="1793" width="8.5546875" style="66" customWidth="1"/>
    <col min="1794" max="1794" width="8.88671875" style="66" customWidth="1"/>
    <col min="1795" max="1795" width="7.109375" style="66" customWidth="1"/>
    <col min="1796" max="1796" width="9" style="66" customWidth="1"/>
    <col min="1797" max="1797" width="8.6640625" style="66" customWidth="1"/>
    <col min="1798" max="1798" width="6.5546875" style="66" customWidth="1"/>
    <col min="1799" max="1799" width="8.109375" style="66" customWidth="1"/>
    <col min="1800" max="1800" width="7.5546875" style="66" customWidth="1"/>
    <col min="1801" max="1801" width="7" style="66" customWidth="1"/>
    <col min="1802" max="1803" width="8.6640625" style="66" customWidth="1"/>
    <col min="1804" max="1804" width="7.33203125" style="66" customWidth="1"/>
    <col min="1805" max="1805" width="8.109375" style="66" customWidth="1"/>
    <col min="1806" max="1806" width="8.6640625" style="66" customWidth="1"/>
    <col min="1807" max="1807" width="6.44140625" style="66" customWidth="1"/>
    <col min="1808" max="1809" width="9.33203125" style="66" customWidth="1"/>
    <col min="1810" max="1810" width="6.44140625" style="66" customWidth="1"/>
    <col min="1811" max="1812" width="9.5546875" style="66" customWidth="1"/>
    <col min="1813" max="1813" width="6.44140625" style="66" customWidth="1"/>
    <col min="1814" max="1815" width="9.5546875" style="66" customWidth="1"/>
    <col min="1816" max="1816" width="6.6640625" style="66" customWidth="1"/>
    <col min="1817" max="1819" width="9.109375" style="66"/>
    <col min="1820" max="1820" width="10.88671875" style="66" bestFit="1" customWidth="1"/>
    <col min="1821" max="2041" width="9.109375" style="66"/>
    <col min="2042" max="2042" width="18.6640625" style="66" customWidth="1"/>
    <col min="2043" max="2044" width="9.44140625" style="66" customWidth="1"/>
    <col min="2045" max="2045" width="7.6640625" style="66" customWidth="1"/>
    <col min="2046" max="2046" width="9.33203125" style="66" customWidth="1"/>
    <col min="2047" max="2047" width="9.88671875" style="66" customWidth="1"/>
    <col min="2048" max="2048" width="7.109375" style="66" customWidth="1"/>
    <col min="2049" max="2049" width="8.5546875" style="66" customWidth="1"/>
    <col min="2050" max="2050" width="8.88671875" style="66" customWidth="1"/>
    <col min="2051" max="2051" width="7.109375" style="66" customWidth="1"/>
    <col min="2052" max="2052" width="9" style="66" customWidth="1"/>
    <col min="2053" max="2053" width="8.6640625" style="66" customWidth="1"/>
    <col min="2054" max="2054" width="6.5546875" style="66" customWidth="1"/>
    <col min="2055" max="2055" width="8.109375" style="66" customWidth="1"/>
    <col min="2056" max="2056" width="7.5546875" style="66" customWidth="1"/>
    <col min="2057" max="2057" width="7" style="66" customWidth="1"/>
    <col min="2058" max="2059" width="8.6640625" style="66" customWidth="1"/>
    <col min="2060" max="2060" width="7.33203125" style="66" customWidth="1"/>
    <col min="2061" max="2061" width="8.109375" style="66" customWidth="1"/>
    <col min="2062" max="2062" width="8.6640625" style="66" customWidth="1"/>
    <col min="2063" max="2063" width="6.44140625" style="66" customWidth="1"/>
    <col min="2064" max="2065" width="9.33203125" style="66" customWidth="1"/>
    <col min="2066" max="2066" width="6.44140625" style="66" customWidth="1"/>
    <col min="2067" max="2068" width="9.5546875" style="66" customWidth="1"/>
    <col min="2069" max="2069" width="6.44140625" style="66" customWidth="1"/>
    <col min="2070" max="2071" width="9.5546875" style="66" customWidth="1"/>
    <col min="2072" max="2072" width="6.6640625" style="66" customWidth="1"/>
    <col min="2073" max="2075" width="9.109375" style="66"/>
    <col min="2076" max="2076" width="10.88671875" style="66" bestFit="1" customWidth="1"/>
    <col min="2077" max="2297" width="9.109375" style="66"/>
    <col min="2298" max="2298" width="18.6640625" style="66" customWidth="1"/>
    <col min="2299" max="2300" width="9.44140625" style="66" customWidth="1"/>
    <col min="2301" max="2301" width="7.6640625" style="66" customWidth="1"/>
    <col min="2302" max="2302" width="9.33203125" style="66" customWidth="1"/>
    <col min="2303" max="2303" width="9.88671875" style="66" customWidth="1"/>
    <col min="2304" max="2304" width="7.109375" style="66" customWidth="1"/>
    <col min="2305" max="2305" width="8.5546875" style="66" customWidth="1"/>
    <col min="2306" max="2306" width="8.88671875" style="66" customWidth="1"/>
    <col min="2307" max="2307" width="7.109375" style="66" customWidth="1"/>
    <col min="2308" max="2308" width="9" style="66" customWidth="1"/>
    <col min="2309" max="2309" width="8.6640625" style="66" customWidth="1"/>
    <col min="2310" max="2310" width="6.5546875" style="66" customWidth="1"/>
    <col min="2311" max="2311" width="8.109375" style="66" customWidth="1"/>
    <col min="2312" max="2312" width="7.5546875" style="66" customWidth="1"/>
    <col min="2313" max="2313" width="7" style="66" customWidth="1"/>
    <col min="2314" max="2315" width="8.6640625" style="66" customWidth="1"/>
    <col min="2316" max="2316" width="7.33203125" style="66" customWidth="1"/>
    <col min="2317" max="2317" width="8.109375" style="66" customWidth="1"/>
    <col min="2318" max="2318" width="8.6640625" style="66" customWidth="1"/>
    <col min="2319" max="2319" width="6.44140625" style="66" customWidth="1"/>
    <col min="2320" max="2321" width="9.33203125" style="66" customWidth="1"/>
    <col min="2322" max="2322" width="6.44140625" style="66" customWidth="1"/>
    <col min="2323" max="2324" width="9.5546875" style="66" customWidth="1"/>
    <col min="2325" max="2325" width="6.44140625" style="66" customWidth="1"/>
    <col min="2326" max="2327" width="9.5546875" style="66" customWidth="1"/>
    <col min="2328" max="2328" width="6.6640625" style="66" customWidth="1"/>
    <col min="2329" max="2331" width="9.109375" style="66"/>
    <col min="2332" max="2332" width="10.88671875" style="66" bestFit="1" customWidth="1"/>
    <col min="2333" max="2553" width="9.109375" style="66"/>
    <col min="2554" max="2554" width="18.6640625" style="66" customWidth="1"/>
    <col min="2555" max="2556" width="9.44140625" style="66" customWidth="1"/>
    <col min="2557" max="2557" width="7.6640625" style="66" customWidth="1"/>
    <col min="2558" max="2558" width="9.33203125" style="66" customWidth="1"/>
    <col min="2559" max="2559" width="9.88671875" style="66" customWidth="1"/>
    <col min="2560" max="2560" width="7.109375" style="66" customWidth="1"/>
    <col min="2561" max="2561" width="8.5546875" style="66" customWidth="1"/>
    <col min="2562" max="2562" width="8.88671875" style="66" customWidth="1"/>
    <col min="2563" max="2563" width="7.109375" style="66" customWidth="1"/>
    <col min="2564" max="2564" width="9" style="66" customWidth="1"/>
    <col min="2565" max="2565" width="8.6640625" style="66" customWidth="1"/>
    <col min="2566" max="2566" width="6.5546875" style="66" customWidth="1"/>
    <col min="2567" max="2567" width="8.109375" style="66" customWidth="1"/>
    <col min="2568" max="2568" width="7.5546875" style="66" customWidth="1"/>
    <col min="2569" max="2569" width="7" style="66" customWidth="1"/>
    <col min="2570" max="2571" width="8.6640625" style="66" customWidth="1"/>
    <col min="2572" max="2572" width="7.33203125" style="66" customWidth="1"/>
    <col min="2573" max="2573" width="8.109375" style="66" customWidth="1"/>
    <col min="2574" max="2574" width="8.6640625" style="66" customWidth="1"/>
    <col min="2575" max="2575" width="6.44140625" style="66" customWidth="1"/>
    <col min="2576" max="2577" width="9.33203125" style="66" customWidth="1"/>
    <col min="2578" max="2578" width="6.44140625" style="66" customWidth="1"/>
    <col min="2579" max="2580" width="9.5546875" style="66" customWidth="1"/>
    <col min="2581" max="2581" width="6.44140625" style="66" customWidth="1"/>
    <col min="2582" max="2583" width="9.5546875" style="66" customWidth="1"/>
    <col min="2584" max="2584" width="6.6640625" style="66" customWidth="1"/>
    <col min="2585" max="2587" width="9.109375" style="66"/>
    <col min="2588" max="2588" width="10.88671875" style="66" bestFit="1" customWidth="1"/>
    <col min="2589" max="2809" width="9.109375" style="66"/>
    <col min="2810" max="2810" width="18.6640625" style="66" customWidth="1"/>
    <col min="2811" max="2812" width="9.44140625" style="66" customWidth="1"/>
    <col min="2813" max="2813" width="7.6640625" style="66" customWidth="1"/>
    <col min="2814" max="2814" width="9.33203125" style="66" customWidth="1"/>
    <col min="2815" max="2815" width="9.88671875" style="66" customWidth="1"/>
    <col min="2816" max="2816" width="7.109375" style="66" customWidth="1"/>
    <col min="2817" max="2817" width="8.5546875" style="66" customWidth="1"/>
    <col min="2818" max="2818" width="8.88671875" style="66" customWidth="1"/>
    <col min="2819" max="2819" width="7.109375" style="66" customWidth="1"/>
    <col min="2820" max="2820" width="9" style="66" customWidth="1"/>
    <col min="2821" max="2821" width="8.6640625" style="66" customWidth="1"/>
    <col min="2822" max="2822" width="6.5546875" style="66" customWidth="1"/>
    <col min="2823" max="2823" width="8.109375" style="66" customWidth="1"/>
    <col min="2824" max="2824" width="7.5546875" style="66" customWidth="1"/>
    <col min="2825" max="2825" width="7" style="66" customWidth="1"/>
    <col min="2826" max="2827" width="8.6640625" style="66" customWidth="1"/>
    <col min="2828" max="2828" width="7.33203125" style="66" customWidth="1"/>
    <col min="2829" max="2829" width="8.109375" style="66" customWidth="1"/>
    <col min="2830" max="2830" width="8.6640625" style="66" customWidth="1"/>
    <col min="2831" max="2831" width="6.44140625" style="66" customWidth="1"/>
    <col min="2832" max="2833" width="9.33203125" style="66" customWidth="1"/>
    <col min="2834" max="2834" width="6.44140625" style="66" customWidth="1"/>
    <col min="2835" max="2836" width="9.5546875" style="66" customWidth="1"/>
    <col min="2837" max="2837" width="6.44140625" style="66" customWidth="1"/>
    <col min="2838" max="2839" width="9.5546875" style="66" customWidth="1"/>
    <col min="2840" max="2840" width="6.6640625" style="66" customWidth="1"/>
    <col min="2841" max="2843" width="9.109375" style="66"/>
    <col min="2844" max="2844" width="10.88671875" style="66" bestFit="1" customWidth="1"/>
    <col min="2845" max="3065" width="9.109375" style="66"/>
    <col min="3066" max="3066" width="18.6640625" style="66" customWidth="1"/>
    <col min="3067" max="3068" width="9.44140625" style="66" customWidth="1"/>
    <col min="3069" max="3069" width="7.6640625" style="66" customWidth="1"/>
    <col min="3070" max="3070" width="9.33203125" style="66" customWidth="1"/>
    <col min="3071" max="3071" width="9.88671875" style="66" customWidth="1"/>
    <col min="3072" max="3072" width="7.109375" style="66" customWidth="1"/>
    <col min="3073" max="3073" width="8.5546875" style="66" customWidth="1"/>
    <col min="3074" max="3074" width="8.88671875" style="66" customWidth="1"/>
    <col min="3075" max="3075" width="7.109375" style="66" customWidth="1"/>
    <col min="3076" max="3076" width="9" style="66" customWidth="1"/>
    <col min="3077" max="3077" width="8.6640625" style="66" customWidth="1"/>
    <col min="3078" max="3078" width="6.5546875" style="66" customWidth="1"/>
    <col min="3079" max="3079" width="8.109375" style="66" customWidth="1"/>
    <col min="3080" max="3080" width="7.5546875" style="66" customWidth="1"/>
    <col min="3081" max="3081" width="7" style="66" customWidth="1"/>
    <col min="3082" max="3083" width="8.6640625" style="66" customWidth="1"/>
    <col min="3084" max="3084" width="7.33203125" style="66" customWidth="1"/>
    <col min="3085" max="3085" width="8.109375" style="66" customWidth="1"/>
    <col min="3086" max="3086" width="8.6640625" style="66" customWidth="1"/>
    <col min="3087" max="3087" width="6.44140625" style="66" customWidth="1"/>
    <col min="3088" max="3089" width="9.33203125" style="66" customWidth="1"/>
    <col min="3090" max="3090" width="6.44140625" style="66" customWidth="1"/>
    <col min="3091" max="3092" width="9.5546875" style="66" customWidth="1"/>
    <col min="3093" max="3093" width="6.44140625" style="66" customWidth="1"/>
    <col min="3094" max="3095" width="9.5546875" style="66" customWidth="1"/>
    <col min="3096" max="3096" width="6.6640625" style="66" customWidth="1"/>
    <col min="3097" max="3099" width="9.109375" style="66"/>
    <col min="3100" max="3100" width="10.88671875" style="66" bestFit="1" customWidth="1"/>
    <col min="3101" max="3321" width="9.109375" style="66"/>
    <col min="3322" max="3322" width="18.6640625" style="66" customWidth="1"/>
    <col min="3323" max="3324" width="9.44140625" style="66" customWidth="1"/>
    <col min="3325" max="3325" width="7.6640625" style="66" customWidth="1"/>
    <col min="3326" max="3326" width="9.33203125" style="66" customWidth="1"/>
    <col min="3327" max="3327" width="9.88671875" style="66" customWidth="1"/>
    <col min="3328" max="3328" width="7.109375" style="66" customWidth="1"/>
    <col min="3329" max="3329" width="8.5546875" style="66" customWidth="1"/>
    <col min="3330" max="3330" width="8.88671875" style="66" customWidth="1"/>
    <col min="3331" max="3331" width="7.109375" style="66" customWidth="1"/>
    <col min="3332" max="3332" width="9" style="66" customWidth="1"/>
    <col min="3333" max="3333" width="8.6640625" style="66" customWidth="1"/>
    <col min="3334" max="3334" width="6.5546875" style="66" customWidth="1"/>
    <col min="3335" max="3335" width="8.109375" style="66" customWidth="1"/>
    <col min="3336" max="3336" width="7.5546875" style="66" customWidth="1"/>
    <col min="3337" max="3337" width="7" style="66" customWidth="1"/>
    <col min="3338" max="3339" width="8.6640625" style="66" customWidth="1"/>
    <col min="3340" max="3340" width="7.33203125" style="66" customWidth="1"/>
    <col min="3341" max="3341" width="8.109375" style="66" customWidth="1"/>
    <col min="3342" max="3342" width="8.6640625" style="66" customWidth="1"/>
    <col min="3343" max="3343" width="6.44140625" style="66" customWidth="1"/>
    <col min="3344" max="3345" width="9.33203125" style="66" customWidth="1"/>
    <col min="3346" max="3346" width="6.44140625" style="66" customWidth="1"/>
    <col min="3347" max="3348" width="9.5546875" style="66" customWidth="1"/>
    <col min="3349" max="3349" width="6.44140625" style="66" customWidth="1"/>
    <col min="3350" max="3351" width="9.5546875" style="66" customWidth="1"/>
    <col min="3352" max="3352" width="6.6640625" style="66" customWidth="1"/>
    <col min="3353" max="3355" width="9.109375" style="66"/>
    <col min="3356" max="3356" width="10.88671875" style="66" bestFit="1" customWidth="1"/>
    <col min="3357" max="3577" width="9.109375" style="66"/>
    <col min="3578" max="3578" width="18.6640625" style="66" customWidth="1"/>
    <col min="3579" max="3580" width="9.44140625" style="66" customWidth="1"/>
    <col min="3581" max="3581" width="7.6640625" style="66" customWidth="1"/>
    <col min="3582" max="3582" width="9.33203125" style="66" customWidth="1"/>
    <col min="3583" max="3583" width="9.88671875" style="66" customWidth="1"/>
    <col min="3584" max="3584" width="7.109375" style="66" customWidth="1"/>
    <col min="3585" max="3585" width="8.5546875" style="66" customWidth="1"/>
    <col min="3586" max="3586" width="8.88671875" style="66" customWidth="1"/>
    <col min="3587" max="3587" width="7.109375" style="66" customWidth="1"/>
    <col min="3588" max="3588" width="9" style="66" customWidth="1"/>
    <col min="3589" max="3589" width="8.6640625" style="66" customWidth="1"/>
    <col min="3590" max="3590" width="6.5546875" style="66" customWidth="1"/>
    <col min="3591" max="3591" width="8.109375" style="66" customWidth="1"/>
    <col min="3592" max="3592" width="7.5546875" style="66" customWidth="1"/>
    <col min="3593" max="3593" width="7" style="66" customWidth="1"/>
    <col min="3594" max="3595" width="8.6640625" style="66" customWidth="1"/>
    <col min="3596" max="3596" width="7.33203125" style="66" customWidth="1"/>
    <col min="3597" max="3597" width="8.109375" style="66" customWidth="1"/>
    <col min="3598" max="3598" width="8.6640625" style="66" customWidth="1"/>
    <col min="3599" max="3599" width="6.44140625" style="66" customWidth="1"/>
    <col min="3600" max="3601" width="9.33203125" style="66" customWidth="1"/>
    <col min="3602" max="3602" width="6.44140625" style="66" customWidth="1"/>
    <col min="3603" max="3604" width="9.5546875" style="66" customWidth="1"/>
    <col min="3605" max="3605" width="6.44140625" style="66" customWidth="1"/>
    <col min="3606" max="3607" width="9.5546875" style="66" customWidth="1"/>
    <col min="3608" max="3608" width="6.6640625" style="66" customWidth="1"/>
    <col min="3609" max="3611" width="9.109375" style="66"/>
    <col min="3612" max="3612" width="10.88671875" style="66" bestFit="1" customWidth="1"/>
    <col min="3613" max="3833" width="9.109375" style="66"/>
    <col min="3834" max="3834" width="18.6640625" style="66" customWidth="1"/>
    <col min="3835" max="3836" width="9.44140625" style="66" customWidth="1"/>
    <col min="3837" max="3837" width="7.6640625" style="66" customWidth="1"/>
    <col min="3838" max="3838" width="9.33203125" style="66" customWidth="1"/>
    <col min="3839" max="3839" width="9.88671875" style="66" customWidth="1"/>
    <col min="3840" max="3840" width="7.109375" style="66" customWidth="1"/>
    <col min="3841" max="3841" width="8.5546875" style="66" customWidth="1"/>
    <col min="3842" max="3842" width="8.88671875" style="66" customWidth="1"/>
    <col min="3843" max="3843" width="7.109375" style="66" customWidth="1"/>
    <col min="3844" max="3844" width="9" style="66" customWidth="1"/>
    <col min="3845" max="3845" width="8.6640625" style="66" customWidth="1"/>
    <col min="3846" max="3846" width="6.5546875" style="66" customWidth="1"/>
    <col min="3847" max="3847" width="8.109375" style="66" customWidth="1"/>
    <col min="3848" max="3848" width="7.5546875" style="66" customWidth="1"/>
    <col min="3849" max="3849" width="7" style="66" customWidth="1"/>
    <col min="3850" max="3851" width="8.6640625" style="66" customWidth="1"/>
    <col min="3852" max="3852" width="7.33203125" style="66" customWidth="1"/>
    <col min="3853" max="3853" width="8.109375" style="66" customWidth="1"/>
    <col min="3854" max="3854" width="8.6640625" style="66" customWidth="1"/>
    <col min="3855" max="3855" width="6.44140625" style="66" customWidth="1"/>
    <col min="3856" max="3857" width="9.33203125" style="66" customWidth="1"/>
    <col min="3858" max="3858" width="6.44140625" style="66" customWidth="1"/>
    <col min="3859" max="3860" width="9.5546875" style="66" customWidth="1"/>
    <col min="3861" max="3861" width="6.44140625" style="66" customWidth="1"/>
    <col min="3862" max="3863" width="9.5546875" style="66" customWidth="1"/>
    <col min="3864" max="3864" width="6.6640625" style="66" customWidth="1"/>
    <col min="3865" max="3867" width="9.109375" style="66"/>
    <col min="3868" max="3868" width="10.88671875" style="66" bestFit="1" customWidth="1"/>
    <col min="3869" max="4089" width="9.109375" style="66"/>
    <col min="4090" max="4090" width="18.6640625" style="66" customWidth="1"/>
    <col min="4091" max="4092" width="9.44140625" style="66" customWidth="1"/>
    <col min="4093" max="4093" width="7.6640625" style="66" customWidth="1"/>
    <col min="4094" max="4094" width="9.33203125" style="66" customWidth="1"/>
    <col min="4095" max="4095" width="9.88671875" style="66" customWidth="1"/>
    <col min="4096" max="4096" width="7.109375" style="66" customWidth="1"/>
    <col min="4097" max="4097" width="8.5546875" style="66" customWidth="1"/>
    <col min="4098" max="4098" width="8.88671875" style="66" customWidth="1"/>
    <col min="4099" max="4099" width="7.109375" style="66" customWidth="1"/>
    <col min="4100" max="4100" width="9" style="66" customWidth="1"/>
    <col min="4101" max="4101" width="8.6640625" style="66" customWidth="1"/>
    <col min="4102" max="4102" width="6.5546875" style="66" customWidth="1"/>
    <col min="4103" max="4103" width="8.109375" style="66" customWidth="1"/>
    <col min="4104" max="4104" width="7.5546875" style="66" customWidth="1"/>
    <col min="4105" max="4105" width="7" style="66" customWidth="1"/>
    <col min="4106" max="4107" width="8.6640625" style="66" customWidth="1"/>
    <col min="4108" max="4108" width="7.33203125" style="66" customWidth="1"/>
    <col min="4109" max="4109" width="8.109375" style="66" customWidth="1"/>
    <col min="4110" max="4110" width="8.6640625" style="66" customWidth="1"/>
    <col min="4111" max="4111" width="6.44140625" style="66" customWidth="1"/>
    <col min="4112" max="4113" width="9.33203125" style="66" customWidth="1"/>
    <col min="4114" max="4114" width="6.44140625" style="66" customWidth="1"/>
    <col min="4115" max="4116" width="9.5546875" style="66" customWidth="1"/>
    <col min="4117" max="4117" width="6.44140625" style="66" customWidth="1"/>
    <col min="4118" max="4119" width="9.5546875" style="66" customWidth="1"/>
    <col min="4120" max="4120" width="6.6640625" style="66" customWidth="1"/>
    <col min="4121" max="4123" width="9.109375" style="66"/>
    <col min="4124" max="4124" width="10.88671875" style="66" bestFit="1" customWidth="1"/>
    <col min="4125" max="4345" width="9.109375" style="66"/>
    <col min="4346" max="4346" width="18.6640625" style="66" customWidth="1"/>
    <col min="4347" max="4348" width="9.44140625" style="66" customWidth="1"/>
    <col min="4349" max="4349" width="7.6640625" style="66" customWidth="1"/>
    <col min="4350" max="4350" width="9.33203125" style="66" customWidth="1"/>
    <col min="4351" max="4351" width="9.88671875" style="66" customWidth="1"/>
    <col min="4352" max="4352" width="7.109375" style="66" customWidth="1"/>
    <col min="4353" max="4353" width="8.5546875" style="66" customWidth="1"/>
    <col min="4354" max="4354" width="8.88671875" style="66" customWidth="1"/>
    <col min="4355" max="4355" width="7.109375" style="66" customWidth="1"/>
    <col min="4356" max="4356" width="9" style="66" customWidth="1"/>
    <col min="4357" max="4357" width="8.6640625" style="66" customWidth="1"/>
    <col min="4358" max="4358" width="6.5546875" style="66" customWidth="1"/>
    <col min="4359" max="4359" width="8.109375" style="66" customWidth="1"/>
    <col min="4360" max="4360" width="7.5546875" style="66" customWidth="1"/>
    <col min="4361" max="4361" width="7" style="66" customWidth="1"/>
    <col min="4362" max="4363" width="8.6640625" style="66" customWidth="1"/>
    <col min="4364" max="4364" width="7.33203125" style="66" customWidth="1"/>
    <col min="4365" max="4365" width="8.109375" style="66" customWidth="1"/>
    <col min="4366" max="4366" width="8.6640625" style="66" customWidth="1"/>
    <col min="4367" max="4367" width="6.44140625" style="66" customWidth="1"/>
    <col min="4368" max="4369" width="9.33203125" style="66" customWidth="1"/>
    <col min="4370" max="4370" width="6.44140625" style="66" customWidth="1"/>
    <col min="4371" max="4372" width="9.5546875" style="66" customWidth="1"/>
    <col min="4373" max="4373" width="6.44140625" style="66" customWidth="1"/>
    <col min="4374" max="4375" width="9.5546875" style="66" customWidth="1"/>
    <col min="4376" max="4376" width="6.6640625" style="66" customWidth="1"/>
    <col min="4377" max="4379" width="9.109375" style="66"/>
    <col min="4380" max="4380" width="10.88671875" style="66" bestFit="1" customWidth="1"/>
    <col min="4381" max="4601" width="9.109375" style="66"/>
    <col min="4602" max="4602" width="18.6640625" style="66" customWidth="1"/>
    <col min="4603" max="4604" width="9.44140625" style="66" customWidth="1"/>
    <col min="4605" max="4605" width="7.6640625" style="66" customWidth="1"/>
    <col min="4606" max="4606" width="9.33203125" style="66" customWidth="1"/>
    <col min="4607" max="4607" width="9.88671875" style="66" customWidth="1"/>
    <col min="4608" max="4608" width="7.109375" style="66" customWidth="1"/>
    <col min="4609" max="4609" width="8.5546875" style="66" customWidth="1"/>
    <col min="4610" max="4610" width="8.88671875" style="66" customWidth="1"/>
    <col min="4611" max="4611" width="7.109375" style="66" customWidth="1"/>
    <col min="4612" max="4612" width="9" style="66" customWidth="1"/>
    <col min="4613" max="4613" width="8.6640625" style="66" customWidth="1"/>
    <col min="4614" max="4614" width="6.5546875" style="66" customWidth="1"/>
    <col min="4615" max="4615" width="8.109375" style="66" customWidth="1"/>
    <col min="4616" max="4616" width="7.5546875" style="66" customWidth="1"/>
    <col min="4617" max="4617" width="7" style="66" customWidth="1"/>
    <col min="4618" max="4619" width="8.6640625" style="66" customWidth="1"/>
    <col min="4620" max="4620" width="7.33203125" style="66" customWidth="1"/>
    <col min="4621" max="4621" width="8.109375" style="66" customWidth="1"/>
    <col min="4622" max="4622" width="8.6640625" style="66" customWidth="1"/>
    <col min="4623" max="4623" width="6.44140625" style="66" customWidth="1"/>
    <col min="4624" max="4625" width="9.33203125" style="66" customWidth="1"/>
    <col min="4626" max="4626" width="6.44140625" style="66" customWidth="1"/>
    <col min="4627" max="4628" width="9.5546875" style="66" customWidth="1"/>
    <col min="4629" max="4629" width="6.44140625" style="66" customWidth="1"/>
    <col min="4630" max="4631" width="9.5546875" style="66" customWidth="1"/>
    <col min="4632" max="4632" width="6.6640625" style="66" customWidth="1"/>
    <col min="4633" max="4635" width="9.109375" style="66"/>
    <col min="4636" max="4636" width="10.88671875" style="66" bestFit="1" customWidth="1"/>
    <col min="4637" max="4857" width="9.109375" style="66"/>
    <col min="4858" max="4858" width="18.6640625" style="66" customWidth="1"/>
    <col min="4859" max="4860" width="9.44140625" style="66" customWidth="1"/>
    <col min="4861" max="4861" width="7.6640625" style="66" customWidth="1"/>
    <col min="4862" max="4862" width="9.33203125" style="66" customWidth="1"/>
    <col min="4863" max="4863" width="9.88671875" style="66" customWidth="1"/>
    <col min="4864" max="4864" width="7.109375" style="66" customWidth="1"/>
    <col min="4865" max="4865" width="8.5546875" style="66" customWidth="1"/>
    <col min="4866" max="4866" width="8.88671875" style="66" customWidth="1"/>
    <col min="4867" max="4867" width="7.109375" style="66" customWidth="1"/>
    <col min="4868" max="4868" width="9" style="66" customWidth="1"/>
    <col min="4869" max="4869" width="8.6640625" style="66" customWidth="1"/>
    <col min="4870" max="4870" width="6.5546875" style="66" customWidth="1"/>
    <col min="4871" max="4871" width="8.109375" style="66" customWidth="1"/>
    <col min="4872" max="4872" width="7.5546875" style="66" customWidth="1"/>
    <col min="4873" max="4873" width="7" style="66" customWidth="1"/>
    <col min="4874" max="4875" width="8.6640625" style="66" customWidth="1"/>
    <col min="4876" max="4876" width="7.33203125" style="66" customWidth="1"/>
    <col min="4877" max="4877" width="8.109375" style="66" customWidth="1"/>
    <col min="4878" max="4878" width="8.6640625" style="66" customWidth="1"/>
    <col min="4879" max="4879" width="6.44140625" style="66" customWidth="1"/>
    <col min="4880" max="4881" width="9.33203125" style="66" customWidth="1"/>
    <col min="4882" max="4882" width="6.44140625" style="66" customWidth="1"/>
    <col min="4883" max="4884" width="9.5546875" style="66" customWidth="1"/>
    <col min="4885" max="4885" width="6.44140625" style="66" customWidth="1"/>
    <col min="4886" max="4887" width="9.5546875" style="66" customWidth="1"/>
    <col min="4888" max="4888" width="6.6640625" style="66" customWidth="1"/>
    <col min="4889" max="4891" width="9.109375" style="66"/>
    <col min="4892" max="4892" width="10.88671875" style="66" bestFit="1" customWidth="1"/>
    <col min="4893" max="5113" width="9.109375" style="66"/>
    <col min="5114" max="5114" width="18.6640625" style="66" customWidth="1"/>
    <col min="5115" max="5116" width="9.44140625" style="66" customWidth="1"/>
    <col min="5117" max="5117" width="7.6640625" style="66" customWidth="1"/>
    <col min="5118" max="5118" width="9.33203125" style="66" customWidth="1"/>
    <col min="5119" max="5119" width="9.88671875" style="66" customWidth="1"/>
    <col min="5120" max="5120" width="7.109375" style="66" customWidth="1"/>
    <col min="5121" max="5121" width="8.5546875" style="66" customWidth="1"/>
    <col min="5122" max="5122" width="8.88671875" style="66" customWidth="1"/>
    <col min="5123" max="5123" width="7.109375" style="66" customWidth="1"/>
    <col min="5124" max="5124" width="9" style="66" customWidth="1"/>
    <col min="5125" max="5125" width="8.6640625" style="66" customWidth="1"/>
    <col min="5126" max="5126" width="6.5546875" style="66" customWidth="1"/>
    <col min="5127" max="5127" width="8.109375" style="66" customWidth="1"/>
    <col min="5128" max="5128" width="7.5546875" style="66" customWidth="1"/>
    <col min="5129" max="5129" width="7" style="66" customWidth="1"/>
    <col min="5130" max="5131" width="8.6640625" style="66" customWidth="1"/>
    <col min="5132" max="5132" width="7.33203125" style="66" customWidth="1"/>
    <col min="5133" max="5133" width="8.109375" style="66" customWidth="1"/>
    <col min="5134" max="5134" width="8.6640625" style="66" customWidth="1"/>
    <col min="5135" max="5135" width="6.44140625" style="66" customWidth="1"/>
    <col min="5136" max="5137" width="9.33203125" style="66" customWidth="1"/>
    <col min="5138" max="5138" width="6.44140625" style="66" customWidth="1"/>
    <col min="5139" max="5140" width="9.5546875" style="66" customWidth="1"/>
    <col min="5141" max="5141" width="6.44140625" style="66" customWidth="1"/>
    <col min="5142" max="5143" width="9.5546875" style="66" customWidth="1"/>
    <col min="5144" max="5144" width="6.6640625" style="66" customWidth="1"/>
    <col min="5145" max="5147" width="9.109375" style="66"/>
    <col min="5148" max="5148" width="10.88671875" style="66" bestFit="1" customWidth="1"/>
    <col min="5149" max="5369" width="9.109375" style="66"/>
    <col min="5370" max="5370" width="18.6640625" style="66" customWidth="1"/>
    <col min="5371" max="5372" width="9.44140625" style="66" customWidth="1"/>
    <col min="5373" max="5373" width="7.6640625" style="66" customWidth="1"/>
    <col min="5374" max="5374" width="9.33203125" style="66" customWidth="1"/>
    <col min="5375" max="5375" width="9.88671875" style="66" customWidth="1"/>
    <col min="5376" max="5376" width="7.109375" style="66" customWidth="1"/>
    <col min="5377" max="5377" width="8.5546875" style="66" customWidth="1"/>
    <col min="5378" max="5378" width="8.88671875" style="66" customWidth="1"/>
    <col min="5379" max="5379" width="7.109375" style="66" customWidth="1"/>
    <col min="5380" max="5380" width="9" style="66" customWidth="1"/>
    <col min="5381" max="5381" width="8.6640625" style="66" customWidth="1"/>
    <col min="5382" max="5382" width="6.5546875" style="66" customWidth="1"/>
    <col min="5383" max="5383" width="8.109375" style="66" customWidth="1"/>
    <col min="5384" max="5384" width="7.5546875" style="66" customWidth="1"/>
    <col min="5385" max="5385" width="7" style="66" customWidth="1"/>
    <col min="5386" max="5387" width="8.6640625" style="66" customWidth="1"/>
    <col min="5388" max="5388" width="7.33203125" style="66" customWidth="1"/>
    <col min="5389" max="5389" width="8.109375" style="66" customWidth="1"/>
    <col min="5390" max="5390" width="8.6640625" style="66" customWidth="1"/>
    <col min="5391" max="5391" width="6.44140625" style="66" customWidth="1"/>
    <col min="5392" max="5393" width="9.33203125" style="66" customWidth="1"/>
    <col min="5394" max="5394" width="6.44140625" style="66" customWidth="1"/>
    <col min="5395" max="5396" width="9.5546875" style="66" customWidth="1"/>
    <col min="5397" max="5397" width="6.44140625" style="66" customWidth="1"/>
    <col min="5398" max="5399" width="9.5546875" style="66" customWidth="1"/>
    <col min="5400" max="5400" width="6.6640625" style="66" customWidth="1"/>
    <col min="5401" max="5403" width="9.109375" style="66"/>
    <col min="5404" max="5404" width="10.88671875" style="66" bestFit="1" customWidth="1"/>
    <col min="5405" max="5625" width="9.109375" style="66"/>
    <col min="5626" max="5626" width="18.6640625" style="66" customWidth="1"/>
    <col min="5627" max="5628" width="9.44140625" style="66" customWidth="1"/>
    <col min="5629" max="5629" width="7.6640625" style="66" customWidth="1"/>
    <col min="5630" max="5630" width="9.33203125" style="66" customWidth="1"/>
    <col min="5631" max="5631" width="9.88671875" style="66" customWidth="1"/>
    <col min="5632" max="5632" width="7.109375" style="66" customWidth="1"/>
    <col min="5633" max="5633" width="8.5546875" style="66" customWidth="1"/>
    <col min="5634" max="5634" width="8.88671875" style="66" customWidth="1"/>
    <col min="5635" max="5635" width="7.109375" style="66" customWidth="1"/>
    <col min="5636" max="5636" width="9" style="66" customWidth="1"/>
    <col min="5637" max="5637" width="8.6640625" style="66" customWidth="1"/>
    <col min="5638" max="5638" width="6.5546875" style="66" customWidth="1"/>
    <col min="5639" max="5639" width="8.109375" style="66" customWidth="1"/>
    <col min="5640" max="5640" width="7.5546875" style="66" customWidth="1"/>
    <col min="5641" max="5641" width="7" style="66" customWidth="1"/>
    <col min="5642" max="5643" width="8.6640625" style="66" customWidth="1"/>
    <col min="5644" max="5644" width="7.33203125" style="66" customWidth="1"/>
    <col min="5645" max="5645" width="8.109375" style="66" customWidth="1"/>
    <col min="5646" max="5646" width="8.6640625" style="66" customWidth="1"/>
    <col min="5647" max="5647" width="6.44140625" style="66" customWidth="1"/>
    <col min="5648" max="5649" width="9.33203125" style="66" customWidth="1"/>
    <col min="5650" max="5650" width="6.44140625" style="66" customWidth="1"/>
    <col min="5651" max="5652" width="9.5546875" style="66" customWidth="1"/>
    <col min="5653" max="5653" width="6.44140625" style="66" customWidth="1"/>
    <col min="5654" max="5655" width="9.5546875" style="66" customWidth="1"/>
    <col min="5656" max="5656" width="6.6640625" style="66" customWidth="1"/>
    <col min="5657" max="5659" width="9.109375" style="66"/>
    <col min="5660" max="5660" width="10.88671875" style="66" bestFit="1" customWidth="1"/>
    <col min="5661" max="5881" width="9.109375" style="66"/>
    <col min="5882" max="5882" width="18.6640625" style="66" customWidth="1"/>
    <col min="5883" max="5884" width="9.44140625" style="66" customWidth="1"/>
    <col min="5885" max="5885" width="7.6640625" style="66" customWidth="1"/>
    <col min="5886" max="5886" width="9.33203125" style="66" customWidth="1"/>
    <col min="5887" max="5887" width="9.88671875" style="66" customWidth="1"/>
    <col min="5888" max="5888" width="7.109375" style="66" customWidth="1"/>
    <col min="5889" max="5889" width="8.5546875" style="66" customWidth="1"/>
    <col min="5890" max="5890" width="8.88671875" style="66" customWidth="1"/>
    <col min="5891" max="5891" width="7.109375" style="66" customWidth="1"/>
    <col min="5892" max="5892" width="9" style="66" customWidth="1"/>
    <col min="5893" max="5893" width="8.6640625" style="66" customWidth="1"/>
    <col min="5894" max="5894" width="6.5546875" style="66" customWidth="1"/>
    <col min="5895" max="5895" width="8.109375" style="66" customWidth="1"/>
    <col min="5896" max="5896" width="7.5546875" style="66" customWidth="1"/>
    <col min="5897" max="5897" width="7" style="66" customWidth="1"/>
    <col min="5898" max="5899" width="8.6640625" style="66" customWidth="1"/>
    <col min="5900" max="5900" width="7.33203125" style="66" customWidth="1"/>
    <col min="5901" max="5901" width="8.109375" style="66" customWidth="1"/>
    <col min="5902" max="5902" width="8.6640625" style="66" customWidth="1"/>
    <col min="5903" max="5903" width="6.44140625" style="66" customWidth="1"/>
    <col min="5904" max="5905" width="9.33203125" style="66" customWidth="1"/>
    <col min="5906" max="5906" width="6.44140625" style="66" customWidth="1"/>
    <col min="5907" max="5908" width="9.5546875" style="66" customWidth="1"/>
    <col min="5909" max="5909" width="6.44140625" style="66" customWidth="1"/>
    <col min="5910" max="5911" width="9.5546875" style="66" customWidth="1"/>
    <col min="5912" max="5912" width="6.6640625" style="66" customWidth="1"/>
    <col min="5913" max="5915" width="9.109375" style="66"/>
    <col min="5916" max="5916" width="10.88671875" style="66" bestFit="1" customWidth="1"/>
    <col min="5917" max="6137" width="9.109375" style="66"/>
    <col min="6138" max="6138" width="18.6640625" style="66" customWidth="1"/>
    <col min="6139" max="6140" width="9.44140625" style="66" customWidth="1"/>
    <col min="6141" max="6141" width="7.6640625" style="66" customWidth="1"/>
    <col min="6142" max="6142" width="9.33203125" style="66" customWidth="1"/>
    <col min="6143" max="6143" width="9.88671875" style="66" customWidth="1"/>
    <col min="6144" max="6144" width="7.109375" style="66" customWidth="1"/>
    <col min="6145" max="6145" width="8.5546875" style="66" customWidth="1"/>
    <col min="6146" max="6146" width="8.88671875" style="66" customWidth="1"/>
    <col min="6147" max="6147" width="7.109375" style="66" customWidth="1"/>
    <col min="6148" max="6148" width="9" style="66" customWidth="1"/>
    <col min="6149" max="6149" width="8.6640625" style="66" customWidth="1"/>
    <col min="6150" max="6150" width="6.5546875" style="66" customWidth="1"/>
    <col min="6151" max="6151" width="8.109375" style="66" customWidth="1"/>
    <col min="6152" max="6152" width="7.5546875" style="66" customWidth="1"/>
    <col min="6153" max="6153" width="7" style="66" customWidth="1"/>
    <col min="6154" max="6155" width="8.6640625" style="66" customWidth="1"/>
    <col min="6156" max="6156" width="7.33203125" style="66" customWidth="1"/>
    <col min="6157" max="6157" width="8.109375" style="66" customWidth="1"/>
    <col min="6158" max="6158" width="8.6640625" style="66" customWidth="1"/>
    <col min="6159" max="6159" width="6.44140625" style="66" customWidth="1"/>
    <col min="6160" max="6161" width="9.33203125" style="66" customWidth="1"/>
    <col min="6162" max="6162" width="6.44140625" style="66" customWidth="1"/>
    <col min="6163" max="6164" width="9.5546875" style="66" customWidth="1"/>
    <col min="6165" max="6165" width="6.44140625" style="66" customWidth="1"/>
    <col min="6166" max="6167" width="9.5546875" style="66" customWidth="1"/>
    <col min="6168" max="6168" width="6.6640625" style="66" customWidth="1"/>
    <col min="6169" max="6171" width="9.109375" style="66"/>
    <col min="6172" max="6172" width="10.88671875" style="66" bestFit="1" customWidth="1"/>
    <col min="6173" max="6393" width="9.109375" style="66"/>
    <col min="6394" max="6394" width="18.6640625" style="66" customWidth="1"/>
    <col min="6395" max="6396" width="9.44140625" style="66" customWidth="1"/>
    <col min="6397" max="6397" width="7.6640625" style="66" customWidth="1"/>
    <col min="6398" max="6398" width="9.33203125" style="66" customWidth="1"/>
    <col min="6399" max="6399" width="9.88671875" style="66" customWidth="1"/>
    <col min="6400" max="6400" width="7.109375" style="66" customWidth="1"/>
    <col min="6401" max="6401" width="8.5546875" style="66" customWidth="1"/>
    <col min="6402" max="6402" width="8.88671875" style="66" customWidth="1"/>
    <col min="6403" max="6403" width="7.109375" style="66" customWidth="1"/>
    <col min="6404" max="6404" width="9" style="66" customWidth="1"/>
    <col min="6405" max="6405" width="8.6640625" style="66" customWidth="1"/>
    <col min="6406" max="6406" width="6.5546875" style="66" customWidth="1"/>
    <col min="6407" max="6407" width="8.109375" style="66" customWidth="1"/>
    <col min="6408" max="6408" width="7.5546875" style="66" customWidth="1"/>
    <col min="6409" max="6409" width="7" style="66" customWidth="1"/>
    <col min="6410" max="6411" width="8.6640625" style="66" customWidth="1"/>
    <col min="6412" max="6412" width="7.33203125" style="66" customWidth="1"/>
    <col min="6413" max="6413" width="8.109375" style="66" customWidth="1"/>
    <col min="6414" max="6414" width="8.6640625" style="66" customWidth="1"/>
    <col min="6415" max="6415" width="6.44140625" style="66" customWidth="1"/>
    <col min="6416" max="6417" width="9.33203125" style="66" customWidth="1"/>
    <col min="6418" max="6418" width="6.44140625" style="66" customWidth="1"/>
    <col min="6419" max="6420" width="9.5546875" style="66" customWidth="1"/>
    <col min="6421" max="6421" width="6.44140625" style="66" customWidth="1"/>
    <col min="6422" max="6423" width="9.5546875" style="66" customWidth="1"/>
    <col min="6424" max="6424" width="6.6640625" style="66" customWidth="1"/>
    <col min="6425" max="6427" width="9.109375" style="66"/>
    <col min="6428" max="6428" width="10.88671875" style="66" bestFit="1" customWidth="1"/>
    <col min="6429" max="6649" width="9.109375" style="66"/>
    <col min="6650" max="6650" width="18.6640625" style="66" customWidth="1"/>
    <col min="6651" max="6652" width="9.44140625" style="66" customWidth="1"/>
    <col min="6653" max="6653" width="7.6640625" style="66" customWidth="1"/>
    <col min="6654" max="6654" width="9.33203125" style="66" customWidth="1"/>
    <col min="6655" max="6655" width="9.88671875" style="66" customWidth="1"/>
    <col min="6656" max="6656" width="7.109375" style="66" customWidth="1"/>
    <col min="6657" max="6657" width="8.5546875" style="66" customWidth="1"/>
    <col min="6658" max="6658" width="8.88671875" style="66" customWidth="1"/>
    <col min="6659" max="6659" width="7.109375" style="66" customWidth="1"/>
    <col min="6660" max="6660" width="9" style="66" customWidth="1"/>
    <col min="6661" max="6661" width="8.6640625" style="66" customWidth="1"/>
    <col min="6662" max="6662" width="6.5546875" style="66" customWidth="1"/>
    <col min="6663" max="6663" width="8.109375" style="66" customWidth="1"/>
    <col min="6664" max="6664" width="7.5546875" style="66" customWidth="1"/>
    <col min="6665" max="6665" width="7" style="66" customWidth="1"/>
    <col min="6666" max="6667" width="8.6640625" style="66" customWidth="1"/>
    <col min="6668" max="6668" width="7.33203125" style="66" customWidth="1"/>
    <col min="6669" max="6669" width="8.109375" style="66" customWidth="1"/>
    <col min="6670" max="6670" width="8.6640625" style="66" customWidth="1"/>
    <col min="6671" max="6671" width="6.44140625" style="66" customWidth="1"/>
    <col min="6672" max="6673" width="9.33203125" style="66" customWidth="1"/>
    <col min="6674" max="6674" width="6.44140625" style="66" customWidth="1"/>
    <col min="6675" max="6676" width="9.5546875" style="66" customWidth="1"/>
    <col min="6677" max="6677" width="6.44140625" style="66" customWidth="1"/>
    <col min="6678" max="6679" width="9.5546875" style="66" customWidth="1"/>
    <col min="6680" max="6680" width="6.6640625" style="66" customWidth="1"/>
    <col min="6681" max="6683" width="9.109375" style="66"/>
    <col min="6684" max="6684" width="10.88671875" style="66" bestFit="1" customWidth="1"/>
    <col min="6685" max="6905" width="9.109375" style="66"/>
    <col min="6906" max="6906" width="18.6640625" style="66" customWidth="1"/>
    <col min="6907" max="6908" width="9.44140625" style="66" customWidth="1"/>
    <col min="6909" max="6909" width="7.6640625" style="66" customWidth="1"/>
    <col min="6910" max="6910" width="9.33203125" style="66" customWidth="1"/>
    <col min="6911" max="6911" width="9.88671875" style="66" customWidth="1"/>
    <col min="6912" max="6912" width="7.109375" style="66" customWidth="1"/>
    <col min="6913" max="6913" width="8.5546875" style="66" customWidth="1"/>
    <col min="6914" max="6914" width="8.88671875" style="66" customWidth="1"/>
    <col min="6915" max="6915" width="7.109375" style="66" customWidth="1"/>
    <col min="6916" max="6916" width="9" style="66" customWidth="1"/>
    <col min="6917" max="6917" width="8.6640625" style="66" customWidth="1"/>
    <col min="6918" max="6918" width="6.5546875" style="66" customWidth="1"/>
    <col min="6919" max="6919" width="8.109375" style="66" customWidth="1"/>
    <col min="6920" max="6920" width="7.5546875" style="66" customWidth="1"/>
    <col min="6921" max="6921" width="7" style="66" customWidth="1"/>
    <col min="6922" max="6923" width="8.6640625" style="66" customWidth="1"/>
    <col min="6924" max="6924" width="7.33203125" style="66" customWidth="1"/>
    <col min="6925" max="6925" width="8.109375" style="66" customWidth="1"/>
    <col min="6926" max="6926" width="8.6640625" style="66" customWidth="1"/>
    <col min="6927" max="6927" width="6.44140625" style="66" customWidth="1"/>
    <col min="6928" max="6929" width="9.33203125" style="66" customWidth="1"/>
    <col min="6930" max="6930" width="6.44140625" style="66" customWidth="1"/>
    <col min="6931" max="6932" width="9.5546875" style="66" customWidth="1"/>
    <col min="6933" max="6933" width="6.44140625" style="66" customWidth="1"/>
    <col min="6934" max="6935" width="9.5546875" style="66" customWidth="1"/>
    <col min="6936" max="6936" width="6.6640625" style="66" customWidth="1"/>
    <col min="6937" max="6939" width="9.109375" style="66"/>
    <col min="6940" max="6940" width="10.88671875" style="66" bestFit="1" customWidth="1"/>
    <col min="6941" max="7161" width="9.109375" style="66"/>
    <col min="7162" max="7162" width="18.6640625" style="66" customWidth="1"/>
    <col min="7163" max="7164" width="9.44140625" style="66" customWidth="1"/>
    <col min="7165" max="7165" width="7.6640625" style="66" customWidth="1"/>
    <col min="7166" max="7166" width="9.33203125" style="66" customWidth="1"/>
    <col min="7167" max="7167" width="9.88671875" style="66" customWidth="1"/>
    <col min="7168" max="7168" width="7.109375" style="66" customWidth="1"/>
    <col min="7169" max="7169" width="8.5546875" style="66" customWidth="1"/>
    <col min="7170" max="7170" width="8.88671875" style="66" customWidth="1"/>
    <col min="7171" max="7171" width="7.109375" style="66" customWidth="1"/>
    <col min="7172" max="7172" width="9" style="66" customWidth="1"/>
    <col min="7173" max="7173" width="8.6640625" style="66" customWidth="1"/>
    <col min="7174" max="7174" width="6.5546875" style="66" customWidth="1"/>
    <col min="7175" max="7175" width="8.109375" style="66" customWidth="1"/>
    <col min="7176" max="7176" width="7.5546875" style="66" customWidth="1"/>
    <col min="7177" max="7177" width="7" style="66" customWidth="1"/>
    <col min="7178" max="7179" width="8.6640625" style="66" customWidth="1"/>
    <col min="7180" max="7180" width="7.33203125" style="66" customWidth="1"/>
    <col min="7181" max="7181" width="8.109375" style="66" customWidth="1"/>
    <col min="7182" max="7182" width="8.6640625" style="66" customWidth="1"/>
    <col min="7183" max="7183" width="6.44140625" style="66" customWidth="1"/>
    <col min="7184" max="7185" width="9.33203125" style="66" customWidth="1"/>
    <col min="7186" max="7186" width="6.44140625" style="66" customWidth="1"/>
    <col min="7187" max="7188" width="9.5546875" style="66" customWidth="1"/>
    <col min="7189" max="7189" width="6.44140625" style="66" customWidth="1"/>
    <col min="7190" max="7191" width="9.5546875" style="66" customWidth="1"/>
    <col min="7192" max="7192" width="6.6640625" style="66" customWidth="1"/>
    <col min="7193" max="7195" width="9.109375" style="66"/>
    <col min="7196" max="7196" width="10.88671875" style="66" bestFit="1" customWidth="1"/>
    <col min="7197" max="7417" width="9.109375" style="66"/>
    <col min="7418" max="7418" width="18.6640625" style="66" customWidth="1"/>
    <col min="7419" max="7420" width="9.44140625" style="66" customWidth="1"/>
    <col min="7421" max="7421" width="7.6640625" style="66" customWidth="1"/>
    <col min="7422" max="7422" width="9.33203125" style="66" customWidth="1"/>
    <col min="7423" max="7423" width="9.88671875" style="66" customWidth="1"/>
    <col min="7424" max="7424" width="7.109375" style="66" customWidth="1"/>
    <col min="7425" max="7425" width="8.5546875" style="66" customWidth="1"/>
    <col min="7426" max="7426" width="8.88671875" style="66" customWidth="1"/>
    <col min="7427" max="7427" width="7.109375" style="66" customWidth="1"/>
    <col min="7428" max="7428" width="9" style="66" customWidth="1"/>
    <col min="7429" max="7429" width="8.6640625" style="66" customWidth="1"/>
    <col min="7430" max="7430" width="6.5546875" style="66" customWidth="1"/>
    <col min="7431" max="7431" width="8.109375" style="66" customWidth="1"/>
    <col min="7432" max="7432" width="7.5546875" style="66" customWidth="1"/>
    <col min="7433" max="7433" width="7" style="66" customWidth="1"/>
    <col min="7434" max="7435" width="8.6640625" style="66" customWidth="1"/>
    <col min="7436" max="7436" width="7.33203125" style="66" customWidth="1"/>
    <col min="7437" max="7437" width="8.109375" style="66" customWidth="1"/>
    <col min="7438" max="7438" width="8.6640625" style="66" customWidth="1"/>
    <col min="7439" max="7439" width="6.44140625" style="66" customWidth="1"/>
    <col min="7440" max="7441" width="9.33203125" style="66" customWidth="1"/>
    <col min="7442" max="7442" width="6.44140625" style="66" customWidth="1"/>
    <col min="7443" max="7444" width="9.5546875" style="66" customWidth="1"/>
    <col min="7445" max="7445" width="6.44140625" style="66" customWidth="1"/>
    <col min="7446" max="7447" width="9.5546875" style="66" customWidth="1"/>
    <col min="7448" max="7448" width="6.6640625" style="66" customWidth="1"/>
    <col min="7449" max="7451" width="9.109375" style="66"/>
    <col min="7452" max="7452" width="10.88671875" style="66" bestFit="1" customWidth="1"/>
    <col min="7453" max="7673" width="9.109375" style="66"/>
    <col min="7674" max="7674" width="18.6640625" style="66" customWidth="1"/>
    <col min="7675" max="7676" width="9.44140625" style="66" customWidth="1"/>
    <col min="7677" max="7677" width="7.6640625" style="66" customWidth="1"/>
    <col min="7678" max="7678" width="9.33203125" style="66" customWidth="1"/>
    <col min="7679" max="7679" width="9.88671875" style="66" customWidth="1"/>
    <col min="7680" max="7680" width="7.109375" style="66" customWidth="1"/>
    <col min="7681" max="7681" width="8.5546875" style="66" customWidth="1"/>
    <col min="7682" max="7682" width="8.88671875" style="66" customWidth="1"/>
    <col min="7683" max="7683" width="7.109375" style="66" customWidth="1"/>
    <col min="7684" max="7684" width="9" style="66" customWidth="1"/>
    <col min="7685" max="7685" width="8.6640625" style="66" customWidth="1"/>
    <col min="7686" max="7686" width="6.5546875" style="66" customWidth="1"/>
    <col min="7687" max="7687" width="8.109375" style="66" customWidth="1"/>
    <col min="7688" max="7688" width="7.5546875" style="66" customWidth="1"/>
    <col min="7689" max="7689" width="7" style="66" customWidth="1"/>
    <col min="7690" max="7691" width="8.6640625" style="66" customWidth="1"/>
    <col min="7692" max="7692" width="7.33203125" style="66" customWidth="1"/>
    <col min="7693" max="7693" width="8.109375" style="66" customWidth="1"/>
    <col min="7694" max="7694" width="8.6640625" style="66" customWidth="1"/>
    <col min="7695" max="7695" width="6.44140625" style="66" customWidth="1"/>
    <col min="7696" max="7697" width="9.33203125" style="66" customWidth="1"/>
    <col min="7698" max="7698" width="6.44140625" style="66" customWidth="1"/>
    <col min="7699" max="7700" width="9.5546875" style="66" customWidth="1"/>
    <col min="7701" max="7701" width="6.44140625" style="66" customWidth="1"/>
    <col min="7702" max="7703" width="9.5546875" style="66" customWidth="1"/>
    <col min="7704" max="7704" width="6.6640625" style="66" customWidth="1"/>
    <col min="7705" max="7707" width="9.109375" style="66"/>
    <col min="7708" max="7708" width="10.88671875" style="66" bestFit="1" customWidth="1"/>
    <col min="7709" max="7929" width="9.109375" style="66"/>
    <col min="7930" max="7930" width="18.6640625" style="66" customWidth="1"/>
    <col min="7931" max="7932" width="9.44140625" style="66" customWidth="1"/>
    <col min="7933" max="7933" width="7.6640625" style="66" customWidth="1"/>
    <col min="7934" max="7934" width="9.33203125" style="66" customWidth="1"/>
    <col min="7935" max="7935" width="9.88671875" style="66" customWidth="1"/>
    <col min="7936" max="7936" width="7.109375" style="66" customWidth="1"/>
    <col min="7937" max="7937" width="8.5546875" style="66" customWidth="1"/>
    <col min="7938" max="7938" width="8.88671875" style="66" customWidth="1"/>
    <col min="7939" max="7939" width="7.109375" style="66" customWidth="1"/>
    <col min="7940" max="7940" width="9" style="66" customWidth="1"/>
    <col min="7941" max="7941" width="8.6640625" style="66" customWidth="1"/>
    <col min="7942" max="7942" width="6.5546875" style="66" customWidth="1"/>
    <col min="7943" max="7943" width="8.109375" style="66" customWidth="1"/>
    <col min="7944" max="7944" width="7.5546875" style="66" customWidth="1"/>
    <col min="7945" max="7945" width="7" style="66" customWidth="1"/>
    <col min="7946" max="7947" width="8.6640625" style="66" customWidth="1"/>
    <col min="7948" max="7948" width="7.33203125" style="66" customWidth="1"/>
    <col min="7949" max="7949" width="8.109375" style="66" customWidth="1"/>
    <col min="7950" max="7950" width="8.6640625" style="66" customWidth="1"/>
    <col min="7951" max="7951" width="6.44140625" style="66" customWidth="1"/>
    <col min="7952" max="7953" width="9.33203125" style="66" customWidth="1"/>
    <col min="7954" max="7954" width="6.44140625" style="66" customWidth="1"/>
    <col min="7955" max="7956" width="9.5546875" style="66" customWidth="1"/>
    <col min="7957" max="7957" width="6.44140625" style="66" customWidth="1"/>
    <col min="7958" max="7959" width="9.5546875" style="66" customWidth="1"/>
    <col min="7960" max="7960" width="6.6640625" style="66" customWidth="1"/>
    <col min="7961" max="7963" width="9.109375" style="66"/>
    <col min="7964" max="7964" width="10.88671875" style="66" bestFit="1" customWidth="1"/>
    <col min="7965" max="8185" width="9.109375" style="66"/>
    <col min="8186" max="8186" width="18.6640625" style="66" customWidth="1"/>
    <col min="8187" max="8188" width="9.44140625" style="66" customWidth="1"/>
    <col min="8189" max="8189" width="7.6640625" style="66" customWidth="1"/>
    <col min="8190" max="8190" width="9.33203125" style="66" customWidth="1"/>
    <col min="8191" max="8191" width="9.88671875" style="66" customWidth="1"/>
    <col min="8192" max="8192" width="7.109375" style="66" customWidth="1"/>
    <col min="8193" max="8193" width="8.5546875" style="66" customWidth="1"/>
    <col min="8194" max="8194" width="8.88671875" style="66" customWidth="1"/>
    <col min="8195" max="8195" width="7.109375" style="66" customWidth="1"/>
    <col min="8196" max="8196" width="9" style="66" customWidth="1"/>
    <col min="8197" max="8197" width="8.6640625" style="66" customWidth="1"/>
    <col min="8198" max="8198" width="6.5546875" style="66" customWidth="1"/>
    <col min="8199" max="8199" width="8.109375" style="66" customWidth="1"/>
    <col min="8200" max="8200" width="7.5546875" style="66" customWidth="1"/>
    <col min="8201" max="8201" width="7" style="66" customWidth="1"/>
    <col min="8202" max="8203" width="8.6640625" style="66" customWidth="1"/>
    <col min="8204" max="8204" width="7.33203125" style="66" customWidth="1"/>
    <col min="8205" max="8205" width="8.109375" style="66" customWidth="1"/>
    <col min="8206" max="8206" width="8.6640625" style="66" customWidth="1"/>
    <col min="8207" max="8207" width="6.44140625" style="66" customWidth="1"/>
    <col min="8208" max="8209" width="9.33203125" style="66" customWidth="1"/>
    <col min="8210" max="8210" width="6.44140625" style="66" customWidth="1"/>
    <col min="8211" max="8212" width="9.5546875" style="66" customWidth="1"/>
    <col min="8213" max="8213" width="6.44140625" style="66" customWidth="1"/>
    <col min="8214" max="8215" width="9.5546875" style="66" customWidth="1"/>
    <col min="8216" max="8216" width="6.6640625" style="66" customWidth="1"/>
    <col min="8217" max="8219" width="9.109375" style="66"/>
    <col min="8220" max="8220" width="10.88671875" style="66" bestFit="1" customWidth="1"/>
    <col min="8221" max="8441" width="9.109375" style="66"/>
    <col min="8442" max="8442" width="18.6640625" style="66" customWidth="1"/>
    <col min="8443" max="8444" width="9.44140625" style="66" customWidth="1"/>
    <col min="8445" max="8445" width="7.6640625" style="66" customWidth="1"/>
    <col min="8446" max="8446" width="9.33203125" style="66" customWidth="1"/>
    <col min="8447" max="8447" width="9.88671875" style="66" customWidth="1"/>
    <col min="8448" max="8448" width="7.109375" style="66" customWidth="1"/>
    <col min="8449" max="8449" width="8.5546875" style="66" customWidth="1"/>
    <col min="8450" max="8450" width="8.88671875" style="66" customWidth="1"/>
    <col min="8451" max="8451" width="7.109375" style="66" customWidth="1"/>
    <col min="8452" max="8452" width="9" style="66" customWidth="1"/>
    <col min="8453" max="8453" width="8.6640625" style="66" customWidth="1"/>
    <col min="8454" max="8454" width="6.5546875" style="66" customWidth="1"/>
    <col min="8455" max="8455" width="8.109375" style="66" customWidth="1"/>
    <col min="8456" max="8456" width="7.5546875" style="66" customWidth="1"/>
    <col min="8457" max="8457" width="7" style="66" customWidth="1"/>
    <col min="8458" max="8459" width="8.6640625" style="66" customWidth="1"/>
    <col min="8460" max="8460" width="7.33203125" style="66" customWidth="1"/>
    <col min="8461" max="8461" width="8.109375" style="66" customWidth="1"/>
    <col min="8462" max="8462" width="8.6640625" style="66" customWidth="1"/>
    <col min="8463" max="8463" width="6.44140625" style="66" customWidth="1"/>
    <col min="8464" max="8465" width="9.33203125" style="66" customWidth="1"/>
    <col min="8466" max="8466" width="6.44140625" style="66" customWidth="1"/>
    <col min="8467" max="8468" width="9.5546875" style="66" customWidth="1"/>
    <col min="8469" max="8469" width="6.44140625" style="66" customWidth="1"/>
    <col min="8470" max="8471" width="9.5546875" style="66" customWidth="1"/>
    <col min="8472" max="8472" width="6.6640625" style="66" customWidth="1"/>
    <col min="8473" max="8475" width="9.109375" style="66"/>
    <col min="8476" max="8476" width="10.88671875" style="66" bestFit="1" customWidth="1"/>
    <col min="8477" max="8697" width="9.109375" style="66"/>
    <col min="8698" max="8698" width="18.6640625" style="66" customWidth="1"/>
    <col min="8699" max="8700" width="9.44140625" style="66" customWidth="1"/>
    <col min="8701" max="8701" width="7.6640625" style="66" customWidth="1"/>
    <col min="8702" max="8702" width="9.33203125" style="66" customWidth="1"/>
    <col min="8703" max="8703" width="9.88671875" style="66" customWidth="1"/>
    <col min="8704" max="8704" width="7.109375" style="66" customWidth="1"/>
    <col min="8705" max="8705" width="8.5546875" style="66" customWidth="1"/>
    <col min="8706" max="8706" width="8.88671875" style="66" customWidth="1"/>
    <col min="8707" max="8707" width="7.109375" style="66" customWidth="1"/>
    <col min="8708" max="8708" width="9" style="66" customWidth="1"/>
    <col min="8709" max="8709" width="8.6640625" style="66" customWidth="1"/>
    <col min="8710" max="8710" width="6.5546875" style="66" customWidth="1"/>
    <col min="8711" max="8711" width="8.109375" style="66" customWidth="1"/>
    <col min="8712" max="8712" width="7.5546875" style="66" customWidth="1"/>
    <col min="8713" max="8713" width="7" style="66" customWidth="1"/>
    <col min="8714" max="8715" width="8.6640625" style="66" customWidth="1"/>
    <col min="8716" max="8716" width="7.33203125" style="66" customWidth="1"/>
    <col min="8717" max="8717" width="8.109375" style="66" customWidth="1"/>
    <col min="8718" max="8718" width="8.6640625" style="66" customWidth="1"/>
    <col min="8719" max="8719" width="6.44140625" style="66" customWidth="1"/>
    <col min="8720" max="8721" width="9.33203125" style="66" customWidth="1"/>
    <col min="8722" max="8722" width="6.44140625" style="66" customWidth="1"/>
    <col min="8723" max="8724" width="9.5546875" style="66" customWidth="1"/>
    <col min="8725" max="8725" width="6.44140625" style="66" customWidth="1"/>
    <col min="8726" max="8727" width="9.5546875" style="66" customWidth="1"/>
    <col min="8728" max="8728" width="6.6640625" style="66" customWidth="1"/>
    <col min="8729" max="8731" width="9.109375" style="66"/>
    <col min="8732" max="8732" width="10.88671875" style="66" bestFit="1" customWidth="1"/>
    <col min="8733" max="8953" width="9.109375" style="66"/>
    <col min="8954" max="8954" width="18.6640625" style="66" customWidth="1"/>
    <col min="8955" max="8956" width="9.44140625" style="66" customWidth="1"/>
    <col min="8957" max="8957" width="7.6640625" style="66" customWidth="1"/>
    <col min="8958" max="8958" width="9.33203125" style="66" customWidth="1"/>
    <col min="8959" max="8959" width="9.88671875" style="66" customWidth="1"/>
    <col min="8960" max="8960" width="7.109375" style="66" customWidth="1"/>
    <col min="8961" max="8961" width="8.5546875" style="66" customWidth="1"/>
    <col min="8962" max="8962" width="8.88671875" style="66" customWidth="1"/>
    <col min="8963" max="8963" width="7.109375" style="66" customWidth="1"/>
    <col min="8964" max="8964" width="9" style="66" customWidth="1"/>
    <col min="8965" max="8965" width="8.6640625" style="66" customWidth="1"/>
    <col min="8966" max="8966" width="6.5546875" style="66" customWidth="1"/>
    <col min="8967" max="8967" width="8.109375" style="66" customWidth="1"/>
    <col min="8968" max="8968" width="7.5546875" style="66" customWidth="1"/>
    <col min="8969" max="8969" width="7" style="66" customWidth="1"/>
    <col min="8970" max="8971" width="8.6640625" style="66" customWidth="1"/>
    <col min="8972" max="8972" width="7.33203125" style="66" customWidth="1"/>
    <col min="8973" max="8973" width="8.109375" style="66" customWidth="1"/>
    <col min="8974" max="8974" width="8.6640625" style="66" customWidth="1"/>
    <col min="8975" max="8975" width="6.44140625" style="66" customWidth="1"/>
    <col min="8976" max="8977" width="9.33203125" style="66" customWidth="1"/>
    <col min="8978" max="8978" width="6.44140625" style="66" customWidth="1"/>
    <col min="8979" max="8980" width="9.5546875" style="66" customWidth="1"/>
    <col min="8981" max="8981" width="6.44140625" style="66" customWidth="1"/>
    <col min="8982" max="8983" width="9.5546875" style="66" customWidth="1"/>
    <col min="8984" max="8984" width="6.6640625" style="66" customWidth="1"/>
    <col min="8985" max="8987" width="9.109375" style="66"/>
    <col min="8988" max="8988" width="10.88671875" style="66" bestFit="1" customWidth="1"/>
    <col min="8989" max="9209" width="9.109375" style="66"/>
    <col min="9210" max="9210" width="18.6640625" style="66" customWidth="1"/>
    <col min="9211" max="9212" width="9.44140625" style="66" customWidth="1"/>
    <col min="9213" max="9213" width="7.6640625" style="66" customWidth="1"/>
    <col min="9214" max="9214" width="9.33203125" style="66" customWidth="1"/>
    <col min="9215" max="9215" width="9.88671875" style="66" customWidth="1"/>
    <col min="9216" max="9216" width="7.109375" style="66" customWidth="1"/>
    <col min="9217" max="9217" width="8.5546875" style="66" customWidth="1"/>
    <col min="9218" max="9218" width="8.88671875" style="66" customWidth="1"/>
    <col min="9219" max="9219" width="7.109375" style="66" customWidth="1"/>
    <col min="9220" max="9220" width="9" style="66" customWidth="1"/>
    <col min="9221" max="9221" width="8.6640625" style="66" customWidth="1"/>
    <col min="9222" max="9222" width="6.5546875" style="66" customWidth="1"/>
    <col min="9223" max="9223" width="8.109375" style="66" customWidth="1"/>
    <col min="9224" max="9224" width="7.5546875" style="66" customWidth="1"/>
    <col min="9225" max="9225" width="7" style="66" customWidth="1"/>
    <col min="9226" max="9227" width="8.6640625" style="66" customWidth="1"/>
    <col min="9228" max="9228" width="7.33203125" style="66" customWidth="1"/>
    <col min="9229" max="9229" width="8.109375" style="66" customWidth="1"/>
    <col min="9230" max="9230" width="8.6640625" style="66" customWidth="1"/>
    <col min="9231" max="9231" width="6.44140625" style="66" customWidth="1"/>
    <col min="9232" max="9233" width="9.33203125" style="66" customWidth="1"/>
    <col min="9234" max="9234" width="6.44140625" style="66" customWidth="1"/>
    <col min="9235" max="9236" width="9.5546875" style="66" customWidth="1"/>
    <col min="9237" max="9237" width="6.44140625" style="66" customWidth="1"/>
    <col min="9238" max="9239" width="9.5546875" style="66" customWidth="1"/>
    <col min="9240" max="9240" width="6.6640625" style="66" customWidth="1"/>
    <col min="9241" max="9243" width="9.109375" style="66"/>
    <col min="9244" max="9244" width="10.88671875" style="66" bestFit="1" customWidth="1"/>
    <col min="9245" max="9465" width="9.109375" style="66"/>
    <col min="9466" max="9466" width="18.6640625" style="66" customWidth="1"/>
    <col min="9467" max="9468" width="9.44140625" style="66" customWidth="1"/>
    <col min="9469" max="9469" width="7.6640625" style="66" customWidth="1"/>
    <col min="9470" max="9470" width="9.33203125" style="66" customWidth="1"/>
    <col min="9471" max="9471" width="9.88671875" style="66" customWidth="1"/>
    <col min="9472" max="9472" width="7.109375" style="66" customWidth="1"/>
    <col min="9473" max="9473" width="8.5546875" style="66" customWidth="1"/>
    <col min="9474" max="9474" width="8.88671875" style="66" customWidth="1"/>
    <col min="9475" max="9475" width="7.109375" style="66" customWidth="1"/>
    <col min="9476" max="9476" width="9" style="66" customWidth="1"/>
    <col min="9477" max="9477" width="8.6640625" style="66" customWidth="1"/>
    <col min="9478" max="9478" width="6.5546875" style="66" customWidth="1"/>
    <col min="9479" max="9479" width="8.109375" style="66" customWidth="1"/>
    <col min="9480" max="9480" width="7.5546875" style="66" customWidth="1"/>
    <col min="9481" max="9481" width="7" style="66" customWidth="1"/>
    <col min="9482" max="9483" width="8.6640625" style="66" customWidth="1"/>
    <col min="9484" max="9484" width="7.33203125" style="66" customWidth="1"/>
    <col min="9485" max="9485" width="8.109375" style="66" customWidth="1"/>
    <col min="9486" max="9486" width="8.6640625" style="66" customWidth="1"/>
    <col min="9487" max="9487" width="6.44140625" style="66" customWidth="1"/>
    <col min="9488" max="9489" width="9.33203125" style="66" customWidth="1"/>
    <col min="9490" max="9490" width="6.44140625" style="66" customWidth="1"/>
    <col min="9491" max="9492" width="9.5546875" style="66" customWidth="1"/>
    <col min="9493" max="9493" width="6.44140625" style="66" customWidth="1"/>
    <col min="9494" max="9495" width="9.5546875" style="66" customWidth="1"/>
    <col min="9496" max="9496" width="6.6640625" style="66" customWidth="1"/>
    <col min="9497" max="9499" width="9.109375" style="66"/>
    <col min="9500" max="9500" width="10.88671875" style="66" bestFit="1" customWidth="1"/>
    <col min="9501" max="9721" width="9.109375" style="66"/>
    <col min="9722" max="9722" width="18.6640625" style="66" customWidth="1"/>
    <col min="9723" max="9724" width="9.44140625" style="66" customWidth="1"/>
    <col min="9725" max="9725" width="7.6640625" style="66" customWidth="1"/>
    <col min="9726" max="9726" width="9.33203125" style="66" customWidth="1"/>
    <col min="9727" max="9727" width="9.88671875" style="66" customWidth="1"/>
    <col min="9728" max="9728" width="7.109375" style="66" customWidth="1"/>
    <col min="9729" max="9729" width="8.5546875" style="66" customWidth="1"/>
    <col min="9730" max="9730" width="8.88671875" style="66" customWidth="1"/>
    <col min="9731" max="9731" width="7.109375" style="66" customWidth="1"/>
    <col min="9732" max="9732" width="9" style="66" customWidth="1"/>
    <col min="9733" max="9733" width="8.6640625" style="66" customWidth="1"/>
    <col min="9734" max="9734" width="6.5546875" style="66" customWidth="1"/>
    <col min="9735" max="9735" width="8.109375" style="66" customWidth="1"/>
    <col min="9736" max="9736" width="7.5546875" style="66" customWidth="1"/>
    <col min="9737" max="9737" width="7" style="66" customWidth="1"/>
    <col min="9738" max="9739" width="8.6640625" style="66" customWidth="1"/>
    <col min="9740" max="9740" width="7.33203125" style="66" customWidth="1"/>
    <col min="9741" max="9741" width="8.109375" style="66" customWidth="1"/>
    <col min="9742" max="9742" width="8.6640625" style="66" customWidth="1"/>
    <col min="9743" max="9743" width="6.44140625" style="66" customWidth="1"/>
    <col min="9744" max="9745" width="9.33203125" style="66" customWidth="1"/>
    <col min="9746" max="9746" width="6.44140625" style="66" customWidth="1"/>
    <col min="9747" max="9748" width="9.5546875" style="66" customWidth="1"/>
    <col min="9749" max="9749" width="6.44140625" style="66" customWidth="1"/>
    <col min="9750" max="9751" width="9.5546875" style="66" customWidth="1"/>
    <col min="9752" max="9752" width="6.6640625" style="66" customWidth="1"/>
    <col min="9753" max="9755" width="9.109375" style="66"/>
    <col min="9756" max="9756" width="10.88671875" style="66" bestFit="1" customWidth="1"/>
    <col min="9757" max="9977" width="9.109375" style="66"/>
    <col min="9978" max="9978" width="18.6640625" style="66" customWidth="1"/>
    <col min="9979" max="9980" width="9.44140625" style="66" customWidth="1"/>
    <col min="9981" max="9981" width="7.6640625" style="66" customWidth="1"/>
    <col min="9982" max="9982" width="9.33203125" style="66" customWidth="1"/>
    <col min="9983" max="9983" width="9.88671875" style="66" customWidth="1"/>
    <col min="9984" max="9984" width="7.109375" style="66" customWidth="1"/>
    <col min="9985" max="9985" width="8.5546875" style="66" customWidth="1"/>
    <col min="9986" max="9986" width="8.88671875" style="66" customWidth="1"/>
    <col min="9987" max="9987" width="7.109375" style="66" customWidth="1"/>
    <col min="9988" max="9988" width="9" style="66" customWidth="1"/>
    <col min="9989" max="9989" width="8.6640625" style="66" customWidth="1"/>
    <col min="9990" max="9990" width="6.5546875" style="66" customWidth="1"/>
    <col min="9991" max="9991" width="8.109375" style="66" customWidth="1"/>
    <col min="9992" max="9992" width="7.5546875" style="66" customWidth="1"/>
    <col min="9993" max="9993" width="7" style="66" customWidth="1"/>
    <col min="9994" max="9995" width="8.6640625" style="66" customWidth="1"/>
    <col min="9996" max="9996" width="7.33203125" style="66" customWidth="1"/>
    <col min="9997" max="9997" width="8.109375" style="66" customWidth="1"/>
    <col min="9998" max="9998" width="8.6640625" style="66" customWidth="1"/>
    <col min="9999" max="9999" width="6.44140625" style="66" customWidth="1"/>
    <col min="10000" max="10001" width="9.33203125" style="66" customWidth="1"/>
    <col min="10002" max="10002" width="6.44140625" style="66" customWidth="1"/>
    <col min="10003" max="10004" width="9.5546875" style="66" customWidth="1"/>
    <col min="10005" max="10005" width="6.44140625" style="66" customWidth="1"/>
    <col min="10006" max="10007" width="9.5546875" style="66" customWidth="1"/>
    <col min="10008" max="10008" width="6.6640625" style="66" customWidth="1"/>
    <col min="10009" max="10011" width="9.109375" style="66"/>
    <col min="10012" max="10012" width="10.88671875" style="66" bestFit="1" customWidth="1"/>
    <col min="10013" max="10233" width="9.109375" style="66"/>
    <col min="10234" max="10234" width="18.6640625" style="66" customWidth="1"/>
    <col min="10235" max="10236" width="9.44140625" style="66" customWidth="1"/>
    <col min="10237" max="10237" width="7.6640625" style="66" customWidth="1"/>
    <col min="10238" max="10238" width="9.33203125" style="66" customWidth="1"/>
    <col min="10239" max="10239" width="9.88671875" style="66" customWidth="1"/>
    <col min="10240" max="10240" width="7.109375" style="66" customWidth="1"/>
    <col min="10241" max="10241" width="8.5546875" style="66" customWidth="1"/>
    <col min="10242" max="10242" width="8.88671875" style="66" customWidth="1"/>
    <col min="10243" max="10243" width="7.109375" style="66" customWidth="1"/>
    <col min="10244" max="10244" width="9" style="66" customWidth="1"/>
    <col min="10245" max="10245" width="8.6640625" style="66" customWidth="1"/>
    <col min="10246" max="10246" width="6.5546875" style="66" customWidth="1"/>
    <col min="10247" max="10247" width="8.109375" style="66" customWidth="1"/>
    <col min="10248" max="10248" width="7.5546875" style="66" customWidth="1"/>
    <col min="10249" max="10249" width="7" style="66" customWidth="1"/>
    <col min="10250" max="10251" width="8.6640625" style="66" customWidth="1"/>
    <col min="10252" max="10252" width="7.33203125" style="66" customWidth="1"/>
    <col min="10253" max="10253" width="8.109375" style="66" customWidth="1"/>
    <col min="10254" max="10254" width="8.6640625" style="66" customWidth="1"/>
    <col min="10255" max="10255" width="6.44140625" style="66" customWidth="1"/>
    <col min="10256" max="10257" width="9.33203125" style="66" customWidth="1"/>
    <col min="10258" max="10258" width="6.44140625" style="66" customWidth="1"/>
    <col min="10259" max="10260" width="9.5546875" style="66" customWidth="1"/>
    <col min="10261" max="10261" width="6.44140625" style="66" customWidth="1"/>
    <col min="10262" max="10263" width="9.5546875" style="66" customWidth="1"/>
    <col min="10264" max="10264" width="6.6640625" style="66" customWidth="1"/>
    <col min="10265" max="10267" width="9.109375" style="66"/>
    <col min="10268" max="10268" width="10.88671875" style="66" bestFit="1" customWidth="1"/>
    <col min="10269" max="10489" width="9.109375" style="66"/>
    <col min="10490" max="10490" width="18.6640625" style="66" customWidth="1"/>
    <col min="10491" max="10492" width="9.44140625" style="66" customWidth="1"/>
    <col min="10493" max="10493" width="7.6640625" style="66" customWidth="1"/>
    <col min="10494" max="10494" width="9.33203125" style="66" customWidth="1"/>
    <col min="10495" max="10495" width="9.88671875" style="66" customWidth="1"/>
    <col min="10496" max="10496" width="7.109375" style="66" customWidth="1"/>
    <col min="10497" max="10497" width="8.5546875" style="66" customWidth="1"/>
    <col min="10498" max="10498" width="8.88671875" style="66" customWidth="1"/>
    <col min="10499" max="10499" width="7.109375" style="66" customWidth="1"/>
    <col min="10500" max="10500" width="9" style="66" customWidth="1"/>
    <col min="10501" max="10501" width="8.6640625" style="66" customWidth="1"/>
    <col min="10502" max="10502" width="6.5546875" style="66" customWidth="1"/>
    <col min="10503" max="10503" width="8.109375" style="66" customWidth="1"/>
    <col min="10504" max="10504" width="7.5546875" style="66" customWidth="1"/>
    <col min="10505" max="10505" width="7" style="66" customWidth="1"/>
    <col min="10506" max="10507" width="8.6640625" style="66" customWidth="1"/>
    <col min="10508" max="10508" width="7.33203125" style="66" customWidth="1"/>
    <col min="10509" max="10509" width="8.109375" style="66" customWidth="1"/>
    <col min="10510" max="10510" width="8.6640625" style="66" customWidth="1"/>
    <col min="10511" max="10511" width="6.44140625" style="66" customWidth="1"/>
    <col min="10512" max="10513" width="9.33203125" style="66" customWidth="1"/>
    <col min="10514" max="10514" width="6.44140625" style="66" customWidth="1"/>
    <col min="10515" max="10516" width="9.5546875" style="66" customWidth="1"/>
    <col min="10517" max="10517" width="6.44140625" style="66" customWidth="1"/>
    <col min="10518" max="10519" width="9.5546875" style="66" customWidth="1"/>
    <col min="10520" max="10520" width="6.6640625" style="66" customWidth="1"/>
    <col min="10521" max="10523" width="9.109375" style="66"/>
    <col min="10524" max="10524" width="10.88671875" style="66" bestFit="1" customWidth="1"/>
    <col min="10525" max="10745" width="9.109375" style="66"/>
    <col min="10746" max="10746" width="18.6640625" style="66" customWidth="1"/>
    <col min="10747" max="10748" width="9.44140625" style="66" customWidth="1"/>
    <col min="10749" max="10749" width="7.6640625" style="66" customWidth="1"/>
    <col min="10750" max="10750" width="9.33203125" style="66" customWidth="1"/>
    <col min="10751" max="10751" width="9.88671875" style="66" customWidth="1"/>
    <col min="10752" max="10752" width="7.109375" style="66" customWidth="1"/>
    <col min="10753" max="10753" width="8.5546875" style="66" customWidth="1"/>
    <col min="10754" max="10754" width="8.88671875" style="66" customWidth="1"/>
    <col min="10755" max="10755" width="7.109375" style="66" customWidth="1"/>
    <col min="10756" max="10756" width="9" style="66" customWidth="1"/>
    <col min="10757" max="10757" width="8.6640625" style="66" customWidth="1"/>
    <col min="10758" max="10758" width="6.5546875" style="66" customWidth="1"/>
    <col min="10759" max="10759" width="8.109375" style="66" customWidth="1"/>
    <col min="10760" max="10760" width="7.5546875" style="66" customWidth="1"/>
    <col min="10761" max="10761" width="7" style="66" customWidth="1"/>
    <col min="10762" max="10763" width="8.6640625" style="66" customWidth="1"/>
    <col min="10764" max="10764" width="7.33203125" style="66" customWidth="1"/>
    <col min="10765" max="10765" width="8.109375" style="66" customWidth="1"/>
    <col min="10766" max="10766" width="8.6640625" style="66" customWidth="1"/>
    <col min="10767" max="10767" width="6.44140625" style="66" customWidth="1"/>
    <col min="10768" max="10769" width="9.33203125" style="66" customWidth="1"/>
    <col min="10770" max="10770" width="6.44140625" style="66" customWidth="1"/>
    <col min="10771" max="10772" width="9.5546875" style="66" customWidth="1"/>
    <col min="10773" max="10773" width="6.44140625" style="66" customWidth="1"/>
    <col min="10774" max="10775" width="9.5546875" style="66" customWidth="1"/>
    <col min="10776" max="10776" width="6.6640625" style="66" customWidth="1"/>
    <col min="10777" max="10779" width="9.109375" style="66"/>
    <col min="10780" max="10780" width="10.88671875" style="66" bestFit="1" customWidth="1"/>
    <col min="10781" max="11001" width="9.109375" style="66"/>
    <col min="11002" max="11002" width="18.6640625" style="66" customWidth="1"/>
    <col min="11003" max="11004" width="9.44140625" style="66" customWidth="1"/>
    <col min="11005" max="11005" width="7.6640625" style="66" customWidth="1"/>
    <col min="11006" max="11006" width="9.33203125" style="66" customWidth="1"/>
    <col min="11007" max="11007" width="9.88671875" style="66" customWidth="1"/>
    <col min="11008" max="11008" width="7.109375" style="66" customWidth="1"/>
    <col min="11009" max="11009" width="8.5546875" style="66" customWidth="1"/>
    <col min="11010" max="11010" width="8.88671875" style="66" customWidth="1"/>
    <col min="11011" max="11011" width="7.109375" style="66" customWidth="1"/>
    <col min="11012" max="11012" width="9" style="66" customWidth="1"/>
    <col min="11013" max="11013" width="8.6640625" style="66" customWidth="1"/>
    <col min="11014" max="11014" width="6.5546875" style="66" customWidth="1"/>
    <col min="11015" max="11015" width="8.109375" style="66" customWidth="1"/>
    <col min="11016" max="11016" width="7.5546875" style="66" customWidth="1"/>
    <col min="11017" max="11017" width="7" style="66" customWidth="1"/>
    <col min="11018" max="11019" width="8.6640625" style="66" customWidth="1"/>
    <col min="11020" max="11020" width="7.33203125" style="66" customWidth="1"/>
    <col min="11021" max="11021" width="8.109375" style="66" customWidth="1"/>
    <col min="11022" max="11022" width="8.6640625" style="66" customWidth="1"/>
    <col min="11023" max="11023" width="6.44140625" style="66" customWidth="1"/>
    <col min="11024" max="11025" width="9.33203125" style="66" customWidth="1"/>
    <col min="11026" max="11026" width="6.44140625" style="66" customWidth="1"/>
    <col min="11027" max="11028" width="9.5546875" style="66" customWidth="1"/>
    <col min="11029" max="11029" width="6.44140625" style="66" customWidth="1"/>
    <col min="11030" max="11031" width="9.5546875" style="66" customWidth="1"/>
    <col min="11032" max="11032" width="6.6640625" style="66" customWidth="1"/>
    <col min="11033" max="11035" width="9.109375" style="66"/>
    <col min="11036" max="11036" width="10.88671875" style="66" bestFit="1" customWidth="1"/>
    <col min="11037" max="11257" width="9.109375" style="66"/>
    <col min="11258" max="11258" width="18.6640625" style="66" customWidth="1"/>
    <col min="11259" max="11260" width="9.44140625" style="66" customWidth="1"/>
    <col min="11261" max="11261" width="7.6640625" style="66" customWidth="1"/>
    <col min="11262" max="11262" width="9.33203125" style="66" customWidth="1"/>
    <col min="11263" max="11263" width="9.88671875" style="66" customWidth="1"/>
    <col min="11264" max="11264" width="7.109375" style="66" customWidth="1"/>
    <col min="11265" max="11265" width="8.5546875" style="66" customWidth="1"/>
    <col min="11266" max="11266" width="8.88671875" style="66" customWidth="1"/>
    <col min="11267" max="11267" width="7.109375" style="66" customWidth="1"/>
    <col min="11268" max="11268" width="9" style="66" customWidth="1"/>
    <col min="11269" max="11269" width="8.6640625" style="66" customWidth="1"/>
    <col min="11270" max="11270" width="6.5546875" style="66" customWidth="1"/>
    <col min="11271" max="11271" width="8.109375" style="66" customWidth="1"/>
    <col min="11272" max="11272" width="7.5546875" style="66" customWidth="1"/>
    <col min="11273" max="11273" width="7" style="66" customWidth="1"/>
    <col min="11274" max="11275" width="8.6640625" style="66" customWidth="1"/>
    <col min="11276" max="11276" width="7.33203125" style="66" customWidth="1"/>
    <col min="11277" max="11277" width="8.109375" style="66" customWidth="1"/>
    <col min="11278" max="11278" width="8.6640625" style="66" customWidth="1"/>
    <col min="11279" max="11279" width="6.44140625" style="66" customWidth="1"/>
    <col min="11280" max="11281" width="9.33203125" style="66" customWidth="1"/>
    <col min="11282" max="11282" width="6.44140625" style="66" customWidth="1"/>
    <col min="11283" max="11284" width="9.5546875" style="66" customWidth="1"/>
    <col min="11285" max="11285" width="6.44140625" style="66" customWidth="1"/>
    <col min="11286" max="11287" width="9.5546875" style="66" customWidth="1"/>
    <col min="11288" max="11288" width="6.6640625" style="66" customWidth="1"/>
    <col min="11289" max="11291" width="9.109375" style="66"/>
    <col min="11292" max="11292" width="10.88671875" style="66" bestFit="1" customWidth="1"/>
    <col min="11293" max="11513" width="9.109375" style="66"/>
    <col min="11514" max="11514" width="18.6640625" style="66" customWidth="1"/>
    <col min="11515" max="11516" width="9.44140625" style="66" customWidth="1"/>
    <col min="11517" max="11517" width="7.6640625" style="66" customWidth="1"/>
    <col min="11518" max="11518" width="9.33203125" style="66" customWidth="1"/>
    <col min="11519" max="11519" width="9.88671875" style="66" customWidth="1"/>
    <col min="11520" max="11520" width="7.109375" style="66" customWidth="1"/>
    <col min="11521" max="11521" width="8.5546875" style="66" customWidth="1"/>
    <col min="11522" max="11522" width="8.88671875" style="66" customWidth="1"/>
    <col min="11523" max="11523" width="7.109375" style="66" customWidth="1"/>
    <col min="11524" max="11524" width="9" style="66" customWidth="1"/>
    <col min="11525" max="11525" width="8.6640625" style="66" customWidth="1"/>
    <col min="11526" max="11526" width="6.5546875" style="66" customWidth="1"/>
    <col min="11527" max="11527" width="8.109375" style="66" customWidth="1"/>
    <col min="11528" max="11528" width="7.5546875" style="66" customWidth="1"/>
    <col min="11529" max="11529" width="7" style="66" customWidth="1"/>
    <col min="11530" max="11531" width="8.6640625" style="66" customWidth="1"/>
    <col min="11532" max="11532" width="7.33203125" style="66" customWidth="1"/>
    <col min="11533" max="11533" width="8.109375" style="66" customWidth="1"/>
    <col min="11534" max="11534" width="8.6640625" style="66" customWidth="1"/>
    <col min="11535" max="11535" width="6.44140625" style="66" customWidth="1"/>
    <col min="11536" max="11537" width="9.33203125" style="66" customWidth="1"/>
    <col min="11538" max="11538" width="6.44140625" style="66" customWidth="1"/>
    <col min="11539" max="11540" width="9.5546875" style="66" customWidth="1"/>
    <col min="11541" max="11541" width="6.44140625" style="66" customWidth="1"/>
    <col min="11542" max="11543" width="9.5546875" style="66" customWidth="1"/>
    <col min="11544" max="11544" width="6.6640625" style="66" customWidth="1"/>
    <col min="11545" max="11547" width="9.109375" style="66"/>
    <col min="11548" max="11548" width="10.88671875" style="66" bestFit="1" customWidth="1"/>
    <col min="11549" max="11769" width="9.109375" style="66"/>
    <col min="11770" max="11770" width="18.6640625" style="66" customWidth="1"/>
    <col min="11771" max="11772" width="9.44140625" style="66" customWidth="1"/>
    <col min="11773" max="11773" width="7.6640625" style="66" customWidth="1"/>
    <col min="11774" max="11774" width="9.33203125" style="66" customWidth="1"/>
    <col min="11775" max="11775" width="9.88671875" style="66" customWidth="1"/>
    <col min="11776" max="11776" width="7.109375" style="66" customWidth="1"/>
    <col min="11777" max="11777" width="8.5546875" style="66" customWidth="1"/>
    <col min="11778" max="11778" width="8.88671875" style="66" customWidth="1"/>
    <col min="11779" max="11779" width="7.109375" style="66" customWidth="1"/>
    <col min="11780" max="11780" width="9" style="66" customWidth="1"/>
    <col min="11781" max="11781" width="8.6640625" style="66" customWidth="1"/>
    <col min="11782" max="11782" width="6.5546875" style="66" customWidth="1"/>
    <col min="11783" max="11783" width="8.109375" style="66" customWidth="1"/>
    <col min="11784" max="11784" width="7.5546875" style="66" customWidth="1"/>
    <col min="11785" max="11785" width="7" style="66" customWidth="1"/>
    <col min="11786" max="11787" width="8.6640625" style="66" customWidth="1"/>
    <col min="11788" max="11788" width="7.33203125" style="66" customWidth="1"/>
    <col min="11789" max="11789" width="8.109375" style="66" customWidth="1"/>
    <col min="11790" max="11790" width="8.6640625" style="66" customWidth="1"/>
    <col min="11791" max="11791" width="6.44140625" style="66" customWidth="1"/>
    <col min="11792" max="11793" width="9.33203125" style="66" customWidth="1"/>
    <col min="11794" max="11794" width="6.44140625" style="66" customWidth="1"/>
    <col min="11795" max="11796" width="9.5546875" style="66" customWidth="1"/>
    <col min="11797" max="11797" width="6.44140625" style="66" customWidth="1"/>
    <col min="11798" max="11799" width="9.5546875" style="66" customWidth="1"/>
    <col min="11800" max="11800" width="6.6640625" style="66" customWidth="1"/>
    <col min="11801" max="11803" width="9.109375" style="66"/>
    <col min="11804" max="11804" width="10.88671875" style="66" bestFit="1" customWidth="1"/>
    <col min="11805" max="12025" width="9.109375" style="66"/>
    <col min="12026" max="12026" width="18.6640625" style="66" customWidth="1"/>
    <col min="12027" max="12028" width="9.44140625" style="66" customWidth="1"/>
    <col min="12029" max="12029" width="7.6640625" style="66" customWidth="1"/>
    <col min="12030" max="12030" width="9.33203125" style="66" customWidth="1"/>
    <col min="12031" max="12031" width="9.88671875" style="66" customWidth="1"/>
    <col min="12032" max="12032" width="7.109375" style="66" customWidth="1"/>
    <col min="12033" max="12033" width="8.5546875" style="66" customWidth="1"/>
    <col min="12034" max="12034" width="8.88671875" style="66" customWidth="1"/>
    <col min="12035" max="12035" width="7.109375" style="66" customWidth="1"/>
    <col min="12036" max="12036" width="9" style="66" customWidth="1"/>
    <col min="12037" max="12037" width="8.6640625" style="66" customWidth="1"/>
    <col min="12038" max="12038" width="6.5546875" style="66" customWidth="1"/>
    <col min="12039" max="12039" width="8.109375" style="66" customWidth="1"/>
    <col min="12040" max="12040" width="7.5546875" style="66" customWidth="1"/>
    <col min="12041" max="12041" width="7" style="66" customWidth="1"/>
    <col min="12042" max="12043" width="8.6640625" style="66" customWidth="1"/>
    <col min="12044" max="12044" width="7.33203125" style="66" customWidth="1"/>
    <col min="12045" max="12045" width="8.109375" style="66" customWidth="1"/>
    <col min="12046" max="12046" width="8.6640625" style="66" customWidth="1"/>
    <col min="12047" max="12047" width="6.44140625" style="66" customWidth="1"/>
    <col min="12048" max="12049" width="9.33203125" style="66" customWidth="1"/>
    <col min="12050" max="12050" width="6.44140625" style="66" customWidth="1"/>
    <col min="12051" max="12052" width="9.5546875" style="66" customWidth="1"/>
    <col min="12053" max="12053" width="6.44140625" style="66" customWidth="1"/>
    <col min="12054" max="12055" width="9.5546875" style="66" customWidth="1"/>
    <col min="12056" max="12056" width="6.6640625" style="66" customWidth="1"/>
    <col min="12057" max="12059" width="9.109375" style="66"/>
    <col min="12060" max="12060" width="10.88671875" style="66" bestFit="1" customWidth="1"/>
    <col min="12061" max="12281" width="9.109375" style="66"/>
    <col min="12282" max="12282" width="18.6640625" style="66" customWidth="1"/>
    <col min="12283" max="12284" width="9.44140625" style="66" customWidth="1"/>
    <col min="12285" max="12285" width="7.6640625" style="66" customWidth="1"/>
    <col min="12286" max="12286" width="9.33203125" style="66" customWidth="1"/>
    <col min="12287" max="12287" width="9.88671875" style="66" customWidth="1"/>
    <col min="12288" max="12288" width="7.109375" style="66" customWidth="1"/>
    <col min="12289" max="12289" width="8.5546875" style="66" customWidth="1"/>
    <col min="12290" max="12290" width="8.88671875" style="66" customWidth="1"/>
    <col min="12291" max="12291" width="7.109375" style="66" customWidth="1"/>
    <col min="12292" max="12292" width="9" style="66" customWidth="1"/>
    <col min="12293" max="12293" width="8.6640625" style="66" customWidth="1"/>
    <col min="12294" max="12294" width="6.5546875" style="66" customWidth="1"/>
    <col min="12295" max="12295" width="8.109375" style="66" customWidth="1"/>
    <col min="12296" max="12296" width="7.5546875" style="66" customWidth="1"/>
    <col min="12297" max="12297" width="7" style="66" customWidth="1"/>
    <col min="12298" max="12299" width="8.6640625" style="66" customWidth="1"/>
    <col min="12300" max="12300" width="7.33203125" style="66" customWidth="1"/>
    <col min="12301" max="12301" width="8.109375" style="66" customWidth="1"/>
    <col min="12302" max="12302" width="8.6640625" style="66" customWidth="1"/>
    <col min="12303" max="12303" width="6.44140625" style="66" customWidth="1"/>
    <col min="12304" max="12305" width="9.33203125" style="66" customWidth="1"/>
    <col min="12306" max="12306" width="6.44140625" style="66" customWidth="1"/>
    <col min="12307" max="12308" width="9.5546875" style="66" customWidth="1"/>
    <col min="12309" max="12309" width="6.44140625" style="66" customWidth="1"/>
    <col min="12310" max="12311" width="9.5546875" style="66" customWidth="1"/>
    <col min="12312" max="12312" width="6.6640625" style="66" customWidth="1"/>
    <col min="12313" max="12315" width="9.109375" style="66"/>
    <col min="12316" max="12316" width="10.88671875" style="66" bestFit="1" customWidth="1"/>
    <col min="12317" max="12537" width="9.109375" style="66"/>
    <col min="12538" max="12538" width="18.6640625" style="66" customWidth="1"/>
    <col min="12539" max="12540" width="9.44140625" style="66" customWidth="1"/>
    <col min="12541" max="12541" width="7.6640625" style="66" customWidth="1"/>
    <col min="12542" max="12542" width="9.33203125" style="66" customWidth="1"/>
    <col min="12543" max="12543" width="9.88671875" style="66" customWidth="1"/>
    <col min="12544" max="12544" width="7.109375" style="66" customWidth="1"/>
    <col min="12545" max="12545" width="8.5546875" style="66" customWidth="1"/>
    <col min="12546" max="12546" width="8.88671875" style="66" customWidth="1"/>
    <col min="12547" max="12547" width="7.109375" style="66" customWidth="1"/>
    <col min="12548" max="12548" width="9" style="66" customWidth="1"/>
    <col min="12549" max="12549" width="8.6640625" style="66" customWidth="1"/>
    <col min="12550" max="12550" width="6.5546875" style="66" customWidth="1"/>
    <col min="12551" max="12551" width="8.109375" style="66" customWidth="1"/>
    <col min="12552" max="12552" width="7.5546875" style="66" customWidth="1"/>
    <col min="12553" max="12553" width="7" style="66" customWidth="1"/>
    <col min="12554" max="12555" width="8.6640625" style="66" customWidth="1"/>
    <col min="12556" max="12556" width="7.33203125" style="66" customWidth="1"/>
    <col min="12557" max="12557" width="8.109375" style="66" customWidth="1"/>
    <col min="12558" max="12558" width="8.6640625" style="66" customWidth="1"/>
    <col min="12559" max="12559" width="6.44140625" style="66" customWidth="1"/>
    <col min="12560" max="12561" width="9.33203125" style="66" customWidth="1"/>
    <col min="12562" max="12562" width="6.44140625" style="66" customWidth="1"/>
    <col min="12563" max="12564" width="9.5546875" style="66" customWidth="1"/>
    <col min="12565" max="12565" width="6.44140625" style="66" customWidth="1"/>
    <col min="12566" max="12567" width="9.5546875" style="66" customWidth="1"/>
    <col min="12568" max="12568" width="6.6640625" style="66" customWidth="1"/>
    <col min="12569" max="12571" width="9.109375" style="66"/>
    <col min="12572" max="12572" width="10.88671875" style="66" bestFit="1" customWidth="1"/>
    <col min="12573" max="12793" width="9.109375" style="66"/>
    <col min="12794" max="12794" width="18.6640625" style="66" customWidth="1"/>
    <col min="12795" max="12796" width="9.44140625" style="66" customWidth="1"/>
    <col min="12797" max="12797" width="7.6640625" style="66" customWidth="1"/>
    <col min="12798" max="12798" width="9.33203125" style="66" customWidth="1"/>
    <col min="12799" max="12799" width="9.88671875" style="66" customWidth="1"/>
    <col min="12800" max="12800" width="7.109375" style="66" customWidth="1"/>
    <col min="12801" max="12801" width="8.5546875" style="66" customWidth="1"/>
    <col min="12802" max="12802" width="8.88671875" style="66" customWidth="1"/>
    <col min="12803" max="12803" width="7.109375" style="66" customWidth="1"/>
    <col min="12804" max="12804" width="9" style="66" customWidth="1"/>
    <col min="12805" max="12805" width="8.6640625" style="66" customWidth="1"/>
    <col min="12806" max="12806" width="6.5546875" style="66" customWidth="1"/>
    <col min="12807" max="12807" width="8.109375" style="66" customWidth="1"/>
    <col min="12808" max="12808" width="7.5546875" style="66" customWidth="1"/>
    <col min="12809" max="12809" width="7" style="66" customWidth="1"/>
    <col min="12810" max="12811" width="8.6640625" style="66" customWidth="1"/>
    <col min="12812" max="12812" width="7.33203125" style="66" customWidth="1"/>
    <col min="12813" max="12813" width="8.109375" style="66" customWidth="1"/>
    <col min="12814" max="12814" width="8.6640625" style="66" customWidth="1"/>
    <col min="12815" max="12815" width="6.44140625" style="66" customWidth="1"/>
    <col min="12816" max="12817" width="9.33203125" style="66" customWidth="1"/>
    <col min="12818" max="12818" width="6.44140625" style="66" customWidth="1"/>
    <col min="12819" max="12820" width="9.5546875" style="66" customWidth="1"/>
    <col min="12821" max="12821" width="6.44140625" style="66" customWidth="1"/>
    <col min="12822" max="12823" width="9.5546875" style="66" customWidth="1"/>
    <col min="12824" max="12824" width="6.6640625" style="66" customWidth="1"/>
    <col min="12825" max="12827" width="9.109375" style="66"/>
    <col min="12828" max="12828" width="10.88671875" style="66" bestFit="1" customWidth="1"/>
    <col min="12829" max="13049" width="9.109375" style="66"/>
    <col min="13050" max="13050" width="18.6640625" style="66" customWidth="1"/>
    <col min="13051" max="13052" width="9.44140625" style="66" customWidth="1"/>
    <col min="13053" max="13053" width="7.6640625" style="66" customWidth="1"/>
    <col min="13054" max="13054" width="9.33203125" style="66" customWidth="1"/>
    <col min="13055" max="13055" width="9.88671875" style="66" customWidth="1"/>
    <col min="13056" max="13056" width="7.109375" style="66" customWidth="1"/>
    <col min="13057" max="13057" width="8.5546875" style="66" customWidth="1"/>
    <col min="13058" max="13058" width="8.88671875" style="66" customWidth="1"/>
    <col min="13059" max="13059" width="7.109375" style="66" customWidth="1"/>
    <col min="13060" max="13060" width="9" style="66" customWidth="1"/>
    <col min="13061" max="13061" width="8.6640625" style="66" customWidth="1"/>
    <col min="13062" max="13062" width="6.5546875" style="66" customWidth="1"/>
    <col min="13063" max="13063" width="8.109375" style="66" customWidth="1"/>
    <col min="13064" max="13064" width="7.5546875" style="66" customWidth="1"/>
    <col min="13065" max="13065" width="7" style="66" customWidth="1"/>
    <col min="13066" max="13067" width="8.6640625" style="66" customWidth="1"/>
    <col min="13068" max="13068" width="7.33203125" style="66" customWidth="1"/>
    <col min="13069" max="13069" width="8.109375" style="66" customWidth="1"/>
    <col min="13070" max="13070" width="8.6640625" style="66" customWidth="1"/>
    <col min="13071" max="13071" width="6.44140625" style="66" customWidth="1"/>
    <col min="13072" max="13073" width="9.33203125" style="66" customWidth="1"/>
    <col min="13074" max="13074" width="6.44140625" style="66" customWidth="1"/>
    <col min="13075" max="13076" width="9.5546875" style="66" customWidth="1"/>
    <col min="13077" max="13077" width="6.44140625" style="66" customWidth="1"/>
    <col min="13078" max="13079" width="9.5546875" style="66" customWidth="1"/>
    <col min="13080" max="13080" width="6.6640625" style="66" customWidth="1"/>
    <col min="13081" max="13083" width="9.109375" style="66"/>
    <col min="13084" max="13084" width="10.88671875" style="66" bestFit="1" customWidth="1"/>
    <col min="13085" max="13305" width="9.109375" style="66"/>
    <col min="13306" max="13306" width="18.6640625" style="66" customWidth="1"/>
    <col min="13307" max="13308" width="9.44140625" style="66" customWidth="1"/>
    <col min="13309" max="13309" width="7.6640625" style="66" customWidth="1"/>
    <col min="13310" max="13310" width="9.33203125" style="66" customWidth="1"/>
    <col min="13311" max="13311" width="9.88671875" style="66" customWidth="1"/>
    <col min="13312" max="13312" width="7.109375" style="66" customWidth="1"/>
    <col min="13313" max="13313" width="8.5546875" style="66" customWidth="1"/>
    <col min="13314" max="13314" width="8.88671875" style="66" customWidth="1"/>
    <col min="13315" max="13315" width="7.109375" style="66" customWidth="1"/>
    <col min="13316" max="13316" width="9" style="66" customWidth="1"/>
    <col min="13317" max="13317" width="8.6640625" style="66" customWidth="1"/>
    <col min="13318" max="13318" width="6.5546875" style="66" customWidth="1"/>
    <col min="13319" max="13319" width="8.109375" style="66" customWidth="1"/>
    <col min="13320" max="13320" width="7.5546875" style="66" customWidth="1"/>
    <col min="13321" max="13321" width="7" style="66" customWidth="1"/>
    <col min="13322" max="13323" width="8.6640625" style="66" customWidth="1"/>
    <col min="13324" max="13324" width="7.33203125" style="66" customWidth="1"/>
    <col min="13325" max="13325" width="8.109375" style="66" customWidth="1"/>
    <col min="13326" max="13326" width="8.6640625" style="66" customWidth="1"/>
    <col min="13327" max="13327" width="6.44140625" style="66" customWidth="1"/>
    <col min="13328" max="13329" width="9.33203125" style="66" customWidth="1"/>
    <col min="13330" max="13330" width="6.44140625" style="66" customWidth="1"/>
    <col min="13331" max="13332" width="9.5546875" style="66" customWidth="1"/>
    <col min="13333" max="13333" width="6.44140625" style="66" customWidth="1"/>
    <col min="13334" max="13335" width="9.5546875" style="66" customWidth="1"/>
    <col min="13336" max="13336" width="6.6640625" style="66" customWidth="1"/>
    <col min="13337" max="13339" width="9.109375" style="66"/>
    <col min="13340" max="13340" width="10.88671875" style="66" bestFit="1" customWidth="1"/>
    <col min="13341" max="13561" width="9.109375" style="66"/>
    <col min="13562" max="13562" width="18.6640625" style="66" customWidth="1"/>
    <col min="13563" max="13564" width="9.44140625" style="66" customWidth="1"/>
    <col min="13565" max="13565" width="7.6640625" style="66" customWidth="1"/>
    <col min="13566" max="13566" width="9.33203125" style="66" customWidth="1"/>
    <col min="13567" max="13567" width="9.88671875" style="66" customWidth="1"/>
    <col min="13568" max="13568" width="7.109375" style="66" customWidth="1"/>
    <col min="13569" max="13569" width="8.5546875" style="66" customWidth="1"/>
    <col min="13570" max="13570" width="8.88671875" style="66" customWidth="1"/>
    <col min="13571" max="13571" width="7.109375" style="66" customWidth="1"/>
    <col min="13572" max="13572" width="9" style="66" customWidth="1"/>
    <col min="13573" max="13573" width="8.6640625" style="66" customWidth="1"/>
    <col min="13574" max="13574" width="6.5546875" style="66" customWidth="1"/>
    <col min="13575" max="13575" width="8.109375" style="66" customWidth="1"/>
    <col min="13576" max="13576" width="7.5546875" style="66" customWidth="1"/>
    <col min="13577" max="13577" width="7" style="66" customWidth="1"/>
    <col min="13578" max="13579" width="8.6640625" style="66" customWidth="1"/>
    <col min="13580" max="13580" width="7.33203125" style="66" customWidth="1"/>
    <col min="13581" max="13581" width="8.109375" style="66" customWidth="1"/>
    <col min="13582" max="13582" width="8.6640625" style="66" customWidth="1"/>
    <col min="13583" max="13583" width="6.44140625" style="66" customWidth="1"/>
    <col min="13584" max="13585" width="9.33203125" style="66" customWidth="1"/>
    <col min="13586" max="13586" width="6.44140625" style="66" customWidth="1"/>
    <col min="13587" max="13588" width="9.5546875" style="66" customWidth="1"/>
    <col min="13589" max="13589" width="6.44140625" style="66" customWidth="1"/>
    <col min="13590" max="13591" width="9.5546875" style="66" customWidth="1"/>
    <col min="13592" max="13592" width="6.6640625" style="66" customWidth="1"/>
    <col min="13593" max="13595" width="9.109375" style="66"/>
    <col min="13596" max="13596" width="10.88671875" style="66" bestFit="1" customWidth="1"/>
    <col min="13597" max="13817" width="9.109375" style="66"/>
    <col min="13818" max="13818" width="18.6640625" style="66" customWidth="1"/>
    <col min="13819" max="13820" width="9.44140625" style="66" customWidth="1"/>
    <col min="13821" max="13821" width="7.6640625" style="66" customWidth="1"/>
    <col min="13822" max="13822" width="9.33203125" style="66" customWidth="1"/>
    <col min="13823" max="13823" width="9.88671875" style="66" customWidth="1"/>
    <col min="13824" max="13824" width="7.109375" style="66" customWidth="1"/>
    <col min="13825" max="13825" width="8.5546875" style="66" customWidth="1"/>
    <col min="13826" max="13826" width="8.88671875" style="66" customWidth="1"/>
    <col min="13827" max="13827" width="7.109375" style="66" customWidth="1"/>
    <col min="13828" max="13828" width="9" style="66" customWidth="1"/>
    <col min="13829" max="13829" width="8.6640625" style="66" customWidth="1"/>
    <col min="13830" max="13830" width="6.5546875" style="66" customWidth="1"/>
    <col min="13831" max="13831" width="8.109375" style="66" customWidth="1"/>
    <col min="13832" max="13832" width="7.5546875" style="66" customWidth="1"/>
    <col min="13833" max="13833" width="7" style="66" customWidth="1"/>
    <col min="13834" max="13835" width="8.6640625" style="66" customWidth="1"/>
    <col min="13836" max="13836" width="7.33203125" style="66" customWidth="1"/>
    <col min="13837" max="13837" width="8.109375" style="66" customWidth="1"/>
    <col min="13838" max="13838" width="8.6640625" style="66" customWidth="1"/>
    <col min="13839" max="13839" width="6.44140625" style="66" customWidth="1"/>
    <col min="13840" max="13841" width="9.33203125" style="66" customWidth="1"/>
    <col min="13842" max="13842" width="6.44140625" style="66" customWidth="1"/>
    <col min="13843" max="13844" width="9.5546875" style="66" customWidth="1"/>
    <col min="13845" max="13845" width="6.44140625" style="66" customWidth="1"/>
    <col min="13846" max="13847" width="9.5546875" style="66" customWidth="1"/>
    <col min="13848" max="13848" width="6.6640625" style="66" customWidth="1"/>
    <col min="13849" max="13851" width="9.109375" style="66"/>
    <col min="13852" max="13852" width="10.88671875" style="66" bestFit="1" customWidth="1"/>
    <col min="13853" max="14073" width="9.109375" style="66"/>
    <col min="14074" max="14074" width="18.6640625" style="66" customWidth="1"/>
    <col min="14075" max="14076" width="9.44140625" style="66" customWidth="1"/>
    <col min="14077" max="14077" width="7.6640625" style="66" customWidth="1"/>
    <col min="14078" max="14078" width="9.33203125" style="66" customWidth="1"/>
    <col min="14079" max="14079" width="9.88671875" style="66" customWidth="1"/>
    <col min="14080" max="14080" width="7.109375" style="66" customWidth="1"/>
    <col min="14081" max="14081" width="8.5546875" style="66" customWidth="1"/>
    <col min="14082" max="14082" width="8.88671875" style="66" customWidth="1"/>
    <col min="14083" max="14083" width="7.109375" style="66" customWidth="1"/>
    <col min="14084" max="14084" width="9" style="66" customWidth="1"/>
    <col min="14085" max="14085" width="8.6640625" style="66" customWidth="1"/>
    <col min="14086" max="14086" width="6.5546875" style="66" customWidth="1"/>
    <col min="14087" max="14087" width="8.109375" style="66" customWidth="1"/>
    <col min="14088" max="14088" width="7.5546875" style="66" customWidth="1"/>
    <col min="14089" max="14089" width="7" style="66" customWidth="1"/>
    <col min="14090" max="14091" width="8.6640625" style="66" customWidth="1"/>
    <col min="14092" max="14092" width="7.33203125" style="66" customWidth="1"/>
    <col min="14093" max="14093" width="8.109375" style="66" customWidth="1"/>
    <col min="14094" max="14094" width="8.6640625" style="66" customWidth="1"/>
    <col min="14095" max="14095" width="6.44140625" style="66" customWidth="1"/>
    <col min="14096" max="14097" width="9.33203125" style="66" customWidth="1"/>
    <col min="14098" max="14098" width="6.44140625" style="66" customWidth="1"/>
    <col min="14099" max="14100" width="9.5546875" style="66" customWidth="1"/>
    <col min="14101" max="14101" width="6.44140625" style="66" customWidth="1"/>
    <col min="14102" max="14103" width="9.5546875" style="66" customWidth="1"/>
    <col min="14104" max="14104" width="6.6640625" style="66" customWidth="1"/>
    <col min="14105" max="14107" width="9.109375" style="66"/>
    <col min="14108" max="14108" width="10.88671875" style="66" bestFit="1" customWidth="1"/>
    <col min="14109" max="14329" width="9.109375" style="66"/>
    <col min="14330" max="14330" width="18.6640625" style="66" customWidth="1"/>
    <col min="14331" max="14332" width="9.44140625" style="66" customWidth="1"/>
    <col min="14333" max="14333" width="7.6640625" style="66" customWidth="1"/>
    <col min="14334" max="14334" width="9.33203125" style="66" customWidth="1"/>
    <col min="14335" max="14335" width="9.88671875" style="66" customWidth="1"/>
    <col min="14336" max="14336" width="7.109375" style="66" customWidth="1"/>
    <col min="14337" max="14337" width="8.5546875" style="66" customWidth="1"/>
    <col min="14338" max="14338" width="8.88671875" style="66" customWidth="1"/>
    <col min="14339" max="14339" width="7.109375" style="66" customWidth="1"/>
    <col min="14340" max="14340" width="9" style="66" customWidth="1"/>
    <col min="14341" max="14341" width="8.6640625" style="66" customWidth="1"/>
    <col min="14342" max="14342" width="6.5546875" style="66" customWidth="1"/>
    <col min="14343" max="14343" width="8.109375" style="66" customWidth="1"/>
    <col min="14344" max="14344" width="7.5546875" style="66" customWidth="1"/>
    <col min="14345" max="14345" width="7" style="66" customWidth="1"/>
    <col min="14346" max="14347" width="8.6640625" style="66" customWidth="1"/>
    <col min="14348" max="14348" width="7.33203125" style="66" customWidth="1"/>
    <col min="14349" max="14349" width="8.109375" style="66" customWidth="1"/>
    <col min="14350" max="14350" width="8.6640625" style="66" customWidth="1"/>
    <col min="14351" max="14351" width="6.44140625" style="66" customWidth="1"/>
    <col min="14352" max="14353" width="9.33203125" style="66" customWidth="1"/>
    <col min="14354" max="14354" width="6.44140625" style="66" customWidth="1"/>
    <col min="14355" max="14356" width="9.5546875" style="66" customWidth="1"/>
    <col min="14357" max="14357" width="6.44140625" style="66" customWidth="1"/>
    <col min="14358" max="14359" width="9.5546875" style="66" customWidth="1"/>
    <col min="14360" max="14360" width="6.6640625" style="66" customWidth="1"/>
    <col min="14361" max="14363" width="9.109375" style="66"/>
    <col min="14364" max="14364" width="10.88671875" style="66" bestFit="1" customWidth="1"/>
    <col min="14365" max="14585" width="9.109375" style="66"/>
    <col min="14586" max="14586" width="18.6640625" style="66" customWidth="1"/>
    <col min="14587" max="14588" width="9.44140625" style="66" customWidth="1"/>
    <col min="14589" max="14589" width="7.6640625" style="66" customWidth="1"/>
    <col min="14590" max="14590" width="9.33203125" style="66" customWidth="1"/>
    <col min="14591" max="14591" width="9.88671875" style="66" customWidth="1"/>
    <col min="14592" max="14592" width="7.109375" style="66" customWidth="1"/>
    <col min="14593" max="14593" width="8.5546875" style="66" customWidth="1"/>
    <col min="14594" max="14594" width="8.88671875" style="66" customWidth="1"/>
    <col min="14595" max="14595" width="7.109375" style="66" customWidth="1"/>
    <col min="14596" max="14596" width="9" style="66" customWidth="1"/>
    <col min="14597" max="14597" width="8.6640625" style="66" customWidth="1"/>
    <col min="14598" max="14598" width="6.5546875" style="66" customWidth="1"/>
    <col min="14599" max="14599" width="8.109375" style="66" customWidth="1"/>
    <col min="14600" max="14600" width="7.5546875" style="66" customWidth="1"/>
    <col min="14601" max="14601" width="7" style="66" customWidth="1"/>
    <col min="14602" max="14603" width="8.6640625" style="66" customWidth="1"/>
    <col min="14604" max="14604" width="7.33203125" style="66" customWidth="1"/>
    <col min="14605" max="14605" width="8.109375" style="66" customWidth="1"/>
    <col min="14606" max="14606" width="8.6640625" style="66" customWidth="1"/>
    <col min="14607" max="14607" width="6.44140625" style="66" customWidth="1"/>
    <col min="14608" max="14609" width="9.33203125" style="66" customWidth="1"/>
    <col min="14610" max="14610" width="6.44140625" style="66" customWidth="1"/>
    <col min="14611" max="14612" width="9.5546875" style="66" customWidth="1"/>
    <col min="14613" max="14613" width="6.44140625" style="66" customWidth="1"/>
    <col min="14614" max="14615" width="9.5546875" style="66" customWidth="1"/>
    <col min="14616" max="14616" width="6.6640625" style="66" customWidth="1"/>
    <col min="14617" max="14619" width="9.109375" style="66"/>
    <col min="14620" max="14620" width="10.88671875" style="66" bestFit="1" customWidth="1"/>
    <col min="14621" max="14841" width="9.109375" style="66"/>
    <col min="14842" max="14842" width="18.6640625" style="66" customWidth="1"/>
    <col min="14843" max="14844" width="9.44140625" style="66" customWidth="1"/>
    <col min="14845" max="14845" width="7.6640625" style="66" customWidth="1"/>
    <col min="14846" max="14846" width="9.33203125" style="66" customWidth="1"/>
    <col min="14847" max="14847" width="9.88671875" style="66" customWidth="1"/>
    <col min="14848" max="14848" width="7.109375" style="66" customWidth="1"/>
    <col min="14849" max="14849" width="8.5546875" style="66" customWidth="1"/>
    <col min="14850" max="14850" width="8.88671875" style="66" customWidth="1"/>
    <col min="14851" max="14851" width="7.109375" style="66" customWidth="1"/>
    <col min="14852" max="14852" width="9" style="66" customWidth="1"/>
    <col min="14853" max="14853" width="8.6640625" style="66" customWidth="1"/>
    <col min="14854" max="14854" width="6.5546875" style="66" customWidth="1"/>
    <col min="14855" max="14855" width="8.109375" style="66" customWidth="1"/>
    <col min="14856" max="14856" width="7.5546875" style="66" customWidth="1"/>
    <col min="14857" max="14857" width="7" style="66" customWidth="1"/>
    <col min="14858" max="14859" width="8.6640625" style="66" customWidth="1"/>
    <col min="14860" max="14860" width="7.33203125" style="66" customWidth="1"/>
    <col min="14861" max="14861" width="8.109375" style="66" customWidth="1"/>
    <col min="14862" max="14862" width="8.6640625" style="66" customWidth="1"/>
    <col min="14863" max="14863" width="6.44140625" style="66" customWidth="1"/>
    <col min="14864" max="14865" width="9.33203125" style="66" customWidth="1"/>
    <col min="14866" max="14866" width="6.44140625" style="66" customWidth="1"/>
    <col min="14867" max="14868" width="9.5546875" style="66" customWidth="1"/>
    <col min="14869" max="14869" width="6.44140625" style="66" customWidth="1"/>
    <col min="14870" max="14871" width="9.5546875" style="66" customWidth="1"/>
    <col min="14872" max="14872" width="6.6640625" style="66" customWidth="1"/>
    <col min="14873" max="14875" width="9.109375" style="66"/>
    <col min="14876" max="14876" width="10.88671875" style="66" bestFit="1" customWidth="1"/>
    <col min="14877" max="15097" width="9.109375" style="66"/>
    <col min="15098" max="15098" width="18.6640625" style="66" customWidth="1"/>
    <col min="15099" max="15100" width="9.44140625" style="66" customWidth="1"/>
    <col min="15101" max="15101" width="7.6640625" style="66" customWidth="1"/>
    <col min="15102" max="15102" width="9.33203125" style="66" customWidth="1"/>
    <col min="15103" max="15103" width="9.88671875" style="66" customWidth="1"/>
    <col min="15104" max="15104" width="7.109375" style="66" customWidth="1"/>
    <col min="15105" max="15105" width="8.5546875" style="66" customWidth="1"/>
    <col min="15106" max="15106" width="8.88671875" style="66" customWidth="1"/>
    <col min="15107" max="15107" width="7.109375" style="66" customWidth="1"/>
    <col min="15108" max="15108" width="9" style="66" customWidth="1"/>
    <col min="15109" max="15109" width="8.6640625" style="66" customWidth="1"/>
    <col min="15110" max="15110" width="6.5546875" style="66" customWidth="1"/>
    <col min="15111" max="15111" width="8.109375" style="66" customWidth="1"/>
    <col min="15112" max="15112" width="7.5546875" style="66" customWidth="1"/>
    <col min="15113" max="15113" width="7" style="66" customWidth="1"/>
    <col min="15114" max="15115" width="8.6640625" style="66" customWidth="1"/>
    <col min="15116" max="15116" width="7.33203125" style="66" customWidth="1"/>
    <col min="15117" max="15117" width="8.109375" style="66" customWidth="1"/>
    <col min="15118" max="15118" width="8.6640625" style="66" customWidth="1"/>
    <col min="15119" max="15119" width="6.44140625" style="66" customWidth="1"/>
    <col min="15120" max="15121" width="9.33203125" style="66" customWidth="1"/>
    <col min="15122" max="15122" width="6.44140625" style="66" customWidth="1"/>
    <col min="15123" max="15124" width="9.5546875" style="66" customWidth="1"/>
    <col min="15125" max="15125" width="6.44140625" style="66" customWidth="1"/>
    <col min="15126" max="15127" width="9.5546875" style="66" customWidth="1"/>
    <col min="15128" max="15128" width="6.6640625" style="66" customWidth="1"/>
    <col min="15129" max="15131" width="9.109375" style="66"/>
    <col min="15132" max="15132" width="10.88671875" style="66" bestFit="1" customWidth="1"/>
    <col min="15133" max="15353" width="9.109375" style="66"/>
    <col min="15354" max="15354" width="18.6640625" style="66" customWidth="1"/>
    <col min="15355" max="15356" width="9.44140625" style="66" customWidth="1"/>
    <col min="15357" max="15357" width="7.6640625" style="66" customWidth="1"/>
    <col min="15358" max="15358" width="9.33203125" style="66" customWidth="1"/>
    <col min="15359" max="15359" width="9.88671875" style="66" customWidth="1"/>
    <col min="15360" max="15360" width="7.109375" style="66" customWidth="1"/>
    <col min="15361" max="15361" width="8.5546875" style="66" customWidth="1"/>
    <col min="15362" max="15362" width="8.88671875" style="66" customWidth="1"/>
    <col min="15363" max="15363" width="7.109375" style="66" customWidth="1"/>
    <col min="15364" max="15364" width="9" style="66" customWidth="1"/>
    <col min="15365" max="15365" width="8.6640625" style="66" customWidth="1"/>
    <col min="15366" max="15366" width="6.5546875" style="66" customWidth="1"/>
    <col min="15367" max="15367" width="8.109375" style="66" customWidth="1"/>
    <col min="15368" max="15368" width="7.5546875" style="66" customWidth="1"/>
    <col min="15369" max="15369" width="7" style="66" customWidth="1"/>
    <col min="15370" max="15371" width="8.6640625" style="66" customWidth="1"/>
    <col min="15372" max="15372" width="7.33203125" style="66" customWidth="1"/>
    <col min="15373" max="15373" width="8.109375" style="66" customWidth="1"/>
    <col min="15374" max="15374" width="8.6640625" style="66" customWidth="1"/>
    <col min="15375" max="15375" width="6.44140625" style="66" customWidth="1"/>
    <col min="15376" max="15377" width="9.33203125" style="66" customWidth="1"/>
    <col min="15378" max="15378" width="6.44140625" style="66" customWidth="1"/>
    <col min="15379" max="15380" width="9.5546875" style="66" customWidth="1"/>
    <col min="15381" max="15381" width="6.44140625" style="66" customWidth="1"/>
    <col min="15382" max="15383" width="9.5546875" style="66" customWidth="1"/>
    <col min="15384" max="15384" width="6.6640625" style="66" customWidth="1"/>
    <col min="15385" max="15387" width="9.109375" style="66"/>
    <col min="15388" max="15388" width="10.88671875" style="66" bestFit="1" customWidth="1"/>
    <col min="15389" max="15609" width="9.109375" style="66"/>
    <col min="15610" max="15610" width="18.6640625" style="66" customWidth="1"/>
    <col min="15611" max="15612" width="9.44140625" style="66" customWidth="1"/>
    <col min="15613" max="15613" width="7.6640625" style="66" customWidth="1"/>
    <col min="15614" max="15614" width="9.33203125" style="66" customWidth="1"/>
    <col min="15615" max="15615" width="9.88671875" style="66" customWidth="1"/>
    <col min="15616" max="15616" width="7.109375" style="66" customWidth="1"/>
    <col min="15617" max="15617" width="8.5546875" style="66" customWidth="1"/>
    <col min="15618" max="15618" width="8.88671875" style="66" customWidth="1"/>
    <col min="15619" max="15619" width="7.109375" style="66" customWidth="1"/>
    <col min="15620" max="15620" width="9" style="66" customWidth="1"/>
    <col min="15621" max="15621" width="8.6640625" style="66" customWidth="1"/>
    <col min="15622" max="15622" width="6.5546875" style="66" customWidth="1"/>
    <col min="15623" max="15623" width="8.109375" style="66" customWidth="1"/>
    <col min="15624" max="15624" width="7.5546875" style="66" customWidth="1"/>
    <col min="15625" max="15625" width="7" style="66" customWidth="1"/>
    <col min="15626" max="15627" width="8.6640625" style="66" customWidth="1"/>
    <col min="15628" max="15628" width="7.33203125" style="66" customWidth="1"/>
    <col min="15629" max="15629" width="8.109375" style="66" customWidth="1"/>
    <col min="15630" max="15630" width="8.6640625" style="66" customWidth="1"/>
    <col min="15631" max="15631" width="6.44140625" style="66" customWidth="1"/>
    <col min="15632" max="15633" width="9.33203125" style="66" customWidth="1"/>
    <col min="15634" max="15634" width="6.44140625" style="66" customWidth="1"/>
    <col min="15635" max="15636" width="9.5546875" style="66" customWidth="1"/>
    <col min="15637" max="15637" width="6.44140625" style="66" customWidth="1"/>
    <col min="15638" max="15639" width="9.5546875" style="66" customWidth="1"/>
    <col min="15640" max="15640" width="6.6640625" style="66" customWidth="1"/>
    <col min="15641" max="15643" width="9.109375" style="66"/>
    <col min="15644" max="15644" width="10.88671875" style="66" bestFit="1" customWidth="1"/>
    <col min="15645" max="15865" width="9.109375" style="66"/>
    <col min="15866" max="15866" width="18.6640625" style="66" customWidth="1"/>
    <col min="15867" max="15868" width="9.44140625" style="66" customWidth="1"/>
    <col min="15869" max="15869" width="7.6640625" style="66" customWidth="1"/>
    <col min="15870" max="15870" width="9.33203125" style="66" customWidth="1"/>
    <col min="15871" max="15871" width="9.88671875" style="66" customWidth="1"/>
    <col min="15872" max="15872" width="7.109375" style="66" customWidth="1"/>
    <col min="15873" max="15873" width="8.5546875" style="66" customWidth="1"/>
    <col min="15874" max="15874" width="8.88671875" style="66" customWidth="1"/>
    <col min="15875" max="15875" width="7.109375" style="66" customWidth="1"/>
    <col min="15876" max="15876" width="9" style="66" customWidth="1"/>
    <col min="15877" max="15877" width="8.6640625" style="66" customWidth="1"/>
    <col min="15878" max="15878" width="6.5546875" style="66" customWidth="1"/>
    <col min="15879" max="15879" width="8.109375" style="66" customWidth="1"/>
    <col min="15880" max="15880" width="7.5546875" style="66" customWidth="1"/>
    <col min="15881" max="15881" width="7" style="66" customWidth="1"/>
    <col min="15882" max="15883" width="8.6640625" style="66" customWidth="1"/>
    <col min="15884" max="15884" width="7.33203125" style="66" customWidth="1"/>
    <col min="15885" max="15885" width="8.109375" style="66" customWidth="1"/>
    <col min="15886" max="15886" width="8.6640625" style="66" customWidth="1"/>
    <col min="15887" max="15887" width="6.44140625" style="66" customWidth="1"/>
    <col min="15888" max="15889" width="9.33203125" style="66" customWidth="1"/>
    <col min="15890" max="15890" width="6.44140625" style="66" customWidth="1"/>
    <col min="15891" max="15892" width="9.5546875" style="66" customWidth="1"/>
    <col min="15893" max="15893" width="6.44140625" style="66" customWidth="1"/>
    <col min="15894" max="15895" width="9.5546875" style="66" customWidth="1"/>
    <col min="15896" max="15896" width="6.6640625" style="66" customWidth="1"/>
    <col min="15897" max="15899" width="9.109375" style="66"/>
    <col min="15900" max="15900" width="10.88671875" style="66" bestFit="1" customWidth="1"/>
    <col min="15901" max="16121" width="9.109375" style="66"/>
    <col min="16122" max="16122" width="18.6640625" style="66" customWidth="1"/>
    <col min="16123" max="16124" width="9.44140625" style="66" customWidth="1"/>
    <col min="16125" max="16125" width="7.6640625" style="66" customWidth="1"/>
    <col min="16126" max="16126" width="9.33203125" style="66" customWidth="1"/>
    <col min="16127" max="16127" width="9.88671875" style="66" customWidth="1"/>
    <col min="16128" max="16128" width="7.109375" style="66" customWidth="1"/>
    <col min="16129" max="16129" width="8.5546875" style="66" customWidth="1"/>
    <col min="16130" max="16130" width="8.88671875" style="66" customWidth="1"/>
    <col min="16131" max="16131" width="7.109375" style="66" customWidth="1"/>
    <col min="16132" max="16132" width="9" style="66" customWidth="1"/>
    <col min="16133" max="16133" width="8.6640625" style="66" customWidth="1"/>
    <col min="16134" max="16134" width="6.5546875" style="66" customWidth="1"/>
    <col min="16135" max="16135" width="8.109375" style="66" customWidth="1"/>
    <col min="16136" max="16136" width="7.5546875" style="66" customWidth="1"/>
    <col min="16137" max="16137" width="7" style="66" customWidth="1"/>
    <col min="16138" max="16139" width="8.6640625" style="66" customWidth="1"/>
    <col min="16140" max="16140" width="7.33203125" style="66" customWidth="1"/>
    <col min="16141" max="16141" width="8.109375" style="66" customWidth="1"/>
    <col min="16142" max="16142" width="8.6640625" style="66" customWidth="1"/>
    <col min="16143" max="16143" width="6.44140625" style="66" customWidth="1"/>
    <col min="16144" max="16145" width="9.33203125" style="66" customWidth="1"/>
    <col min="16146" max="16146" width="6.44140625" style="66" customWidth="1"/>
    <col min="16147" max="16148" width="9.5546875" style="66" customWidth="1"/>
    <col min="16149" max="16149" width="6.44140625" style="66" customWidth="1"/>
    <col min="16150" max="16151" width="9.5546875" style="66" customWidth="1"/>
    <col min="16152" max="16152" width="6.6640625" style="66" customWidth="1"/>
    <col min="16153" max="16155" width="9.109375" style="66"/>
    <col min="16156" max="16156" width="10.88671875" style="66" bestFit="1" customWidth="1"/>
    <col min="16157" max="16380" width="9.109375" style="66"/>
    <col min="16381" max="16384" width="9.109375" style="66" customWidth="1"/>
  </cols>
  <sheetData>
    <row r="1" spans="1:25" s="51" customFormat="1" ht="43.2" customHeight="1" x14ac:dyDescent="0.35">
      <c r="A1" s="133"/>
      <c r="B1" s="240" t="s">
        <v>83</v>
      </c>
      <c r="C1" s="240"/>
      <c r="D1" s="240"/>
      <c r="E1" s="240"/>
      <c r="F1" s="240"/>
      <c r="G1" s="240"/>
      <c r="H1" s="240"/>
      <c r="I1" s="240"/>
      <c r="J1" s="240"/>
      <c r="K1" s="240"/>
      <c r="L1" s="47"/>
      <c r="M1" s="47"/>
      <c r="N1" s="47"/>
      <c r="O1" s="48"/>
      <c r="P1" s="48"/>
      <c r="Q1" s="49"/>
      <c r="R1" s="48"/>
      <c r="S1" s="48"/>
      <c r="T1" s="48"/>
      <c r="U1" s="50"/>
      <c r="W1" s="52"/>
      <c r="X1" s="148" t="s">
        <v>20</v>
      </c>
    </row>
    <row r="2" spans="1:25" s="51" customFormat="1" ht="11.25" customHeight="1" x14ac:dyDescent="0.35">
      <c r="A2" s="133"/>
      <c r="B2" s="134"/>
      <c r="C2" s="134"/>
      <c r="D2" s="134"/>
      <c r="E2" s="134"/>
      <c r="F2" s="124"/>
      <c r="G2" s="124"/>
      <c r="H2" s="124"/>
      <c r="I2" s="134"/>
      <c r="J2" s="134"/>
      <c r="K2" s="53" t="s">
        <v>6</v>
      </c>
      <c r="L2" s="47"/>
      <c r="M2" s="47"/>
      <c r="N2" s="47"/>
      <c r="O2" s="48"/>
      <c r="P2" s="48"/>
      <c r="Q2" s="49"/>
      <c r="R2" s="48"/>
      <c r="S2" s="48"/>
      <c r="T2" s="48"/>
      <c r="U2" s="50"/>
      <c r="W2" s="52"/>
      <c r="X2" s="53" t="s">
        <v>6</v>
      </c>
    </row>
    <row r="3" spans="1:25" s="51" customFormat="1" ht="27.75" customHeight="1" x14ac:dyDescent="0.25">
      <c r="A3" s="177"/>
      <c r="B3" s="181" t="s">
        <v>74</v>
      </c>
      <c r="C3" s="180" t="s">
        <v>28</v>
      </c>
      <c r="D3" s="181"/>
      <c r="E3" s="182"/>
      <c r="F3" s="189" t="s">
        <v>23</v>
      </c>
      <c r="G3" s="189"/>
      <c r="H3" s="189"/>
      <c r="I3" s="180" t="s">
        <v>13</v>
      </c>
      <c r="J3" s="181"/>
      <c r="K3" s="182"/>
      <c r="L3" s="180" t="s">
        <v>8</v>
      </c>
      <c r="M3" s="181"/>
      <c r="N3" s="182"/>
      <c r="O3" s="180" t="s">
        <v>9</v>
      </c>
      <c r="P3" s="181"/>
      <c r="Q3" s="181"/>
      <c r="R3" s="200" t="s">
        <v>73</v>
      </c>
      <c r="S3" s="190" t="s">
        <v>15</v>
      </c>
      <c r="T3" s="191"/>
      <c r="U3" s="192"/>
      <c r="V3" s="180" t="s">
        <v>14</v>
      </c>
      <c r="W3" s="181"/>
      <c r="X3" s="182"/>
    </row>
    <row r="4" spans="1:25" s="54" customFormat="1" ht="22.5" customHeight="1" x14ac:dyDescent="0.25">
      <c r="A4" s="178"/>
      <c r="B4" s="184"/>
      <c r="C4" s="183"/>
      <c r="D4" s="184"/>
      <c r="E4" s="185"/>
      <c r="F4" s="189"/>
      <c r="G4" s="189"/>
      <c r="H4" s="189"/>
      <c r="I4" s="184"/>
      <c r="J4" s="184"/>
      <c r="K4" s="185"/>
      <c r="L4" s="183"/>
      <c r="M4" s="184"/>
      <c r="N4" s="185"/>
      <c r="O4" s="183"/>
      <c r="P4" s="184"/>
      <c r="Q4" s="184"/>
      <c r="R4" s="201"/>
      <c r="S4" s="193"/>
      <c r="T4" s="194"/>
      <c r="U4" s="195"/>
      <c r="V4" s="183"/>
      <c r="W4" s="184"/>
      <c r="X4" s="185"/>
    </row>
    <row r="5" spans="1:25" s="54" customFormat="1" ht="9" customHeight="1" x14ac:dyDescent="0.25">
      <c r="A5" s="178"/>
      <c r="B5" s="187"/>
      <c r="C5" s="186"/>
      <c r="D5" s="187"/>
      <c r="E5" s="188"/>
      <c r="F5" s="189"/>
      <c r="G5" s="189"/>
      <c r="H5" s="189"/>
      <c r="I5" s="187"/>
      <c r="J5" s="187"/>
      <c r="K5" s="188"/>
      <c r="L5" s="186"/>
      <c r="M5" s="187"/>
      <c r="N5" s="188"/>
      <c r="O5" s="186"/>
      <c r="P5" s="187"/>
      <c r="Q5" s="187"/>
      <c r="R5" s="202"/>
      <c r="S5" s="196"/>
      <c r="T5" s="197"/>
      <c r="U5" s="198"/>
      <c r="V5" s="186"/>
      <c r="W5" s="187"/>
      <c r="X5" s="188"/>
    </row>
    <row r="6" spans="1:25" s="26" customFormat="1" ht="26.25" customHeight="1" x14ac:dyDescent="0.3">
      <c r="A6" s="179"/>
      <c r="B6" s="55">
        <v>2022</v>
      </c>
      <c r="C6" s="55">
        <v>2021</v>
      </c>
      <c r="D6" s="55">
        <v>2022</v>
      </c>
      <c r="E6" s="56" t="s">
        <v>2</v>
      </c>
      <c r="F6" s="55">
        <v>2021</v>
      </c>
      <c r="G6" s="55">
        <v>2022</v>
      </c>
      <c r="H6" s="56" t="s">
        <v>2</v>
      </c>
      <c r="I6" s="55">
        <v>2021</v>
      </c>
      <c r="J6" s="55">
        <v>2022</v>
      </c>
      <c r="K6" s="56" t="s">
        <v>2</v>
      </c>
      <c r="L6" s="55">
        <v>2021</v>
      </c>
      <c r="M6" s="55">
        <v>2022</v>
      </c>
      <c r="N6" s="56" t="s">
        <v>2</v>
      </c>
      <c r="O6" s="55">
        <v>2021</v>
      </c>
      <c r="P6" s="55">
        <v>2022</v>
      </c>
      <c r="Q6" s="56" t="s">
        <v>2</v>
      </c>
      <c r="R6" s="55">
        <v>2022</v>
      </c>
      <c r="S6" s="55">
        <v>2021</v>
      </c>
      <c r="T6" s="55">
        <v>2022</v>
      </c>
      <c r="U6" s="56" t="s">
        <v>2</v>
      </c>
      <c r="V6" s="55">
        <v>2021</v>
      </c>
      <c r="W6" s="55">
        <v>2022</v>
      </c>
      <c r="X6" s="56" t="s">
        <v>2</v>
      </c>
    </row>
    <row r="7" spans="1:25" s="58" customFormat="1" ht="11.25" customHeight="1" x14ac:dyDescent="0.2">
      <c r="A7" s="57" t="s">
        <v>4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</row>
    <row r="8" spans="1:25" s="59" customFormat="1" ht="19.2" customHeight="1" x14ac:dyDescent="0.3">
      <c r="A8" s="30" t="s">
        <v>39</v>
      </c>
      <c r="B8" s="31">
        <f>SUM(B9:B28)</f>
        <v>12494</v>
      </c>
      <c r="C8" s="31">
        <f>SUM(C9:C28)</f>
        <v>17960</v>
      </c>
      <c r="D8" s="31">
        <f>SUM(D9:D28)</f>
        <v>11010</v>
      </c>
      <c r="E8" s="32">
        <f>D8/C8*100</f>
        <v>61.302895322939868</v>
      </c>
      <c r="F8" s="31">
        <f>SUM(F9:F28)</f>
        <v>6300</v>
      </c>
      <c r="G8" s="31">
        <f>SUM(G9:G28)</f>
        <v>1845</v>
      </c>
      <c r="H8" s="32">
        <f>G8/F8*100</f>
        <v>29.285714285714288</v>
      </c>
      <c r="I8" s="31">
        <f>SUM(I9:I28)</f>
        <v>401</v>
      </c>
      <c r="J8" s="31">
        <f>SUM(J9:J28)</f>
        <v>94</v>
      </c>
      <c r="K8" s="32">
        <f>J8/I8*100</f>
        <v>23.441396508728179</v>
      </c>
      <c r="L8" s="31">
        <f>SUM(L9:L28)</f>
        <v>668</v>
      </c>
      <c r="M8" s="31">
        <f>SUM(M9:M28)</f>
        <v>205</v>
      </c>
      <c r="N8" s="32">
        <f>M8/L8*100</f>
        <v>30.688622754491018</v>
      </c>
      <c r="O8" s="31">
        <f>SUM(O9:O28)</f>
        <v>17054</v>
      </c>
      <c r="P8" s="31">
        <f>SUM(P9:P28)</f>
        <v>8504</v>
      </c>
      <c r="Q8" s="32">
        <f>P8/O8*100</f>
        <v>49.865134279347956</v>
      </c>
      <c r="R8" s="31">
        <f>SUM(R9:R28)</f>
        <v>3448</v>
      </c>
      <c r="S8" s="31">
        <f>SUM(S9:S28)</f>
        <v>3808</v>
      </c>
      <c r="T8" s="31">
        <f>SUM(T9:T28)</f>
        <v>3127</v>
      </c>
      <c r="U8" s="32">
        <f>T8/S8*100</f>
        <v>82.116596638655466</v>
      </c>
      <c r="V8" s="31">
        <f>SUM(V9:V28)</f>
        <v>3133</v>
      </c>
      <c r="W8" s="31">
        <f>SUM(W9:W28)</f>
        <v>1316</v>
      </c>
      <c r="X8" s="32">
        <f>W8/V8*100</f>
        <v>42.004468560485158</v>
      </c>
    </row>
    <row r="9" spans="1:25" ht="16.5" customHeight="1" x14ac:dyDescent="0.3">
      <c r="A9" s="136" t="s">
        <v>40</v>
      </c>
      <c r="B9" s="60">
        <v>5051</v>
      </c>
      <c r="C9" s="61">
        <v>4270</v>
      </c>
      <c r="D9" s="61">
        <v>4465</v>
      </c>
      <c r="E9" s="36">
        <f>D9/C9*100</f>
        <v>104.56674473067915</v>
      </c>
      <c r="F9" s="62">
        <v>996</v>
      </c>
      <c r="G9" s="62">
        <v>607</v>
      </c>
      <c r="H9" s="36">
        <f>G9/F9*100</f>
        <v>60.943775100401609</v>
      </c>
      <c r="I9" s="61">
        <v>69</v>
      </c>
      <c r="J9" s="61">
        <v>18</v>
      </c>
      <c r="K9" s="36">
        <f>J9/I9*100</f>
        <v>26.086956521739129</v>
      </c>
      <c r="L9" s="62">
        <v>31</v>
      </c>
      <c r="M9" s="62">
        <v>7</v>
      </c>
      <c r="N9" s="36">
        <f>M9/L9*100</f>
        <v>22.58064516129032</v>
      </c>
      <c r="O9" s="62">
        <v>3840</v>
      </c>
      <c r="P9" s="62">
        <v>2580</v>
      </c>
      <c r="Q9" s="36">
        <f>P9/O9*100</f>
        <v>67.1875</v>
      </c>
      <c r="R9" s="159">
        <v>1324</v>
      </c>
      <c r="S9" s="63">
        <v>691</v>
      </c>
      <c r="T9" s="63">
        <v>1210</v>
      </c>
      <c r="U9" s="36">
        <f>T9/S9*100</f>
        <v>175.10853835021706</v>
      </c>
      <c r="V9" s="64">
        <v>540</v>
      </c>
      <c r="W9" s="64">
        <v>807</v>
      </c>
      <c r="X9" s="36">
        <f>W9/V9*100</f>
        <v>149.44444444444446</v>
      </c>
      <c r="Y9" s="65"/>
    </row>
    <row r="10" spans="1:25" ht="16.5" customHeight="1" x14ac:dyDescent="0.3">
      <c r="A10" s="136" t="s">
        <v>41</v>
      </c>
      <c r="B10" s="60">
        <v>452</v>
      </c>
      <c r="C10" s="61">
        <v>1488</v>
      </c>
      <c r="D10" s="61">
        <v>403</v>
      </c>
      <c r="E10" s="36">
        <f t="shared" ref="E10:E28" si="0">D10/C10*100</f>
        <v>27.083333333333332</v>
      </c>
      <c r="F10" s="62">
        <v>372</v>
      </c>
      <c r="G10" s="62">
        <v>56</v>
      </c>
      <c r="H10" s="36">
        <f t="shared" ref="H10:H28" si="1">G10/F10*100</f>
        <v>15.053763440860216</v>
      </c>
      <c r="I10" s="61">
        <v>23</v>
      </c>
      <c r="J10" s="61">
        <v>6</v>
      </c>
      <c r="K10" s="36">
        <f t="shared" ref="K10:K28" si="2">J10/I10*100</f>
        <v>26.086956521739129</v>
      </c>
      <c r="L10" s="62">
        <v>79</v>
      </c>
      <c r="M10" s="62">
        <v>3</v>
      </c>
      <c r="N10" s="36">
        <f t="shared" ref="N10:N28" si="3">M10/L10*100</f>
        <v>3.79746835443038</v>
      </c>
      <c r="O10" s="62">
        <v>1428</v>
      </c>
      <c r="P10" s="62">
        <v>366</v>
      </c>
      <c r="Q10" s="36">
        <f t="shared" ref="Q10:Q28" si="4">P10/O10*100</f>
        <v>25.630252100840334</v>
      </c>
      <c r="R10" s="159">
        <v>121</v>
      </c>
      <c r="S10" s="63">
        <v>298</v>
      </c>
      <c r="T10" s="63">
        <v>94</v>
      </c>
      <c r="U10" s="36">
        <f t="shared" ref="U10:U28" si="5">T10/S10*100</f>
        <v>31.543624161073826</v>
      </c>
      <c r="V10" s="64">
        <v>247</v>
      </c>
      <c r="W10" s="64">
        <v>5</v>
      </c>
      <c r="X10" s="36">
        <f t="shared" ref="X10:X28" si="6">W10/V10*100</f>
        <v>2.0242914979757085</v>
      </c>
      <c r="Y10" s="65"/>
    </row>
    <row r="11" spans="1:25" ht="16.5" customHeight="1" x14ac:dyDescent="0.3">
      <c r="A11" s="136" t="s">
        <v>42</v>
      </c>
      <c r="B11" s="60">
        <v>426</v>
      </c>
      <c r="C11" s="61">
        <v>1265</v>
      </c>
      <c r="D11" s="61">
        <v>331</v>
      </c>
      <c r="E11" s="36">
        <f t="shared" si="0"/>
        <v>26.16600790513834</v>
      </c>
      <c r="F11" s="62">
        <v>426</v>
      </c>
      <c r="G11" s="62">
        <v>36</v>
      </c>
      <c r="H11" s="36">
        <f t="shared" si="1"/>
        <v>8.4507042253521121</v>
      </c>
      <c r="I11" s="61">
        <v>28</v>
      </c>
      <c r="J11" s="61">
        <v>4</v>
      </c>
      <c r="K11" s="36">
        <f t="shared" si="2"/>
        <v>14.285714285714285</v>
      </c>
      <c r="L11" s="62">
        <v>32</v>
      </c>
      <c r="M11" s="62">
        <v>6</v>
      </c>
      <c r="N11" s="36">
        <f t="shared" si="3"/>
        <v>18.75</v>
      </c>
      <c r="O11" s="62">
        <v>1199</v>
      </c>
      <c r="P11" s="62">
        <v>306</v>
      </c>
      <c r="Q11" s="36">
        <f t="shared" si="4"/>
        <v>25.521267723102586</v>
      </c>
      <c r="R11" s="159">
        <v>35</v>
      </c>
      <c r="S11" s="63">
        <v>252</v>
      </c>
      <c r="T11" s="63">
        <v>32</v>
      </c>
      <c r="U11" s="36">
        <f t="shared" si="5"/>
        <v>12.698412698412698</v>
      </c>
      <c r="V11" s="64">
        <v>226</v>
      </c>
      <c r="W11" s="64">
        <v>0</v>
      </c>
      <c r="X11" s="36">
        <f t="shared" si="6"/>
        <v>0</v>
      </c>
      <c r="Y11" s="65"/>
    </row>
    <row r="12" spans="1:25" ht="16.5" customHeight="1" x14ac:dyDescent="0.3">
      <c r="A12" s="136" t="s">
        <v>43</v>
      </c>
      <c r="B12" s="60">
        <v>451</v>
      </c>
      <c r="C12" s="61">
        <v>1057</v>
      </c>
      <c r="D12" s="61">
        <v>356</v>
      </c>
      <c r="E12" s="36">
        <f t="shared" si="0"/>
        <v>33.680227057710496</v>
      </c>
      <c r="F12" s="62">
        <v>242</v>
      </c>
      <c r="G12" s="62">
        <v>34</v>
      </c>
      <c r="H12" s="36">
        <f t="shared" si="1"/>
        <v>14.049586776859504</v>
      </c>
      <c r="I12" s="61">
        <v>24</v>
      </c>
      <c r="J12" s="61">
        <v>7</v>
      </c>
      <c r="K12" s="36">
        <f t="shared" si="2"/>
        <v>29.166666666666668</v>
      </c>
      <c r="L12" s="62">
        <v>39</v>
      </c>
      <c r="M12" s="62">
        <v>5</v>
      </c>
      <c r="N12" s="36">
        <f t="shared" si="3"/>
        <v>12.820512820512819</v>
      </c>
      <c r="O12" s="62">
        <v>948</v>
      </c>
      <c r="P12" s="62">
        <v>325</v>
      </c>
      <c r="Q12" s="36">
        <f t="shared" si="4"/>
        <v>34.282700421940923</v>
      </c>
      <c r="R12" s="159">
        <v>153</v>
      </c>
      <c r="S12" s="63">
        <v>268</v>
      </c>
      <c r="T12" s="63">
        <v>101</v>
      </c>
      <c r="U12" s="36">
        <f t="shared" si="5"/>
        <v>37.686567164179102</v>
      </c>
      <c r="V12" s="64">
        <v>237</v>
      </c>
      <c r="W12" s="64">
        <v>12</v>
      </c>
      <c r="X12" s="36">
        <f t="shared" si="6"/>
        <v>5.0632911392405067</v>
      </c>
      <c r="Y12" s="65"/>
    </row>
    <row r="13" spans="1:25" ht="16.5" customHeight="1" x14ac:dyDescent="0.3">
      <c r="A13" s="136" t="s">
        <v>44</v>
      </c>
      <c r="B13" s="60">
        <v>311</v>
      </c>
      <c r="C13" s="61">
        <v>791</v>
      </c>
      <c r="D13" s="61">
        <v>268</v>
      </c>
      <c r="E13" s="36">
        <f t="shared" si="0"/>
        <v>33.881163084702912</v>
      </c>
      <c r="F13" s="62">
        <v>510</v>
      </c>
      <c r="G13" s="62">
        <v>94</v>
      </c>
      <c r="H13" s="36">
        <f t="shared" si="1"/>
        <v>18.43137254901961</v>
      </c>
      <c r="I13" s="61">
        <v>18</v>
      </c>
      <c r="J13" s="61">
        <v>1</v>
      </c>
      <c r="K13" s="36">
        <f t="shared" si="2"/>
        <v>5.5555555555555554</v>
      </c>
      <c r="L13" s="62">
        <v>0</v>
      </c>
      <c r="M13" s="62">
        <v>0</v>
      </c>
      <c r="N13" s="155" t="e">
        <f t="shared" si="3"/>
        <v>#DIV/0!</v>
      </c>
      <c r="O13" s="62">
        <v>774</v>
      </c>
      <c r="P13" s="62">
        <v>232</v>
      </c>
      <c r="Q13" s="36">
        <f t="shared" si="4"/>
        <v>29.974160206718349</v>
      </c>
      <c r="R13" s="159">
        <v>73</v>
      </c>
      <c r="S13" s="63">
        <v>109</v>
      </c>
      <c r="T13" s="63">
        <v>72</v>
      </c>
      <c r="U13" s="36">
        <f t="shared" si="5"/>
        <v>66.055045871559642</v>
      </c>
      <c r="V13" s="64">
        <v>89</v>
      </c>
      <c r="W13" s="64">
        <v>18</v>
      </c>
      <c r="X13" s="36">
        <f t="shared" si="6"/>
        <v>20.224719101123593</v>
      </c>
      <c r="Y13" s="65"/>
    </row>
    <row r="14" spans="1:25" ht="16.5" customHeight="1" x14ac:dyDescent="0.3">
      <c r="A14" s="136" t="s">
        <v>45</v>
      </c>
      <c r="B14" s="60">
        <v>306</v>
      </c>
      <c r="C14" s="61">
        <v>846</v>
      </c>
      <c r="D14" s="61">
        <v>276</v>
      </c>
      <c r="E14" s="36">
        <f t="shared" si="0"/>
        <v>32.62411347517731</v>
      </c>
      <c r="F14" s="62">
        <v>400</v>
      </c>
      <c r="G14" s="62">
        <v>60</v>
      </c>
      <c r="H14" s="36">
        <f t="shared" si="1"/>
        <v>15</v>
      </c>
      <c r="I14" s="61">
        <v>27</v>
      </c>
      <c r="J14" s="61">
        <v>3</v>
      </c>
      <c r="K14" s="36">
        <f t="shared" si="2"/>
        <v>11.111111111111111</v>
      </c>
      <c r="L14" s="62">
        <v>51</v>
      </c>
      <c r="M14" s="62">
        <v>5</v>
      </c>
      <c r="N14" s="36">
        <f t="shared" si="3"/>
        <v>9.8039215686274517</v>
      </c>
      <c r="O14" s="62">
        <v>819</v>
      </c>
      <c r="P14" s="62">
        <v>226</v>
      </c>
      <c r="Q14" s="36">
        <f t="shared" si="4"/>
        <v>27.594627594627596</v>
      </c>
      <c r="R14" s="159">
        <v>92</v>
      </c>
      <c r="S14" s="63">
        <v>164</v>
      </c>
      <c r="T14" s="63">
        <v>81</v>
      </c>
      <c r="U14" s="36">
        <f t="shared" si="5"/>
        <v>49.390243902439025</v>
      </c>
      <c r="V14" s="64">
        <v>131</v>
      </c>
      <c r="W14" s="64">
        <v>8</v>
      </c>
      <c r="X14" s="36">
        <f t="shared" si="6"/>
        <v>6.1068702290076331</v>
      </c>
      <c r="Y14" s="65"/>
    </row>
    <row r="15" spans="1:25" ht="16.5" customHeight="1" x14ac:dyDescent="0.3">
      <c r="A15" s="136" t="s">
        <v>46</v>
      </c>
      <c r="B15" s="60">
        <v>105</v>
      </c>
      <c r="C15" s="61">
        <v>276</v>
      </c>
      <c r="D15" s="61">
        <v>101</v>
      </c>
      <c r="E15" s="36">
        <f t="shared" si="0"/>
        <v>36.594202898550726</v>
      </c>
      <c r="F15" s="62">
        <v>143</v>
      </c>
      <c r="G15" s="62">
        <v>21</v>
      </c>
      <c r="H15" s="36">
        <f t="shared" si="1"/>
        <v>14.685314685314685</v>
      </c>
      <c r="I15" s="61">
        <v>13</v>
      </c>
      <c r="J15" s="61">
        <v>2</v>
      </c>
      <c r="K15" s="36">
        <f t="shared" si="2"/>
        <v>15.384615384615385</v>
      </c>
      <c r="L15" s="62">
        <v>8</v>
      </c>
      <c r="M15" s="62">
        <v>0</v>
      </c>
      <c r="N15" s="36">
        <f t="shared" si="3"/>
        <v>0</v>
      </c>
      <c r="O15" s="62">
        <v>276</v>
      </c>
      <c r="P15" s="62">
        <v>94</v>
      </c>
      <c r="Q15" s="36">
        <f t="shared" si="4"/>
        <v>34.057971014492757</v>
      </c>
      <c r="R15" s="159">
        <v>29</v>
      </c>
      <c r="S15" s="63">
        <v>54</v>
      </c>
      <c r="T15" s="63">
        <v>29</v>
      </c>
      <c r="U15" s="36">
        <f t="shared" si="5"/>
        <v>53.703703703703709</v>
      </c>
      <c r="V15" s="64">
        <v>50</v>
      </c>
      <c r="W15" s="64">
        <v>2</v>
      </c>
      <c r="X15" s="36">
        <f t="shared" si="6"/>
        <v>4</v>
      </c>
      <c r="Y15" s="65"/>
    </row>
    <row r="16" spans="1:25" ht="16.5" customHeight="1" x14ac:dyDescent="0.3">
      <c r="A16" s="136" t="s">
        <v>47</v>
      </c>
      <c r="B16" s="60">
        <v>551</v>
      </c>
      <c r="C16" s="61">
        <v>470</v>
      </c>
      <c r="D16" s="61">
        <v>531</v>
      </c>
      <c r="E16" s="36">
        <f t="shared" si="0"/>
        <v>112.97872340425532</v>
      </c>
      <c r="F16" s="62">
        <v>213</v>
      </c>
      <c r="G16" s="62">
        <v>115</v>
      </c>
      <c r="H16" s="36">
        <f t="shared" si="1"/>
        <v>53.990610328638496</v>
      </c>
      <c r="I16" s="61">
        <v>14</v>
      </c>
      <c r="J16" s="61">
        <v>14</v>
      </c>
      <c r="K16" s="36">
        <f t="shared" si="2"/>
        <v>100</v>
      </c>
      <c r="L16" s="62">
        <v>52</v>
      </c>
      <c r="M16" s="62">
        <v>61</v>
      </c>
      <c r="N16" s="36">
        <f t="shared" si="3"/>
        <v>117.30769230769231</v>
      </c>
      <c r="O16" s="62">
        <v>464</v>
      </c>
      <c r="P16" s="62">
        <v>506</v>
      </c>
      <c r="Q16" s="36">
        <f t="shared" si="4"/>
        <v>109.05172413793103</v>
      </c>
      <c r="R16" s="159">
        <v>200</v>
      </c>
      <c r="S16" s="63">
        <v>83</v>
      </c>
      <c r="T16" s="63">
        <v>200</v>
      </c>
      <c r="U16" s="36">
        <f t="shared" si="5"/>
        <v>240.96385542168676</v>
      </c>
      <c r="V16" s="64">
        <v>69</v>
      </c>
      <c r="W16" s="64">
        <v>102</v>
      </c>
      <c r="X16" s="36">
        <f t="shared" si="6"/>
        <v>147.82608695652172</v>
      </c>
      <c r="Y16" s="65"/>
    </row>
    <row r="17" spans="1:25" ht="16.5" customHeight="1" x14ac:dyDescent="0.3">
      <c r="A17" s="136" t="s">
        <v>48</v>
      </c>
      <c r="B17" s="60">
        <v>330</v>
      </c>
      <c r="C17" s="61">
        <v>662</v>
      </c>
      <c r="D17" s="61">
        <v>319</v>
      </c>
      <c r="E17" s="36">
        <f t="shared" si="0"/>
        <v>48.187311178247732</v>
      </c>
      <c r="F17" s="62">
        <v>194</v>
      </c>
      <c r="G17" s="62">
        <v>45</v>
      </c>
      <c r="H17" s="36">
        <f t="shared" si="1"/>
        <v>23.195876288659793</v>
      </c>
      <c r="I17" s="61">
        <v>9</v>
      </c>
      <c r="J17" s="61">
        <v>2</v>
      </c>
      <c r="K17" s="36">
        <f t="shared" si="2"/>
        <v>22.222222222222221</v>
      </c>
      <c r="L17" s="62">
        <v>40</v>
      </c>
      <c r="M17" s="62">
        <v>2</v>
      </c>
      <c r="N17" s="36">
        <f t="shared" si="3"/>
        <v>5</v>
      </c>
      <c r="O17" s="62">
        <v>643</v>
      </c>
      <c r="P17" s="62">
        <v>294</v>
      </c>
      <c r="Q17" s="36">
        <f t="shared" si="4"/>
        <v>45.723172628304823</v>
      </c>
      <c r="R17" s="159">
        <v>52</v>
      </c>
      <c r="S17" s="63">
        <v>192</v>
      </c>
      <c r="T17" s="63">
        <v>51</v>
      </c>
      <c r="U17" s="36">
        <f t="shared" si="5"/>
        <v>26.5625</v>
      </c>
      <c r="V17" s="64">
        <v>135</v>
      </c>
      <c r="W17" s="64">
        <v>11</v>
      </c>
      <c r="X17" s="36">
        <f t="shared" si="6"/>
        <v>8.1481481481481488</v>
      </c>
      <c r="Y17" s="65"/>
    </row>
    <row r="18" spans="1:25" ht="16.5" customHeight="1" x14ac:dyDescent="0.3">
      <c r="A18" s="136" t="s">
        <v>49</v>
      </c>
      <c r="B18" s="60">
        <v>1816</v>
      </c>
      <c r="C18" s="61">
        <v>1151</v>
      </c>
      <c r="D18" s="61">
        <v>1460</v>
      </c>
      <c r="E18" s="36">
        <f t="shared" si="0"/>
        <v>126.8462206776716</v>
      </c>
      <c r="F18" s="62">
        <v>413</v>
      </c>
      <c r="G18" s="62">
        <v>179</v>
      </c>
      <c r="H18" s="36">
        <f t="shared" si="1"/>
        <v>43.341404358353515</v>
      </c>
      <c r="I18" s="61">
        <v>41</v>
      </c>
      <c r="J18" s="61">
        <v>10</v>
      </c>
      <c r="K18" s="36">
        <f t="shared" si="2"/>
        <v>24.390243902439025</v>
      </c>
      <c r="L18" s="62">
        <v>26</v>
      </c>
      <c r="M18" s="62">
        <v>6</v>
      </c>
      <c r="N18" s="36">
        <f t="shared" si="3"/>
        <v>23.076923076923077</v>
      </c>
      <c r="O18" s="62">
        <v>1113</v>
      </c>
      <c r="P18" s="62">
        <v>1278</v>
      </c>
      <c r="Q18" s="36">
        <f t="shared" si="4"/>
        <v>114.82479784366578</v>
      </c>
      <c r="R18" s="159">
        <v>536</v>
      </c>
      <c r="S18" s="63">
        <v>215</v>
      </c>
      <c r="T18" s="63">
        <v>483</v>
      </c>
      <c r="U18" s="36">
        <f t="shared" si="5"/>
        <v>224.65116279069767</v>
      </c>
      <c r="V18" s="64">
        <v>169</v>
      </c>
      <c r="W18" s="64">
        <v>205</v>
      </c>
      <c r="X18" s="36">
        <f t="shared" si="6"/>
        <v>121.30177514792899</v>
      </c>
      <c r="Y18" s="65"/>
    </row>
    <row r="19" spans="1:25" ht="16.5" customHeight="1" x14ac:dyDescent="0.3">
      <c r="A19" s="136" t="s">
        <v>50</v>
      </c>
      <c r="B19" s="60">
        <v>305</v>
      </c>
      <c r="C19" s="61">
        <v>594</v>
      </c>
      <c r="D19" s="61">
        <v>279</v>
      </c>
      <c r="E19" s="36">
        <f t="shared" si="0"/>
        <v>46.969696969696969</v>
      </c>
      <c r="F19" s="62">
        <v>218</v>
      </c>
      <c r="G19" s="62">
        <v>67</v>
      </c>
      <c r="H19" s="36">
        <f t="shared" si="1"/>
        <v>30.73394495412844</v>
      </c>
      <c r="I19" s="61">
        <v>12</v>
      </c>
      <c r="J19" s="61">
        <v>7</v>
      </c>
      <c r="K19" s="36">
        <f t="shared" si="2"/>
        <v>58.333333333333336</v>
      </c>
      <c r="L19" s="62">
        <v>7</v>
      </c>
      <c r="M19" s="62">
        <v>8</v>
      </c>
      <c r="N19" s="36">
        <f t="shared" si="3"/>
        <v>114.28571428571428</v>
      </c>
      <c r="O19" s="62">
        <v>566</v>
      </c>
      <c r="P19" s="62">
        <v>219</v>
      </c>
      <c r="Q19" s="36">
        <f t="shared" si="4"/>
        <v>38.692579505300351</v>
      </c>
      <c r="R19" s="159">
        <v>88</v>
      </c>
      <c r="S19" s="63">
        <v>181</v>
      </c>
      <c r="T19" s="63">
        <v>88</v>
      </c>
      <c r="U19" s="36">
        <f t="shared" si="5"/>
        <v>48.618784530386741</v>
      </c>
      <c r="V19" s="64">
        <v>140</v>
      </c>
      <c r="W19" s="64">
        <v>14</v>
      </c>
      <c r="X19" s="36">
        <f t="shared" si="6"/>
        <v>10</v>
      </c>
      <c r="Y19" s="65"/>
    </row>
    <row r="20" spans="1:25" ht="16.5" customHeight="1" x14ac:dyDescent="0.3">
      <c r="A20" s="136" t="s">
        <v>51</v>
      </c>
      <c r="B20" s="60">
        <v>367</v>
      </c>
      <c r="C20" s="61">
        <v>907</v>
      </c>
      <c r="D20" s="61">
        <v>354</v>
      </c>
      <c r="E20" s="36">
        <f t="shared" si="0"/>
        <v>39.029768467475193</v>
      </c>
      <c r="F20" s="62">
        <v>332</v>
      </c>
      <c r="G20" s="62">
        <v>51</v>
      </c>
      <c r="H20" s="36">
        <f t="shared" si="1"/>
        <v>15.361445783132529</v>
      </c>
      <c r="I20" s="61">
        <v>12</v>
      </c>
      <c r="J20" s="61">
        <v>2</v>
      </c>
      <c r="K20" s="36">
        <f t="shared" si="2"/>
        <v>16.666666666666664</v>
      </c>
      <c r="L20" s="62">
        <v>79</v>
      </c>
      <c r="M20" s="62">
        <v>12</v>
      </c>
      <c r="N20" s="36">
        <f t="shared" si="3"/>
        <v>15.18987341772152</v>
      </c>
      <c r="O20" s="62">
        <v>869</v>
      </c>
      <c r="P20" s="62">
        <v>302</v>
      </c>
      <c r="Q20" s="36">
        <f t="shared" si="4"/>
        <v>34.752589182968933</v>
      </c>
      <c r="R20" s="159">
        <v>121</v>
      </c>
      <c r="S20" s="63">
        <v>259</v>
      </c>
      <c r="T20" s="63">
        <v>117</v>
      </c>
      <c r="U20" s="36">
        <f t="shared" si="5"/>
        <v>45.173745173745175</v>
      </c>
      <c r="V20" s="64">
        <v>195</v>
      </c>
      <c r="W20" s="64">
        <v>8</v>
      </c>
      <c r="X20" s="36">
        <f t="shared" si="6"/>
        <v>4.1025641025641022</v>
      </c>
      <c r="Y20" s="65"/>
    </row>
    <row r="21" spans="1:25" ht="16.5" customHeight="1" x14ac:dyDescent="0.3">
      <c r="A21" s="136" t="s">
        <v>52</v>
      </c>
      <c r="B21" s="60">
        <v>193</v>
      </c>
      <c r="C21" s="61">
        <v>466</v>
      </c>
      <c r="D21" s="61">
        <v>168</v>
      </c>
      <c r="E21" s="36">
        <f t="shared" si="0"/>
        <v>36.051502145922747</v>
      </c>
      <c r="F21" s="62">
        <v>157</v>
      </c>
      <c r="G21" s="62">
        <v>33</v>
      </c>
      <c r="H21" s="36">
        <f t="shared" si="1"/>
        <v>21.019108280254777</v>
      </c>
      <c r="I21" s="61">
        <v>7</v>
      </c>
      <c r="J21" s="61">
        <v>1</v>
      </c>
      <c r="K21" s="36">
        <f t="shared" si="2"/>
        <v>14.285714285714285</v>
      </c>
      <c r="L21" s="62">
        <v>45</v>
      </c>
      <c r="M21" s="62">
        <v>14</v>
      </c>
      <c r="N21" s="36">
        <f t="shared" si="3"/>
        <v>31.111111111111111</v>
      </c>
      <c r="O21" s="62">
        <v>459</v>
      </c>
      <c r="P21" s="62">
        <v>165</v>
      </c>
      <c r="Q21" s="36">
        <f t="shared" si="4"/>
        <v>35.947712418300654</v>
      </c>
      <c r="R21" s="159">
        <v>56</v>
      </c>
      <c r="S21" s="63">
        <v>119</v>
      </c>
      <c r="T21" s="63">
        <v>48</v>
      </c>
      <c r="U21" s="36">
        <f t="shared" si="5"/>
        <v>40.336134453781511</v>
      </c>
      <c r="V21" s="64">
        <v>103</v>
      </c>
      <c r="W21" s="64">
        <v>4</v>
      </c>
      <c r="X21" s="36">
        <f t="shared" si="6"/>
        <v>3.8834951456310676</v>
      </c>
      <c r="Y21" s="65"/>
    </row>
    <row r="22" spans="1:25" ht="16.5" customHeight="1" x14ac:dyDescent="0.3">
      <c r="A22" s="136" t="s">
        <v>53</v>
      </c>
      <c r="B22" s="60">
        <v>448</v>
      </c>
      <c r="C22" s="61">
        <v>401</v>
      </c>
      <c r="D22" s="61">
        <v>411</v>
      </c>
      <c r="E22" s="36">
        <f t="shared" si="0"/>
        <v>102.49376558603491</v>
      </c>
      <c r="F22" s="62">
        <v>155</v>
      </c>
      <c r="G22" s="62">
        <v>83</v>
      </c>
      <c r="H22" s="36">
        <f t="shared" si="1"/>
        <v>53.548387096774199</v>
      </c>
      <c r="I22" s="61">
        <v>7</v>
      </c>
      <c r="J22" s="61">
        <v>3</v>
      </c>
      <c r="K22" s="36">
        <f t="shared" si="2"/>
        <v>42.857142857142854</v>
      </c>
      <c r="L22" s="62">
        <v>39</v>
      </c>
      <c r="M22" s="62">
        <v>5</v>
      </c>
      <c r="N22" s="36">
        <f t="shared" si="3"/>
        <v>12.820512820512819</v>
      </c>
      <c r="O22" s="62">
        <v>398</v>
      </c>
      <c r="P22" s="62">
        <v>401</v>
      </c>
      <c r="Q22" s="36">
        <f t="shared" si="4"/>
        <v>100.75376884422111</v>
      </c>
      <c r="R22" s="159">
        <v>222</v>
      </c>
      <c r="S22" s="63">
        <v>67</v>
      </c>
      <c r="T22" s="63">
        <v>204</v>
      </c>
      <c r="U22" s="36">
        <f t="shared" si="5"/>
        <v>304.47761194029852</v>
      </c>
      <c r="V22" s="64">
        <v>63</v>
      </c>
      <c r="W22" s="64">
        <v>88</v>
      </c>
      <c r="X22" s="36">
        <f t="shared" si="6"/>
        <v>139.68253968253967</v>
      </c>
      <c r="Y22" s="65"/>
    </row>
    <row r="23" spans="1:25" ht="16.5" customHeight="1" x14ac:dyDescent="0.3">
      <c r="A23" s="136" t="s">
        <v>54</v>
      </c>
      <c r="B23" s="60">
        <v>317</v>
      </c>
      <c r="C23" s="61">
        <v>568</v>
      </c>
      <c r="D23" s="61">
        <v>260</v>
      </c>
      <c r="E23" s="36">
        <f t="shared" si="0"/>
        <v>45.774647887323944</v>
      </c>
      <c r="F23" s="62">
        <v>335</v>
      </c>
      <c r="G23" s="62">
        <v>105</v>
      </c>
      <c r="H23" s="36">
        <f t="shared" si="1"/>
        <v>31.343283582089555</v>
      </c>
      <c r="I23" s="61">
        <v>22</v>
      </c>
      <c r="J23" s="61">
        <v>6</v>
      </c>
      <c r="K23" s="36">
        <f t="shared" si="2"/>
        <v>27.27272727272727</v>
      </c>
      <c r="L23" s="62">
        <v>17</v>
      </c>
      <c r="M23" s="62">
        <v>3</v>
      </c>
      <c r="N23" s="36">
        <f t="shared" si="3"/>
        <v>17.647058823529413</v>
      </c>
      <c r="O23" s="62">
        <v>551</v>
      </c>
      <c r="P23" s="62">
        <v>238</v>
      </c>
      <c r="Q23" s="36">
        <f t="shared" si="4"/>
        <v>43.194192377495462</v>
      </c>
      <c r="R23" s="159">
        <v>71</v>
      </c>
      <c r="S23" s="63">
        <v>138</v>
      </c>
      <c r="T23" s="63">
        <v>44</v>
      </c>
      <c r="U23" s="36">
        <f t="shared" si="5"/>
        <v>31.884057971014489</v>
      </c>
      <c r="V23" s="64">
        <v>113</v>
      </c>
      <c r="W23" s="64">
        <v>11</v>
      </c>
      <c r="X23" s="36">
        <f t="shared" si="6"/>
        <v>9.7345132743362832</v>
      </c>
      <c r="Y23" s="65"/>
    </row>
    <row r="24" spans="1:25" ht="16.5" customHeight="1" x14ac:dyDescent="0.3">
      <c r="A24" s="136" t="s">
        <v>55</v>
      </c>
      <c r="B24" s="60">
        <v>233</v>
      </c>
      <c r="C24" s="61">
        <v>751</v>
      </c>
      <c r="D24" s="61">
        <v>223</v>
      </c>
      <c r="E24" s="36">
        <f t="shared" si="0"/>
        <v>29.693741677762979</v>
      </c>
      <c r="F24" s="62">
        <v>348</v>
      </c>
      <c r="G24" s="62">
        <v>58</v>
      </c>
      <c r="H24" s="36">
        <f t="shared" si="1"/>
        <v>16.666666666666664</v>
      </c>
      <c r="I24" s="61">
        <v>24</v>
      </c>
      <c r="J24" s="61">
        <v>4</v>
      </c>
      <c r="K24" s="36">
        <f t="shared" si="2"/>
        <v>16.666666666666664</v>
      </c>
      <c r="L24" s="62">
        <v>24</v>
      </c>
      <c r="M24" s="62">
        <v>14</v>
      </c>
      <c r="N24" s="36">
        <f t="shared" si="3"/>
        <v>58.333333333333336</v>
      </c>
      <c r="O24" s="62">
        <v>734</v>
      </c>
      <c r="P24" s="62">
        <v>202</v>
      </c>
      <c r="Q24" s="36">
        <f t="shared" si="4"/>
        <v>27.520435967302454</v>
      </c>
      <c r="R24" s="159">
        <v>67</v>
      </c>
      <c r="S24" s="63">
        <v>148</v>
      </c>
      <c r="T24" s="63">
        <v>67</v>
      </c>
      <c r="U24" s="36">
        <f t="shared" si="5"/>
        <v>45.270270270270267</v>
      </c>
      <c r="V24" s="64">
        <v>108</v>
      </c>
      <c r="W24" s="64">
        <v>2</v>
      </c>
      <c r="X24" s="36">
        <f t="shared" si="6"/>
        <v>1.8518518518518516</v>
      </c>
      <c r="Y24" s="65"/>
    </row>
    <row r="25" spans="1:25" ht="16.5" customHeight="1" x14ac:dyDescent="0.3">
      <c r="A25" s="136" t="s">
        <v>56</v>
      </c>
      <c r="B25" s="60">
        <v>199</v>
      </c>
      <c r="C25" s="61">
        <v>436</v>
      </c>
      <c r="D25" s="61">
        <v>194</v>
      </c>
      <c r="E25" s="36">
        <f t="shared" si="0"/>
        <v>44.4954128440367</v>
      </c>
      <c r="F25" s="62">
        <v>235</v>
      </c>
      <c r="G25" s="62">
        <v>89</v>
      </c>
      <c r="H25" s="36">
        <f t="shared" si="1"/>
        <v>37.872340425531917</v>
      </c>
      <c r="I25" s="61">
        <v>8</v>
      </c>
      <c r="J25" s="61">
        <v>1</v>
      </c>
      <c r="K25" s="36">
        <f t="shared" si="2"/>
        <v>12.5</v>
      </c>
      <c r="L25" s="62">
        <v>28</v>
      </c>
      <c r="M25" s="62">
        <v>10</v>
      </c>
      <c r="N25" s="36">
        <f t="shared" si="3"/>
        <v>35.714285714285715</v>
      </c>
      <c r="O25" s="62">
        <v>430</v>
      </c>
      <c r="P25" s="62">
        <v>176</v>
      </c>
      <c r="Q25" s="36">
        <f t="shared" si="4"/>
        <v>40.930232558139537</v>
      </c>
      <c r="R25" s="159">
        <v>64</v>
      </c>
      <c r="S25" s="63">
        <v>137</v>
      </c>
      <c r="T25" s="63">
        <v>64</v>
      </c>
      <c r="U25" s="36">
        <f t="shared" si="5"/>
        <v>46.715328467153284</v>
      </c>
      <c r="V25" s="64">
        <v>134</v>
      </c>
      <c r="W25" s="64">
        <v>9</v>
      </c>
      <c r="X25" s="36">
        <f t="shared" si="6"/>
        <v>6.7164179104477615</v>
      </c>
      <c r="Y25" s="65"/>
    </row>
    <row r="26" spans="1:25" ht="16.5" customHeight="1" x14ac:dyDescent="0.3">
      <c r="A26" s="136" t="s">
        <v>57</v>
      </c>
      <c r="B26" s="60">
        <v>283</v>
      </c>
      <c r="C26" s="61">
        <v>726</v>
      </c>
      <c r="D26" s="61">
        <v>267</v>
      </c>
      <c r="E26" s="36">
        <f t="shared" si="0"/>
        <v>36.776859504132233</v>
      </c>
      <c r="F26" s="62">
        <v>242</v>
      </c>
      <c r="G26" s="62">
        <v>27</v>
      </c>
      <c r="H26" s="36">
        <f t="shared" si="1"/>
        <v>11.15702479338843</v>
      </c>
      <c r="I26" s="61">
        <v>16</v>
      </c>
      <c r="J26" s="61">
        <v>0</v>
      </c>
      <c r="K26" s="36">
        <f t="shared" si="2"/>
        <v>0</v>
      </c>
      <c r="L26" s="62">
        <v>43</v>
      </c>
      <c r="M26" s="62">
        <v>30</v>
      </c>
      <c r="N26" s="36">
        <f t="shared" si="3"/>
        <v>69.767441860465112</v>
      </c>
      <c r="O26" s="62">
        <v>717</v>
      </c>
      <c r="P26" s="62">
        <v>258</v>
      </c>
      <c r="Q26" s="36">
        <f t="shared" si="4"/>
        <v>35.98326359832636</v>
      </c>
      <c r="R26" s="159">
        <v>47</v>
      </c>
      <c r="S26" s="63">
        <v>200</v>
      </c>
      <c r="T26" s="63">
        <v>45</v>
      </c>
      <c r="U26" s="36">
        <f t="shared" si="5"/>
        <v>22.5</v>
      </c>
      <c r="V26" s="64">
        <v>174</v>
      </c>
      <c r="W26" s="64">
        <v>1</v>
      </c>
      <c r="X26" s="36">
        <f t="shared" si="6"/>
        <v>0.57471264367816088</v>
      </c>
      <c r="Y26" s="65"/>
    </row>
    <row r="27" spans="1:25" ht="16.5" customHeight="1" x14ac:dyDescent="0.3">
      <c r="A27" s="136" t="s">
        <v>58</v>
      </c>
      <c r="B27" s="60">
        <v>138</v>
      </c>
      <c r="C27" s="61">
        <v>273</v>
      </c>
      <c r="D27" s="61">
        <v>132</v>
      </c>
      <c r="E27" s="36">
        <f t="shared" si="0"/>
        <v>48.35164835164835</v>
      </c>
      <c r="F27" s="62">
        <v>122</v>
      </c>
      <c r="G27" s="62">
        <v>41</v>
      </c>
      <c r="H27" s="36">
        <f t="shared" si="1"/>
        <v>33.606557377049178</v>
      </c>
      <c r="I27" s="61">
        <v>18</v>
      </c>
      <c r="J27" s="61">
        <v>1</v>
      </c>
      <c r="K27" s="36">
        <f t="shared" si="2"/>
        <v>5.5555555555555554</v>
      </c>
      <c r="L27" s="62">
        <v>18</v>
      </c>
      <c r="M27" s="62">
        <v>11</v>
      </c>
      <c r="N27" s="36">
        <f t="shared" si="3"/>
        <v>61.111111111111114</v>
      </c>
      <c r="O27" s="62">
        <v>271</v>
      </c>
      <c r="P27" s="62">
        <v>132</v>
      </c>
      <c r="Q27" s="36">
        <f t="shared" si="4"/>
        <v>48.708487084870846</v>
      </c>
      <c r="R27" s="159">
        <v>45</v>
      </c>
      <c r="S27" s="63">
        <v>91</v>
      </c>
      <c r="T27" s="63">
        <v>45</v>
      </c>
      <c r="U27" s="36">
        <f t="shared" si="5"/>
        <v>49.450549450549453</v>
      </c>
      <c r="V27" s="64">
        <v>84</v>
      </c>
      <c r="W27" s="64">
        <v>0</v>
      </c>
      <c r="X27" s="36">
        <f t="shared" si="6"/>
        <v>0</v>
      </c>
      <c r="Y27" s="65"/>
    </row>
    <row r="28" spans="1:25" ht="16.5" customHeight="1" x14ac:dyDescent="0.3">
      <c r="A28" s="136" t="s">
        <v>59</v>
      </c>
      <c r="B28" s="60">
        <v>212</v>
      </c>
      <c r="C28" s="61">
        <v>562</v>
      </c>
      <c r="D28" s="61">
        <v>212</v>
      </c>
      <c r="E28" s="36">
        <f t="shared" si="0"/>
        <v>37.722419928825623</v>
      </c>
      <c r="F28" s="62">
        <v>247</v>
      </c>
      <c r="G28" s="62">
        <v>44</v>
      </c>
      <c r="H28" s="36">
        <f t="shared" si="1"/>
        <v>17.813765182186234</v>
      </c>
      <c r="I28" s="61">
        <v>9</v>
      </c>
      <c r="J28" s="61">
        <v>2</v>
      </c>
      <c r="K28" s="36">
        <f t="shared" si="2"/>
        <v>22.222222222222221</v>
      </c>
      <c r="L28" s="62">
        <v>10</v>
      </c>
      <c r="M28" s="62">
        <v>3</v>
      </c>
      <c r="N28" s="36">
        <f t="shared" si="3"/>
        <v>30</v>
      </c>
      <c r="O28" s="62">
        <v>555</v>
      </c>
      <c r="P28" s="62">
        <v>204</v>
      </c>
      <c r="Q28" s="36">
        <f t="shared" si="4"/>
        <v>36.756756756756758</v>
      </c>
      <c r="R28" s="159">
        <v>52</v>
      </c>
      <c r="S28" s="63">
        <v>142</v>
      </c>
      <c r="T28" s="63">
        <v>52</v>
      </c>
      <c r="U28" s="36">
        <f t="shared" si="5"/>
        <v>36.619718309859159</v>
      </c>
      <c r="V28" s="64">
        <v>126</v>
      </c>
      <c r="W28" s="64">
        <v>9</v>
      </c>
      <c r="X28" s="36">
        <f t="shared" si="6"/>
        <v>7.1428571428571423</v>
      </c>
      <c r="Y28" s="65"/>
    </row>
    <row r="29" spans="1:25" ht="62.4" customHeight="1" x14ac:dyDescent="0.3">
      <c r="B29" s="176" t="s">
        <v>75</v>
      </c>
      <c r="C29" s="176"/>
      <c r="D29" s="176"/>
      <c r="E29" s="176"/>
      <c r="F29" s="176"/>
      <c r="G29" s="176"/>
      <c r="H29" s="176"/>
      <c r="I29" s="176"/>
      <c r="J29" s="176"/>
      <c r="K29" s="176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topLeftCell="A11" zoomScale="75" zoomScaleNormal="75" zoomScaleSheetLayoutView="55" workbookViewId="0">
      <selection activeCell="A20" sqref="A20"/>
    </sheetView>
  </sheetViews>
  <sheetFormatPr defaultColWidth="8" defaultRowHeight="13.2" x14ac:dyDescent="0.25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 x14ac:dyDescent="0.25">
      <c r="A1" s="204" t="s">
        <v>67</v>
      </c>
      <c r="B1" s="204"/>
      <c r="C1" s="204"/>
      <c r="D1" s="204"/>
      <c r="E1" s="272"/>
      <c r="F1" s="272"/>
      <c r="G1" s="272"/>
      <c r="H1" s="272"/>
    </row>
    <row r="2" spans="1:11" s="4" customFormat="1" ht="25.5" customHeight="1" x14ac:dyDescent="0.3">
      <c r="A2" s="204" t="s">
        <v>32</v>
      </c>
      <c r="B2" s="204"/>
      <c r="C2" s="204"/>
      <c r="D2" s="204"/>
      <c r="E2" s="272"/>
      <c r="F2" s="272"/>
      <c r="G2" s="272"/>
      <c r="H2" s="272"/>
    </row>
    <row r="3" spans="1:11" s="4" customFormat="1" ht="23.25" customHeight="1" x14ac:dyDescent="0.25">
      <c r="A3" s="273" t="s">
        <v>95</v>
      </c>
      <c r="B3" s="273"/>
      <c r="C3" s="273"/>
      <c r="D3" s="273"/>
      <c r="E3" s="3"/>
      <c r="F3" s="3"/>
      <c r="G3" s="3"/>
      <c r="H3" s="3"/>
    </row>
    <row r="4" spans="1:11" s="4" customFormat="1" ht="23.25" customHeight="1" x14ac:dyDescent="0.3">
      <c r="A4" s="274"/>
      <c r="B4" s="275"/>
      <c r="C4" s="275"/>
      <c r="D4" s="276" t="s">
        <v>105</v>
      </c>
    </row>
    <row r="5" spans="1:11" s="281" customFormat="1" ht="21" customHeight="1" x14ac:dyDescent="0.3">
      <c r="A5" s="277" t="s">
        <v>0</v>
      </c>
      <c r="B5" s="278" t="s">
        <v>96</v>
      </c>
      <c r="C5" s="279" t="s">
        <v>97</v>
      </c>
      <c r="D5" s="280"/>
      <c r="E5" s="4"/>
      <c r="F5" s="4"/>
      <c r="G5" s="4"/>
      <c r="H5" s="4"/>
    </row>
    <row r="6" spans="1:11" s="281" customFormat="1" ht="27.75" customHeight="1" x14ac:dyDescent="0.3">
      <c r="A6" s="282"/>
      <c r="B6" s="283"/>
      <c r="C6" s="284" t="s">
        <v>98</v>
      </c>
      <c r="D6" s="285" t="s">
        <v>99</v>
      </c>
      <c r="E6" s="4"/>
      <c r="F6" s="4"/>
      <c r="G6" s="4"/>
      <c r="H6" s="4"/>
    </row>
    <row r="7" spans="1:11" s="4" customFormat="1" ht="14.25" customHeight="1" x14ac:dyDescent="0.3">
      <c r="A7" s="7" t="s">
        <v>4</v>
      </c>
      <c r="B7" s="8">
        <v>1</v>
      </c>
      <c r="C7" s="8">
        <v>2</v>
      </c>
      <c r="D7" s="8">
        <v>3</v>
      </c>
      <c r="E7" s="281"/>
      <c r="F7" s="281"/>
      <c r="G7" s="281"/>
      <c r="H7" s="281"/>
      <c r="I7" s="286"/>
      <c r="K7" s="286"/>
    </row>
    <row r="8" spans="1:11" s="4" customFormat="1" ht="42.75" customHeight="1" x14ac:dyDescent="0.3">
      <c r="A8" s="311" t="s">
        <v>100</v>
      </c>
      <c r="B8" s="312">
        <f>C8+D8</f>
        <v>43758</v>
      </c>
      <c r="C8" s="312">
        <f>'12'!B7</f>
        <v>24846</v>
      </c>
      <c r="D8" s="312">
        <f>'13'!B7</f>
        <v>18912</v>
      </c>
      <c r="E8" s="281"/>
      <c r="F8" s="281"/>
      <c r="G8" s="281"/>
      <c r="H8" s="281"/>
    </row>
    <row r="9" spans="1:11" s="107" customFormat="1" ht="42.75" customHeight="1" x14ac:dyDescent="0.3">
      <c r="A9" s="311" t="s">
        <v>7</v>
      </c>
      <c r="B9" s="312">
        <f t="shared" ref="B9:B13" si="0">C9+D9</f>
        <v>39127</v>
      </c>
      <c r="C9" s="313">
        <f>'12'!C7</f>
        <v>22255</v>
      </c>
      <c r="D9" s="313">
        <f>'13'!C7</f>
        <v>16872</v>
      </c>
      <c r="E9" s="4"/>
      <c r="F9" s="4"/>
      <c r="G9" s="4"/>
      <c r="H9" s="4"/>
    </row>
    <row r="10" spans="1:11" s="4" customFormat="1" ht="42" customHeight="1" x14ac:dyDescent="0.3">
      <c r="A10" s="314" t="s">
        <v>101</v>
      </c>
      <c r="B10" s="312">
        <f t="shared" si="0"/>
        <v>7825</v>
      </c>
      <c r="C10" s="313">
        <f>'12'!D7</f>
        <v>3475</v>
      </c>
      <c r="D10" s="313">
        <f>'13'!D7</f>
        <v>4350</v>
      </c>
    </row>
    <row r="11" spans="1:11" s="4" customFormat="1" ht="32.25" customHeight="1" x14ac:dyDescent="0.3">
      <c r="A11" s="315" t="s">
        <v>102</v>
      </c>
      <c r="B11" s="312">
        <f t="shared" si="0"/>
        <v>294</v>
      </c>
      <c r="C11" s="313">
        <f>'12'!F7</f>
        <v>187</v>
      </c>
      <c r="D11" s="313">
        <f>'13'!F7</f>
        <v>107</v>
      </c>
      <c r="G11" s="287"/>
    </row>
    <row r="12" spans="1:11" s="4" customFormat="1" ht="56.25" customHeight="1" x14ac:dyDescent="0.3">
      <c r="A12" s="315" t="s">
        <v>8</v>
      </c>
      <c r="B12" s="312">
        <f t="shared" si="0"/>
        <v>832</v>
      </c>
      <c r="C12" s="313">
        <f>'12'!G7</f>
        <v>320</v>
      </c>
      <c r="D12" s="313">
        <f>'13'!G7</f>
        <v>512</v>
      </c>
    </row>
    <row r="13" spans="1:11" s="4" customFormat="1" ht="54.75" customHeight="1" x14ac:dyDescent="0.3">
      <c r="A13" s="315" t="s">
        <v>9</v>
      </c>
      <c r="B13" s="312">
        <f t="shared" si="0"/>
        <v>30953</v>
      </c>
      <c r="C13" s="313">
        <f>'12'!H7</f>
        <v>17551</v>
      </c>
      <c r="D13" s="313">
        <f>'13'!H7</f>
        <v>13402</v>
      </c>
      <c r="E13" s="287"/>
    </row>
    <row r="14" spans="1:11" s="4" customFormat="1" ht="22.95" customHeight="1" x14ac:dyDescent="0.3">
      <c r="A14" s="316" t="s">
        <v>103</v>
      </c>
      <c r="B14" s="317"/>
      <c r="C14" s="317"/>
      <c r="D14" s="317"/>
      <c r="E14" s="287"/>
    </row>
    <row r="15" spans="1:11" ht="17.25" customHeight="1" x14ac:dyDescent="0.25">
      <c r="A15" s="318"/>
      <c r="B15" s="319"/>
      <c r="C15" s="319"/>
      <c r="D15" s="319"/>
      <c r="E15" s="287"/>
      <c r="F15" s="4"/>
      <c r="G15" s="4"/>
      <c r="H15" s="4"/>
    </row>
    <row r="16" spans="1:11" ht="21" customHeight="1" x14ac:dyDescent="0.25">
      <c r="A16" s="320" t="s">
        <v>0</v>
      </c>
      <c r="B16" s="321" t="s">
        <v>96</v>
      </c>
      <c r="C16" s="322" t="s">
        <v>97</v>
      </c>
      <c r="D16" s="323"/>
      <c r="E16" s="4"/>
      <c r="F16" s="4"/>
      <c r="G16" s="4"/>
      <c r="H16" s="4"/>
    </row>
    <row r="17" spans="1:4" ht="27" customHeight="1" x14ac:dyDescent="0.25">
      <c r="A17" s="320"/>
      <c r="B17" s="324"/>
      <c r="C17" s="325" t="s">
        <v>98</v>
      </c>
      <c r="D17" s="326" t="s">
        <v>99</v>
      </c>
    </row>
    <row r="18" spans="1:4" ht="30" customHeight="1" x14ac:dyDescent="0.25">
      <c r="A18" s="327" t="s">
        <v>100</v>
      </c>
      <c r="B18" s="312">
        <f t="shared" ref="B18:B20" si="1">C18+D18</f>
        <v>14910</v>
      </c>
      <c r="C18" s="328">
        <f>'12'!I7</f>
        <v>8537</v>
      </c>
      <c r="D18" s="328">
        <f>'13'!I7</f>
        <v>6373</v>
      </c>
    </row>
    <row r="19" spans="1:4" ht="27" customHeight="1" x14ac:dyDescent="0.25">
      <c r="A19" s="329" t="s">
        <v>7</v>
      </c>
      <c r="B19" s="312">
        <f t="shared" si="1"/>
        <v>13840</v>
      </c>
      <c r="C19" s="328">
        <f>'12'!J7</f>
        <v>7828</v>
      </c>
      <c r="D19" s="328">
        <f>'13'!J7</f>
        <v>6012</v>
      </c>
    </row>
    <row r="20" spans="1:4" ht="27.75" customHeight="1" x14ac:dyDescent="0.25">
      <c r="A20" s="329" t="s">
        <v>104</v>
      </c>
      <c r="B20" s="312">
        <f t="shared" si="1"/>
        <v>5167</v>
      </c>
      <c r="C20" s="328">
        <f>'12'!K7</f>
        <v>2908</v>
      </c>
      <c r="D20" s="328">
        <f>'13'!K7</f>
        <v>2259</v>
      </c>
    </row>
    <row r="21" spans="1:4" x14ac:dyDescent="0.25">
      <c r="D21" s="28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zoomScale="85" zoomScaleNormal="85" zoomScaleSheetLayoutView="55" workbookViewId="0">
      <selection activeCell="F16" sqref="F16"/>
    </sheetView>
  </sheetViews>
  <sheetFormatPr defaultRowHeight="15.6" x14ac:dyDescent="0.3"/>
  <cols>
    <col min="1" max="1" width="18.88671875" style="309" customWidth="1"/>
    <col min="2" max="2" width="10.5546875" style="309" customWidth="1"/>
    <col min="3" max="3" width="11.5546875" style="306" customWidth="1"/>
    <col min="4" max="4" width="12.21875" style="306" customWidth="1"/>
    <col min="5" max="5" width="11.6640625" style="306" customWidth="1"/>
    <col min="6" max="6" width="10.109375" style="306" customWidth="1"/>
    <col min="7" max="7" width="17.88671875" style="306" customWidth="1"/>
    <col min="8" max="8" width="14.5546875" style="306" customWidth="1"/>
    <col min="9" max="9" width="11.33203125" style="306" customWidth="1"/>
    <col min="10" max="11" width="11.5546875" style="306" customWidth="1"/>
    <col min="12" max="256" width="8.88671875" style="306"/>
    <col min="257" max="257" width="18" style="306" customWidth="1"/>
    <col min="258" max="258" width="10.5546875" style="306" customWidth="1"/>
    <col min="259" max="259" width="11.5546875" style="306" customWidth="1"/>
    <col min="260" max="260" width="15.33203125" style="306" customWidth="1"/>
    <col min="261" max="261" width="11.6640625" style="306" customWidth="1"/>
    <col min="262" max="262" width="10.109375" style="306" customWidth="1"/>
    <col min="263" max="263" width="17.88671875" style="306" customWidth="1"/>
    <col min="264" max="264" width="14.5546875" style="306" customWidth="1"/>
    <col min="265" max="265" width="11.33203125" style="306" customWidth="1"/>
    <col min="266" max="267" width="11.5546875" style="306" customWidth="1"/>
    <col min="268" max="512" width="8.88671875" style="306"/>
    <col min="513" max="513" width="18" style="306" customWidth="1"/>
    <col min="514" max="514" width="10.5546875" style="306" customWidth="1"/>
    <col min="515" max="515" width="11.5546875" style="306" customWidth="1"/>
    <col min="516" max="516" width="15.33203125" style="306" customWidth="1"/>
    <col min="517" max="517" width="11.6640625" style="306" customWidth="1"/>
    <col min="518" max="518" width="10.109375" style="306" customWidth="1"/>
    <col min="519" max="519" width="17.88671875" style="306" customWidth="1"/>
    <col min="520" max="520" width="14.5546875" style="306" customWidth="1"/>
    <col min="521" max="521" width="11.33203125" style="306" customWidth="1"/>
    <col min="522" max="523" width="11.5546875" style="306" customWidth="1"/>
    <col min="524" max="768" width="8.88671875" style="306"/>
    <col min="769" max="769" width="18" style="306" customWidth="1"/>
    <col min="770" max="770" width="10.5546875" style="306" customWidth="1"/>
    <col min="771" max="771" width="11.5546875" style="306" customWidth="1"/>
    <col min="772" max="772" width="15.33203125" style="306" customWidth="1"/>
    <col min="773" max="773" width="11.6640625" style="306" customWidth="1"/>
    <col min="774" max="774" width="10.109375" style="306" customWidth="1"/>
    <col min="775" max="775" width="17.88671875" style="306" customWidth="1"/>
    <col min="776" max="776" width="14.5546875" style="306" customWidth="1"/>
    <col min="777" max="777" width="11.33203125" style="306" customWidth="1"/>
    <col min="778" max="779" width="11.5546875" style="306" customWidth="1"/>
    <col min="780" max="1024" width="8.88671875" style="306"/>
    <col min="1025" max="1025" width="18" style="306" customWidth="1"/>
    <col min="1026" max="1026" width="10.5546875" style="306" customWidth="1"/>
    <col min="1027" max="1027" width="11.5546875" style="306" customWidth="1"/>
    <col min="1028" max="1028" width="15.33203125" style="306" customWidth="1"/>
    <col min="1029" max="1029" width="11.6640625" style="306" customWidth="1"/>
    <col min="1030" max="1030" width="10.109375" style="306" customWidth="1"/>
    <col min="1031" max="1031" width="17.88671875" style="306" customWidth="1"/>
    <col min="1032" max="1032" width="14.5546875" style="306" customWidth="1"/>
    <col min="1033" max="1033" width="11.33203125" style="306" customWidth="1"/>
    <col min="1034" max="1035" width="11.5546875" style="306" customWidth="1"/>
    <col min="1036" max="1280" width="8.88671875" style="306"/>
    <col min="1281" max="1281" width="18" style="306" customWidth="1"/>
    <col min="1282" max="1282" width="10.5546875" style="306" customWidth="1"/>
    <col min="1283" max="1283" width="11.5546875" style="306" customWidth="1"/>
    <col min="1284" max="1284" width="15.33203125" style="306" customWidth="1"/>
    <col min="1285" max="1285" width="11.6640625" style="306" customWidth="1"/>
    <col min="1286" max="1286" width="10.109375" style="306" customWidth="1"/>
    <col min="1287" max="1287" width="17.88671875" style="306" customWidth="1"/>
    <col min="1288" max="1288" width="14.5546875" style="306" customWidth="1"/>
    <col min="1289" max="1289" width="11.33203125" style="306" customWidth="1"/>
    <col min="1290" max="1291" width="11.5546875" style="306" customWidth="1"/>
    <col min="1292" max="1536" width="8.88671875" style="306"/>
    <col min="1537" max="1537" width="18" style="306" customWidth="1"/>
    <col min="1538" max="1538" width="10.5546875" style="306" customWidth="1"/>
    <col min="1539" max="1539" width="11.5546875" style="306" customWidth="1"/>
    <col min="1540" max="1540" width="15.33203125" style="306" customWidth="1"/>
    <col min="1541" max="1541" width="11.6640625" style="306" customWidth="1"/>
    <col min="1542" max="1542" width="10.109375" style="306" customWidth="1"/>
    <col min="1543" max="1543" width="17.88671875" style="306" customWidth="1"/>
    <col min="1544" max="1544" width="14.5546875" style="306" customWidth="1"/>
    <col min="1545" max="1545" width="11.33203125" style="306" customWidth="1"/>
    <col min="1546" max="1547" width="11.5546875" style="306" customWidth="1"/>
    <col min="1548" max="1792" width="8.88671875" style="306"/>
    <col min="1793" max="1793" width="18" style="306" customWidth="1"/>
    <col min="1794" max="1794" width="10.5546875" style="306" customWidth="1"/>
    <col min="1795" max="1795" width="11.5546875" style="306" customWidth="1"/>
    <col min="1796" max="1796" width="15.33203125" style="306" customWidth="1"/>
    <col min="1797" max="1797" width="11.6640625" style="306" customWidth="1"/>
    <col min="1798" max="1798" width="10.109375" style="306" customWidth="1"/>
    <col min="1799" max="1799" width="17.88671875" style="306" customWidth="1"/>
    <col min="1800" max="1800" width="14.5546875" style="306" customWidth="1"/>
    <col min="1801" max="1801" width="11.33203125" style="306" customWidth="1"/>
    <col min="1802" max="1803" width="11.5546875" style="306" customWidth="1"/>
    <col min="1804" max="2048" width="8.88671875" style="306"/>
    <col min="2049" max="2049" width="18" style="306" customWidth="1"/>
    <col min="2050" max="2050" width="10.5546875" style="306" customWidth="1"/>
    <col min="2051" max="2051" width="11.5546875" style="306" customWidth="1"/>
    <col min="2052" max="2052" width="15.33203125" style="306" customWidth="1"/>
    <col min="2053" max="2053" width="11.6640625" style="306" customWidth="1"/>
    <col min="2054" max="2054" width="10.109375" style="306" customWidth="1"/>
    <col min="2055" max="2055" width="17.88671875" style="306" customWidth="1"/>
    <col min="2056" max="2056" width="14.5546875" style="306" customWidth="1"/>
    <col min="2057" max="2057" width="11.33203125" style="306" customWidth="1"/>
    <col min="2058" max="2059" width="11.5546875" style="306" customWidth="1"/>
    <col min="2060" max="2304" width="8.88671875" style="306"/>
    <col min="2305" max="2305" width="18" style="306" customWidth="1"/>
    <col min="2306" max="2306" width="10.5546875" style="306" customWidth="1"/>
    <col min="2307" max="2307" width="11.5546875" style="306" customWidth="1"/>
    <col min="2308" max="2308" width="15.33203125" style="306" customWidth="1"/>
    <col min="2309" max="2309" width="11.6640625" style="306" customWidth="1"/>
    <col min="2310" max="2310" width="10.109375" style="306" customWidth="1"/>
    <col min="2311" max="2311" width="17.88671875" style="306" customWidth="1"/>
    <col min="2312" max="2312" width="14.5546875" style="306" customWidth="1"/>
    <col min="2313" max="2313" width="11.33203125" style="306" customWidth="1"/>
    <col min="2314" max="2315" width="11.5546875" style="306" customWidth="1"/>
    <col min="2316" max="2560" width="8.88671875" style="306"/>
    <col min="2561" max="2561" width="18" style="306" customWidth="1"/>
    <col min="2562" max="2562" width="10.5546875" style="306" customWidth="1"/>
    <col min="2563" max="2563" width="11.5546875" style="306" customWidth="1"/>
    <col min="2564" max="2564" width="15.33203125" style="306" customWidth="1"/>
    <col min="2565" max="2565" width="11.6640625" style="306" customWidth="1"/>
    <col min="2566" max="2566" width="10.109375" style="306" customWidth="1"/>
    <col min="2567" max="2567" width="17.88671875" style="306" customWidth="1"/>
    <col min="2568" max="2568" width="14.5546875" style="306" customWidth="1"/>
    <col min="2569" max="2569" width="11.33203125" style="306" customWidth="1"/>
    <col min="2570" max="2571" width="11.5546875" style="306" customWidth="1"/>
    <col min="2572" max="2816" width="8.88671875" style="306"/>
    <col min="2817" max="2817" width="18" style="306" customWidth="1"/>
    <col min="2818" max="2818" width="10.5546875" style="306" customWidth="1"/>
    <col min="2819" max="2819" width="11.5546875" style="306" customWidth="1"/>
    <col min="2820" max="2820" width="15.33203125" style="306" customWidth="1"/>
    <col min="2821" max="2821" width="11.6640625" style="306" customWidth="1"/>
    <col min="2822" max="2822" width="10.109375" style="306" customWidth="1"/>
    <col min="2823" max="2823" width="17.88671875" style="306" customWidth="1"/>
    <col min="2824" max="2824" width="14.5546875" style="306" customWidth="1"/>
    <col min="2825" max="2825" width="11.33203125" style="306" customWidth="1"/>
    <col min="2826" max="2827" width="11.5546875" style="306" customWidth="1"/>
    <col min="2828" max="3072" width="8.88671875" style="306"/>
    <col min="3073" max="3073" width="18" style="306" customWidth="1"/>
    <col min="3074" max="3074" width="10.5546875" style="306" customWidth="1"/>
    <col min="3075" max="3075" width="11.5546875" style="306" customWidth="1"/>
    <col min="3076" max="3076" width="15.33203125" style="306" customWidth="1"/>
    <col min="3077" max="3077" width="11.6640625" style="306" customWidth="1"/>
    <col min="3078" max="3078" width="10.109375" style="306" customWidth="1"/>
    <col min="3079" max="3079" width="17.88671875" style="306" customWidth="1"/>
    <col min="3080" max="3080" width="14.5546875" style="306" customWidth="1"/>
    <col min="3081" max="3081" width="11.33203125" style="306" customWidth="1"/>
    <col min="3082" max="3083" width="11.5546875" style="306" customWidth="1"/>
    <col min="3084" max="3328" width="8.88671875" style="306"/>
    <col min="3329" max="3329" width="18" style="306" customWidth="1"/>
    <col min="3330" max="3330" width="10.5546875" style="306" customWidth="1"/>
    <col min="3331" max="3331" width="11.5546875" style="306" customWidth="1"/>
    <col min="3332" max="3332" width="15.33203125" style="306" customWidth="1"/>
    <col min="3333" max="3333" width="11.6640625" style="306" customWidth="1"/>
    <col min="3334" max="3334" width="10.109375" style="306" customWidth="1"/>
    <col min="3335" max="3335" width="17.88671875" style="306" customWidth="1"/>
    <col min="3336" max="3336" width="14.5546875" style="306" customWidth="1"/>
    <col min="3337" max="3337" width="11.33203125" style="306" customWidth="1"/>
    <col min="3338" max="3339" width="11.5546875" style="306" customWidth="1"/>
    <col min="3340" max="3584" width="8.88671875" style="306"/>
    <col min="3585" max="3585" width="18" style="306" customWidth="1"/>
    <col min="3586" max="3586" width="10.5546875" style="306" customWidth="1"/>
    <col min="3587" max="3587" width="11.5546875" style="306" customWidth="1"/>
    <col min="3588" max="3588" width="15.33203125" style="306" customWidth="1"/>
    <col min="3589" max="3589" width="11.6640625" style="306" customWidth="1"/>
    <col min="3590" max="3590" width="10.109375" style="306" customWidth="1"/>
    <col min="3591" max="3591" width="17.88671875" style="306" customWidth="1"/>
    <col min="3592" max="3592" width="14.5546875" style="306" customWidth="1"/>
    <col min="3593" max="3593" width="11.33203125" style="306" customWidth="1"/>
    <col min="3594" max="3595" width="11.5546875" style="306" customWidth="1"/>
    <col min="3596" max="3840" width="8.88671875" style="306"/>
    <col min="3841" max="3841" width="18" style="306" customWidth="1"/>
    <col min="3842" max="3842" width="10.5546875" style="306" customWidth="1"/>
    <col min="3843" max="3843" width="11.5546875" style="306" customWidth="1"/>
    <col min="3844" max="3844" width="15.33203125" style="306" customWidth="1"/>
    <col min="3845" max="3845" width="11.6640625" style="306" customWidth="1"/>
    <col min="3846" max="3846" width="10.109375" style="306" customWidth="1"/>
    <col min="3847" max="3847" width="17.88671875" style="306" customWidth="1"/>
    <col min="3848" max="3848" width="14.5546875" style="306" customWidth="1"/>
    <col min="3849" max="3849" width="11.33203125" style="306" customWidth="1"/>
    <col min="3850" max="3851" width="11.5546875" style="306" customWidth="1"/>
    <col min="3852" max="4096" width="8.88671875" style="306"/>
    <col min="4097" max="4097" width="18" style="306" customWidth="1"/>
    <col min="4098" max="4098" width="10.5546875" style="306" customWidth="1"/>
    <col min="4099" max="4099" width="11.5546875" style="306" customWidth="1"/>
    <col min="4100" max="4100" width="15.33203125" style="306" customWidth="1"/>
    <col min="4101" max="4101" width="11.6640625" style="306" customWidth="1"/>
    <col min="4102" max="4102" width="10.109375" style="306" customWidth="1"/>
    <col min="4103" max="4103" width="17.88671875" style="306" customWidth="1"/>
    <col min="4104" max="4104" width="14.5546875" style="306" customWidth="1"/>
    <col min="4105" max="4105" width="11.33203125" style="306" customWidth="1"/>
    <col min="4106" max="4107" width="11.5546875" style="306" customWidth="1"/>
    <col min="4108" max="4352" width="8.88671875" style="306"/>
    <col min="4353" max="4353" width="18" style="306" customWidth="1"/>
    <col min="4354" max="4354" width="10.5546875" style="306" customWidth="1"/>
    <col min="4355" max="4355" width="11.5546875" style="306" customWidth="1"/>
    <col min="4356" max="4356" width="15.33203125" style="306" customWidth="1"/>
    <col min="4357" max="4357" width="11.6640625" style="306" customWidth="1"/>
    <col min="4358" max="4358" width="10.109375" style="306" customWidth="1"/>
    <col min="4359" max="4359" width="17.88671875" style="306" customWidth="1"/>
    <col min="4360" max="4360" width="14.5546875" style="306" customWidth="1"/>
    <col min="4361" max="4361" width="11.33203125" style="306" customWidth="1"/>
    <col min="4362" max="4363" width="11.5546875" style="306" customWidth="1"/>
    <col min="4364" max="4608" width="8.88671875" style="306"/>
    <col min="4609" max="4609" width="18" style="306" customWidth="1"/>
    <col min="4610" max="4610" width="10.5546875" style="306" customWidth="1"/>
    <col min="4611" max="4611" width="11.5546875" style="306" customWidth="1"/>
    <col min="4612" max="4612" width="15.33203125" style="306" customWidth="1"/>
    <col min="4613" max="4613" width="11.6640625" style="306" customWidth="1"/>
    <col min="4614" max="4614" width="10.109375" style="306" customWidth="1"/>
    <col min="4615" max="4615" width="17.88671875" style="306" customWidth="1"/>
    <col min="4616" max="4616" width="14.5546875" style="306" customWidth="1"/>
    <col min="4617" max="4617" width="11.33203125" style="306" customWidth="1"/>
    <col min="4618" max="4619" width="11.5546875" style="306" customWidth="1"/>
    <col min="4620" max="4864" width="8.88671875" style="306"/>
    <col min="4865" max="4865" width="18" style="306" customWidth="1"/>
    <col min="4866" max="4866" width="10.5546875" style="306" customWidth="1"/>
    <col min="4867" max="4867" width="11.5546875" style="306" customWidth="1"/>
    <col min="4868" max="4868" width="15.33203125" style="306" customWidth="1"/>
    <col min="4869" max="4869" width="11.6640625" style="306" customWidth="1"/>
    <col min="4870" max="4870" width="10.109375" style="306" customWidth="1"/>
    <col min="4871" max="4871" width="17.88671875" style="306" customWidth="1"/>
    <col min="4872" max="4872" width="14.5546875" style="306" customWidth="1"/>
    <col min="4873" max="4873" width="11.33203125" style="306" customWidth="1"/>
    <col min="4874" max="4875" width="11.5546875" style="306" customWidth="1"/>
    <col min="4876" max="5120" width="8.88671875" style="306"/>
    <col min="5121" max="5121" width="18" style="306" customWidth="1"/>
    <col min="5122" max="5122" width="10.5546875" style="306" customWidth="1"/>
    <col min="5123" max="5123" width="11.5546875" style="306" customWidth="1"/>
    <col min="5124" max="5124" width="15.33203125" style="306" customWidth="1"/>
    <col min="5125" max="5125" width="11.6640625" style="306" customWidth="1"/>
    <col min="5126" max="5126" width="10.109375" style="306" customWidth="1"/>
    <col min="5127" max="5127" width="17.88671875" style="306" customWidth="1"/>
    <col min="5128" max="5128" width="14.5546875" style="306" customWidth="1"/>
    <col min="5129" max="5129" width="11.33203125" style="306" customWidth="1"/>
    <col min="5130" max="5131" width="11.5546875" style="306" customWidth="1"/>
    <col min="5132" max="5376" width="8.88671875" style="306"/>
    <col min="5377" max="5377" width="18" style="306" customWidth="1"/>
    <col min="5378" max="5378" width="10.5546875" style="306" customWidth="1"/>
    <col min="5379" max="5379" width="11.5546875" style="306" customWidth="1"/>
    <col min="5380" max="5380" width="15.33203125" style="306" customWidth="1"/>
    <col min="5381" max="5381" width="11.6640625" style="306" customWidth="1"/>
    <col min="5382" max="5382" width="10.109375" style="306" customWidth="1"/>
    <col min="5383" max="5383" width="17.88671875" style="306" customWidth="1"/>
    <col min="5384" max="5384" width="14.5546875" style="306" customWidth="1"/>
    <col min="5385" max="5385" width="11.33203125" style="306" customWidth="1"/>
    <col min="5386" max="5387" width="11.5546875" style="306" customWidth="1"/>
    <col min="5388" max="5632" width="8.88671875" style="306"/>
    <col min="5633" max="5633" width="18" style="306" customWidth="1"/>
    <col min="5634" max="5634" width="10.5546875" style="306" customWidth="1"/>
    <col min="5635" max="5635" width="11.5546875" style="306" customWidth="1"/>
    <col min="5636" max="5636" width="15.33203125" style="306" customWidth="1"/>
    <col min="5637" max="5637" width="11.6640625" style="306" customWidth="1"/>
    <col min="5638" max="5638" width="10.109375" style="306" customWidth="1"/>
    <col min="5639" max="5639" width="17.88671875" style="306" customWidth="1"/>
    <col min="5640" max="5640" width="14.5546875" style="306" customWidth="1"/>
    <col min="5641" max="5641" width="11.33203125" style="306" customWidth="1"/>
    <col min="5642" max="5643" width="11.5546875" style="306" customWidth="1"/>
    <col min="5644" max="5888" width="8.88671875" style="306"/>
    <col min="5889" max="5889" width="18" style="306" customWidth="1"/>
    <col min="5890" max="5890" width="10.5546875" style="306" customWidth="1"/>
    <col min="5891" max="5891" width="11.5546875" style="306" customWidth="1"/>
    <col min="5892" max="5892" width="15.33203125" style="306" customWidth="1"/>
    <col min="5893" max="5893" width="11.6640625" style="306" customWidth="1"/>
    <col min="5894" max="5894" width="10.109375" style="306" customWidth="1"/>
    <col min="5895" max="5895" width="17.88671875" style="306" customWidth="1"/>
    <col min="5896" max="5896" width="14.5546875" style="306" customWidth="1"/>
    <col min="5897" max="5897" width="11.33203125" style="306" customWidth="1"/>
    <col min="5898" max="5899" width="11.5546875" style="306" customWidth="1"/>
    <col min="5900" max="6144" width="8.88671875" style="306"/>
    <col min="6145" max="6145" width="18" style="306" customWidth="1"/>
    <col min="6146" max="6146" width="10.5546875" style="306" customWidth="1"/>
    <col min="6147" max="6147" width="11.5546875" style="306" customWidth="1"/>
    <col min="6148" max="6148" width="15.33203125" style="306" customWidth="1"/>
    <col min="6149" max="6149" width="11.6640625" style="306" customWidth="1"/>
    <col min="6150" max="6150" width="10.109375" style="306" customWidth="1"/>
    <col min="6151" max="6151" width="17.88671875" style="306" customWidth="1"/>
    <col min="6152" max="6152" width="14.5546875" style="306" customWidth="1"/>
    <col min="6153" max="6153" width="11.33203125" style="306" customWidth="1"/>
    <col min="6154" max="6155" width="11.5546875" style="306" customWidth="1"/>
    <col min="6156" max="6400" width="8.88671875" style="306"/>
    <col min="6401" max="6401" width="18" style="306" customWidth="1"/>
    <col min="6402" max="6402" width="10.5546875" style="306" customWidth="1"/>
    <col min="6403" max="6403" width="11.5546875" style="306" customWidth="1"/>
    <col min="6404" max="6404" width="15.33203125" style="306" customWidth="1"/>
    <col min="6405" max="6405" width="11.6640625" style="306" customWidth="1"/>
    <col min="6406" max="6406" width="10.109375" style="306" customWidth="1"/>
    <col min="6407" max="6407" width="17.88671875" style="306" customWidth="1"/>
    <col min="6408" max="6408" width="14.5546875" style="306" customWidth="1"/>
    <col min="6409" max="6409" width="11.33203125" style="306" customWidth="1"/>
    <col min="6410" max="6411" width="11.5546875" style="306" customWidth="1"/>
    <col min="6412" max="6656" width="8.88671875" style="306"/>
    <col min="6657" max="6657" width="18" style="306" customWidth="1"/>
    <col min="6658" max="6658" width="10.5546875" style="306" customWidth="1"/>
    <col min="6659" max="6659" width="11.5546875" style="306" customWidth="1"/>
    <col min="6660" max="6660" width="15.33203125" style="306" customWidth="1"/>
    <col min="6661" max="6661" width="11.6640625" style="306" customWidth="1"/>
    <col min="6662" max="6662" width="10.109375" style="306" customWidth="1"/>
    <col min="6663" max="6663" width="17.88671875" style="306" customWidth="1"/>
    <col min="6664" max="6664" width="14.5546875" style="306" customWidth="1"/>
    <col min="6665" max="6665" width="11.33203125" style="306" customWidth="1"/>
    <col min="6666" max="6667" width="11.5546875" style="306" customWidth="1"/>
    <col min="6668" max="6912" width="8.88671875" style="306"/>
    <col min="6913" max="6913" width="18" style="306" customWidth="1"/>
    <col min="6914" max="6914" width="10.5546875" style="306" customWidth="1"/>
    <col min="6915" max="6915" width="11.5546875" style="306" customWidth="1"/>
    <col min="6916" max="6916" width="15.33203125" style="306" customWidth="1"/>
    <col min="6917" max="6917" width="11.6640625" style="306" customWidth="1"/>
    <col min="6918" max="6918" width="10.109375" style="306" customWidth="1"/>
    <col min="6919" max="6919" width="17.88671875" style="306" customWidth="1"/>
    <col min="6920" max="6920" width="14.5546875" style="306" customWidth="1"/>
    <col min="6921" max="6921" width="11.33203125" style="306" customWidth="1"/>
    <col min="6922" max="6923" width="11.5546875" style="306" customWidth="1"/>
    <col min="6924" max="7168" width="8.88671875" style="306"/>
    <col min="7169" max="7169" width="18" style="306" customWidth="1"/>
    <col min="7170" max="7170" width="10.5546875" style="306" customWidth="1"/>
    <col min="7171" max="7171" width="11.5546875" style="306" customWidth="1"/>
    <col min="7172" max="7172" width="15.33203125" style="306" customWidth="1"/>
    <col min="7173" max="7173" width="11.6640625" style="306" customWidth="1"/>
    <col min="7174" max="7174" width="10.109375" style="306" customWidth="1"/>
    <col min="7175" max="7175" width="17.88671875" style="306" customWidth="1"/>
    <col min="7176" max="7176" width="14.5546875" style="306" customWidth="1"/>
    <col min="7177" max="7177" width="11.33203125" style="306" customWidth="1"/>
    <col min="7178" max="7179" width="11.5546875" style="306" customWidth="1"/>
    <col min="7180" max="7424" width="8.88671875" style="306"/>
    <col min="7425" max="7425" width="18" style="306" customWidth="1"/>
    <col min="7426" max="7426" width="10.5546875" style="306" customWidth="1"/>
    <col min="7427" max="7427" width="11.5546875" style="306" customWidth="1"/>
    <col min="7428" max="7428" width="15.33203125" style="306" customWidth="1"/>
    <col min="7429" max="7429" width="11.6640625" style="306" customWidth="1"/>
    <col min="7430" max="7430" width="10.109375" style="306" customWidth="1"/>
    <col min="7431" max="7431" width="17.88671875" style="306" customWidth="1"/>
    <col min="7432" max="7432" width="14.5546875" style="306" customWidth="1"/>
    <col min="7433" max="7433" width="11.33203125" style="306" customWidth="1"/>
    <col min="7434" max="7435" width="11.5546875" style="306" customWidth="1"/>
    <col min="7436" max="7680" width="8.88671875" style="306"/>
    <col min="7681" max="7681" width="18" style="306" customWidth="1"/>
    <col min="7682" max="7682" width="10.5546875" style="306" customWidth="1"/>
    <col min="7683" max="7683" width="11.5546875" style="306" customWidth="1"/>
    <col min="7684" max="7684" width="15.33203125" style="306" customWidth="1"/>
    <col min="7685" max="7685" width="11.6640625" style="306" customWidth="1"/>
    <col min="7686" max="7686" width="10.109375" style="306" customWidth="1"/>
    <col min="7687" max="7687" width="17.88671875" style="306" customWidth="1"/>
    <col min="7688" max="7688" width="14.5546875" style="306" customWidth="1"/>
    <col min="7689" max="7689" width="11.33203125" style="306" customWidth="1"/>
    <col min="7690" max="7691" width="11.5546875" style="306" customWidth="1"/>
    <col min="7692" max="7936" width="8.88671875" style="306"/>
    <col min="7937" max="7937" width="18" style="306" customWidth="1"/>
    <col min="7938" max="7938" width="10.5546875" style="306" customWidth="1"/>
    <col min="7939" max="7939" width="11.5546875" style="306" customWidth="1"/>
    <col min="7940" max="7940" width="15.33203125" style="306" customWidth="1"/>
    <col min="7941" max="7941" width="11.6640625" style="306" customWidth="1"/>
    <col min="7942" max="7942" width="10.109375" style="306" customWidth="1"/>
    <col min="7943" max="7943" width="17.88671875" style="306" customWidth="1"/>
    <col min="7944" max="7944" width="14.5546875" style="306" customWidth="1"/>
    <col min="7945" max="7945" width="11.33203125" style="306" customWidth="1"/>
    <col min="7946" max="7947" width="11.5546875" style="306" customWidth="1"/>
    <col min="7948" max="8192" width="8.88671875" style="306"/>
    <col min="8193" max="8193" width="18" style="306" customWidth="1"/>
    <col min="8194" max="8194" width="10.5546875" style="306" customWidth="1"/>
    <col min="8195" max="8195" width="11.5546875" style="306" customWidth="1"/>
    <col min="8196" max="8196" width="15.33203125" style="306" customWidth="1"/>
    <col min="8197" max="8197" width="11.6640625" style="306" customWidth="1"/>
    <col min="8198" max="8198" width="10.109375" style="306" customWidth="1"/>
    <col min="8199" max="8199" width="17.88671875" style="306" customWidth="1"/>
    <col min="8200" max="8200" width="14.5546875" style="306" customWidth="1"/>
    <col min="8201" max="8201" width="11.33203125" style="306" customWidth="1"/>
    <col min="8202" max="8203" width="11.5546875" style="306" customWidth="1"/>
    <col min="8204" max="8448" width="8.88671875" style="306"/>
    <col min="8449" max="8449" width="18" style="306" customWidth="1"/>
    <col min="8450" max="8450" width="10.5546875" style="306" customWidth="1"/>
    <col min="8451" max="8451" width="11.5546875" style="306" customWidth="1"/>
    <col min="8452" max="8452" width="15.33203125" style="306" customWidth="1"/>
    <col min="8453" max="8453" width="11.6640625" style="306" customWidth="1"/>
    <col min="8454" max="8454" width="10.109375" style="306" customWidth="1"/>
    <col min="8455" max="8455" width="17.88671875" style="306" customWidth="1"/>
    <col min="8456" max="8456" width="14.5546875" style="306" customWidth="1"/>
    <col min="8457" max="8457" width="11.33203125" style="306" customWidth="1"/>
    <col min="8458" max="8459" width="11.5546875" style="306" customWidth="1"/>
    <col min="8460" max="8704" width="8.88671875" style="306"/>
    <col min="8705" max="8705" width="18" style="306" customWidth="1"/>
    <col min="8706" max="8706" width="10.5546875" style="306" customWidth="1"/>
    <col min="8707" max="8707" width="11.5546875" style="306" customWidth="1"/>
    <col min="8708" max="8708" width="15.33203125" style="306" customWidth="1"/>
    <col min="8709" max="8709" width="11.6640625" style="306" customWidth="1"/>
    <col min="8710" max="8710" width="10.109375" style="306" customWidth="1"/>
    <col min="8711" max="8711" width="17.88671875" style="306" customWidth="1"/>
    <col min="8712" max="8712" width="14.5546875" style="306" customWidth="1"/>
    <col min="8713" max="8713" width="11.33203125" style="306" customWidth="1"/>
    <col min="8714" max="8715" width="11.5546875" style="306" customWidth="1"/>
    <col min="8716" max="8960" width="8.88671875" style="306"/>
    <col min="8961" max="8961" width="18" style="306" customWidth="1"/>
    <col min="8962" max="8962" width="10.5546875" style="306" customWidth="1"/>
    <col min="8963" max="8963" width="11.5546875" style="306" customWidth="1"/>
    <col min="8964" max="8964" width="15.33203125" style="306" customWidth="1"/>
    <col min="8965" max="8965" width="11.6640625" style="306" customWidth="1"/>
    <col min="8966" max="8966" width="10.109375" style="306" customWidth="1"/>
    <col min="8967" max="8967" width="17.88671875" style="306" customWidth="1"/>
    <col min="8968" max="8968" width="14.5546875" style="306" customWidth="1"/>
    <col min="8969" max="8969" width="11.33203125" style="306" customWidth="1"/>
    <col min="8970" max="8971" width="11.5546875" style="306" customWidth="1"/>
    <col min="8972" max="9216" width="8.88671875" style="306"/>
    <col min="9217" max="9217" width="18" style="306" customWidth="1"/>
    <col min="9218" max="9218" width="10.5546875" style="306" customWidth="1"/>
    <col min="9219" max="9219" width="11.5546875" style="306" customWidth="1"/>
    <col min="9220" max="9220" width="15.33203125" style="306" customWidth="1"/>
    <col min="9221" max="9221" width="11.6640625" style="306" customWidth="1"/>
    <col min="9222" max="9222" width="10.109375" style="306" customWidth="1"/>
    <col min="9223" max="9223" width="17.88671875" style="306" customWidth="1"/>
    <col min="9224" max="9224" width="14.5546875" style="306" customWidth="1"/>
    <col min="9225" max="9225" width="11.33203125" style="306" customWidth="1"/>
    <col min="9226" max="9227" width="11.5546875" style="306" customWidth="1"/>
    <col min="9228" max="9472" width="8.88671875" style="306"/>
    <col min="9473" max="9473" width="18" style="306" customWidth="1"/>
    <col min="9474" max="9474" width="10.5546875" style="306" customWidth="1"/>
    <col min="9475" max="9475" width="11.5546875" style="306" customWidth="1"/>
    <col min="9476" max="9476" width="15.33203125" style="306" customWidth="1"/>
    <col min="9477" max="9477" width="11.6640625" style="306" customWidth="1"/>
    <col min="9478" max="9478" width="10.109375" style="306" customWidth="1"/>
    <col min="9479" max="9479" width="17.88671875" style="306" customWidth="1"/>
    <col min="9480" max="9480" width="14.5546875" style="306" customWidth="1"/>
    <col min="9481" max="9481" width="11.33203125" style="306" customWidth="1"/>
    <col min="9482" max="9483" width="11.5546875" style="306" customWidth="1"/>
    <col min="9484" max="9728" width="8.88671875" style="306"/>
    <col min="9729" max="9729" width="18" style="306" customWidth="1"/>
    <col min="9730" max="9730" width="10.5546875" style="306" customWidth="1"/>
    <col min="9731" max="9731" width="11.5546875" style="306" customWidth="1"/>
    <col min="9732" max="9732" width="15.33203125" style="306" customWidth="1"/>
    <col min="9733" max="9733" width="11.6640625" style="306" customWidth="1"/>
    <col min="9734" max="9734" width="10.109375" style="306" customWidth="1"/>
    <col min="9735" max="9735" width="17.88671875" style="306" customWidth="1"/>
    <col min="9736" max="9736" width="14.5546875" style="306" customWidth="1"/>
    <col min="9737" max="9737" width="11.33203125" style="306" customWidth="1"/>
    <col min="9738" max="9739" width="11.5546875" style="306" customWidth="1"/>
    <col min="9740" max="9984" width="8.88671875" style="306"/>
    <col min="9985" max="9985" width="18" style="306" customWidth="1"/>
    <col min="9986" max="9986" width="10.5546875" style="306" customWidth="1"/>
    <col min="9987" max="9987" width="11.5546875" style="306" customWidth="1"/>
    <col min="9988" max="9988" width="15.33203125" style="306" customWidth="1"/>
    <col min="9989" max="9989" width="11.6640625" style="306" customWidth="1"/>
    <col min="9990" max="9990" width="10.109375" style="306" customWidth="1"/>
    <col min="9991" max="9991" width="17.88671875" style="306" customWidth="1"/>
    <col min="9992" max="9992" width="14.5546875" style="306" customWidth="1"/>
    <col min="9993" max="9993" width="11.33203125" style="306" customWidth="1"/>
    <col min="9994" max="9995" width="11.5546875" style="306" customWidth="1"/>
    <col min="9996" max="10240" width="8.88671875" style="306"/>
    <col min="10241" max="10241" width="18" style="306" customWidth="1"/>
    <col min="10242" max="10242" width="10.5546875" style="306" customWidth="1"/>
    <col min="10243" max="10243" width="11.5546875" style="306" customWidth="1"/>
    <col min="10244" max="10244" width="15.33203125" style="306" customWidth="1"/>
    <col min="10245" max="10245" width="11.6640625" style="306" customWidth="1"/>
    <col min="10246" max="10246" width="10.109375" style="306" customWidth="1"/>
    <col min="10247" max="10247" width="17.88671875" style="306" customWidth="1"/>
    <col min="10248" max="10248" width="14.5546875" style="306" customWidth="1"/>
    <col min="10249" max="10249" width="11.33203125" style="306" customWidth="1"/>
    <col min="10250" max="10251" width="11.5546875" style="306" customWidth="1"/>
    <col min="10252" max="10496" width="8.88671875" style="306"/>
    <col min="10497" max="10497" width="18" style="306" customWidth="1"/>
    <col min="10498" max="10498" width="10.5546875" style="306" customWidth="1"/>
    <col min="10499" max="10499" width="11.5546875" style="306" customWidth="1"/>
    <col min="10500" max="10500" width="15.33203125" style="306" customWidth="1"/>
    <col min="10501" max="10501" width="11.6640625" style="306" customWidth="1"/>
    <col min="10502" max="10502" width="10.109375" style="306" customWidth="1"/>
    <col min="10503" max="10503" width="17.88671875" style="306" customWidth="1"/>
    <col min="10504" max="10504" width="14.5546875" style="306" customWidth="1"/>
    <col min="10505" max="10505" width="11.33203125" style="306" customWidth="1"/>
    <col min="10506" max="10507" width="11.5546875" style="306" customWidth="1"/>
    <col min="10508" max="10752" width="8.88671875" style="306"/>
    <col min="10753" max="10753" width="18" style="306" customWidth="1"/>
    <col min="10754" max="10754" width="10.5546875" style="306" customWidth="1"/>
    <col min="10755" max="10755" width="11.5546875" style="306" customWidth="1"/>
    <col min="10756" max="10756" width="15.33203125" style="306" customWidth="1"/>
    <col min="10757" max="10757" width="11.6640625" style="306" customWidth="1"/>
    <col min="10758" max="10758" width="10.109375" style="306" customWidth="1"/>
    <col min="10759" max="10759" width="17.88671875" style="306" customWidth="1"/>
    <col min="10760" max="10760" width="14.5546875" style="306" customWidth="1"/>
    <col min="10761" max="10761" width="11.33203125" style="306" customWidth="1"/>
    <col min="10762" max="10763" width="11.5546875" style="306" customWidth="1"/>
    <col min="10764" max="11008" width="8.88671875" style="306"/>
    <col min="11009" max="11009" width="18" style="306" customWidth="1"/>
    <col min="11010" max="11010" width="10.5546875" style="306" customWidth="1"/>
    <col min="11011" max="11011" width="11.5546875" style="306" customWidth="1"/>
    <col min="11012" max="11012" width="15.33203125" style="306" customWidth="1"/>
    <col min="11013" max="11013" width="11.6640625" style="306" customWidth="1"/>
    <col min="11014" max="11014" width="10.109375" style="306" customWidth="1"/>
    <col min="11015" max="11015" width="17.88671875" style="306" customWidth="1"/>
    <col min="11016" max="11016" width="14.5546875" style="306" customWidth="1"/>
    <col min="11017" max="11017" width="11.33203125" style="306" customWidth="1"/>
    <col min="11018" max="11019" width="11.5546875" style="306" customWidth="1"/>
    <col min="11020" max="11264" width="8.88671875" style="306"/>
    <col min="11265" max="11265" width="18" style="306" customWidth="1"/>
    <col min="11266" max="11266" width="10.5546875" style="306" customWidth="1"/>
    <col min="11267" max="11267" width="11.5546875" style="306" customWidth="1"/>
    <col min="11268" max="11268" width="15.33203125" style="306" customWidth="1"/>
    <col min="11269" max="11269" width="11.6640625" style="306" customWidth="1"/>
    <col min="11270" max="11270" width="10.109375" style="306" customWidth="1"/>
    <col min="11271" max="11271" width="17.88671875" style="306" customWidth="1"/>
    <col min="11272" max="11272" width="14.5546875" style="306" customWidth="1"/>
    <col min="11273" max="11273" width="11.33203125" style="306" customWidth="1"/>
    <col min="11274" max="11275" width="11.5546875" style="306" customWidth="1"/>
    <col min="11276" max="11520" width="8.88671875" style="306"/>
    <col min="11521" max="11521" width="18" style="306" customWidth="1"/>
    <col min="11522" max="11522" width="10.5546875" style="306" customWidth="1"/>
    <col min="11523" max="11523" width="11.5546875" style="306" customWidth="1"/>
    <col min="11524" max="11524" width="15.33203125" style="306" customWidth="1"/>
    <col min="11525" max="11525" width="11.6640625" style="306" customWidth="1"/>
    <col min="11526" max="11526" width="10.109375" style="306" customWidth="1"/>
    <col min="11527" max="11527" width="17.88671875" style="306" customWidth="1"/>
    <col min="11528" max="11528" width="14.5546875" style="306" customWidth="1"/>
    <col min="11529" max="11529" width="11.33203125" style="306" customWidth="1"/>
    <col min="11530" max="11531" width="11.5546875" style="306" customWidth="1"/>
    <col min="11532" max="11776" width="8.88671875" style="306"/>
    <col min="11777" max="11777" width="18" style="306" customWidth="1"/>
    <col min="11778" max="11778" width="10.5546875" style="306" customWidth="1"/>
    <col min="11779" max="11779" width="11.5546875" style="306" customWidth="1"/>
    <col min="11780" max="11780" width="15.33203125" style="306" customWidth="1"/>
    <col min="11781" max="11781" width="11.6640625" style="306" customWidth="1"/>
    <col min="11782" max="11782" width="10.109375" style="306" customWidth="1"/>
    <col min="11783" max="11783" width="17.88671875" style="306" customWidth="1"/>
    <col min="11784" max="11784" width="14.5546875" style="306" customWidth="1"/>
    <col min="11785" max="11785" width="11.33203125" style="306" customWidth="1"/>
    <col min="11786" max="11787" width="11.5546875" style="306" customWidth="1"/>
    <col min="11788" max="12032" width="8.88671875" style="306"/>
    <col min="12033" max="12033" width="18" style="306" customWidth="1"/>
    <col min="12034" max="12034" width="10.5546875" style="306" customWidth="1"/>
    <col min="12035" max="12035" width="11.5546875" style="306" customWidth="1"/>
    <col min="12036" max="12036" width="15.33203125" style="306" customWidth="1"/>
    <col min="12037" max="12037" width="11.6640625" style="306" customWidth="1"/>
    <col min="12038" max="12038" width="10.109375" style="306" customWidth="1"/>
    <col min="12039" max="12039" width="17.88671875" style="306" customWidth="1"/>
    <col min="12040" max="12040" width="14.5546875" style="306" customWidth="1"/>
    <col min="12041" max="12041" width="11.33203125" style="306" customWidth="1"/>
    <col min="12042" max="12043" width="11.5546875" style="306" customWidth="1"/>
    <col min="12044" max="12288" width="8.88671875" style="306"/>
    <col min="12289" max="12289" width="18" style="306" customWidth="1"/>
    <col min="12290" max="12290" width="10.5546875" style="306" customWidth="1"/>
    <col min="12291" max="12291" width="11.5546875" style="306" customWidth="1"/>
    <col min="12292" max="12292" width="15.33203125" style="306" customWidth="1"/>
    <col min="12293" max="12293" width="11.6640625" style="306" customWidth="1"/>
    <col min="12294" max="12294" width="10.109375" style="306" customWidth="1"/>
    <col min="12295" max="12295" width="17.88671875" style="306" customWidth="1"/>
    <col min="12296" max="12296" width="14.5546875" style="306" customWidth="1"/>
    <col min="12297" max="12297" width="11.33203125" style="306" customWidth="1"/>
    <col min="12298" max="12299" width="11.5546875" style="306" customWidth="1"/>
    <col min="12300" max="12544" width="8.88671875" style="306"/>
    <col min="12545" max="12545" width="18" style="306" customWidth="1"/>
    <col min="12546" max="12546" width="10.5546875" style="306" customWidth="1"/>
    <col min="12547" max="12547" width="11.5546875" style="306" customWidth="1"/>
    <col min="12548" max="12548" width="15.33203125" style="306" customWidth="1"/>
    <col min="12549" max="12549" width="11.6640625" style="306" customWidth="1"/>
    <col min="12550" max="12550" width="10.109375" style="306" customWidth="1"/>
    <col min="12551" max="12551" width="17.88671875" style="306" customWidth="1"/>
    <col min="12552" max="12552" width="14.5546875" style="306" customWidth="1"/>
    <col min="12553" max="12553" width="11.33203125" style="306" customWidth="1"/>
    <col min="12554" max="12555" width="11.5546875" style="306" customWidth="1"/>
    <col min="12556" max="12800" width="8.88671875" style="306"/>
    <col min="12801" max="12801" width="18" style="306" customWidth="1"/>
    <col min="12802" max="12802" width="10.5546875" style="306" customWidth="1"/>
    <col min="12803" max="12803" width="11.5546875" style="306" customWidth="1"/>
    <col min="12804" max="12804" width="15.33203125" style="306" customWidth="1"/>
    <col min="12805" max="12805" width="11.6640625" style="306" customWidth="1"/>
    <col min="12806" max="12806" width="10.109375" style="306" customWidth="1"/>
    <col min="12807" max="12807" width="17.88671875" style="306" customWidth="1"/>
    <col min="12808" max="12808" width="14.5546875" style="306" customWidth="1"/>
    <col min="12809" max="12809" width="11.33203125" style="306" customWidth="1"/>
    <col min="12810" max="12811" width="11.5546875" style="306" customWidth="1"/>
    <col min="12812" max="13056" width="8.88671875" style="306"/>
    <col min="13057" max="13057" width="18" style="306" customWidth="1"/>
    <col min="13058" max="13058" width="10.5546875" style="306" customWidth="1"/>
    <col min="13059" max="13059" width="11.5546875" style="306" customWidth="1"/>
    <col min="13060" max="13060" width="15.33203125" style="306" customWidth="1"/>
    <col min="13061" max="13061" width="11.6640625" style="306" customWidth="1"/>
    <col min="13062" max="13062" width="10.109375" style="306" customWidth="1"/>
    <col min="13063" max="13063" width="17.88671875" style="306" customWidth="1"/>
    <col min="13064" max="13064" width="14.5546875" style="306" customWidth="1"/>
    <col min="13065" max="13065" width="11.33203125" style="306" customWidth="1"/>
    <col min="13066" max="13067" width="11.5546875" style="306" customWidth="1"/>
    <col min="13068" max="13312" width="8.88671875" style="306"/>
    <col min="13313" max="13313" width="18" style="306" customWidth="1"/>
    <col min="13314" max="13314" width="10.5546875" style="306" customWidth="1"/>
    <col min="13315" max="13315" width="11.5546875" style="306" customWidth="1"/>
    <col min="13316" max="13316" width="15.33203125" style="306" customWidth="1"/>
    <col min="13317" max="13317" width="11.6640625" style="306" customWidth="1"/>
    <col min="13318" max="13318" width="10.109375" style="306" customWidth="1"/>
    <col min="13319" max="13319" width="17.88671875" style="306" customWidth="1"/>
    <col min="13320" max="13320" width="14.5546875" style="306" customWidth="1"/>
    <col min="13321" max="13321" width="11.33203125" style="306" customWidth="1"/>
    <col min="13322" max="13323" width="11.5546875" style="306" customWidth="1"/>
    <col min="13324" max="13568" width="8.88671875" style="306"/>
    <col min="13569" max="13569" width="18" style="306" customWidth="1"/>
    <col min="13570" max="13570" width="10.5546875" style="306" customWidth="1"/>
    <col min="13571" max="13571" width="11.5546875" style="306" customWidth="1"/>
    <col min="13572" max="13572" width="15.33203125" style="306" customWidth="1"/>
    <col min="13573" max="13573" width="11.6640625" style="306" customWidth="1"/>
    <col min="13574" max="13574" width="10.109375" style="306" customWidth="1"/>
    <col min="13575" max="13575" width="17.88671875" style="306" customWidth="1"/>
    <col min="13576" max="13576" width="14.5546875" style="306" customWidth="1"/>
    <col min="13577" max="13577" width="11.33203125" style="306" customWidth="1"/>
    <col min="13578" max="13579" width="11.5546875" style="306" customWidth="1"/>
    <col min="13580" max="13824" width="8.88671875" style="306"/>
    <col min="13825" max="13825" width="18" style="306" customWidth="1"/>
    <col min="13826" max="13826" width="10.5546875" style="306" customWidth="1"/>
    <col min="13827" max="13827" width="11.5546875" style="306" customWidth="1"/>
    <col min="13828" max="13828" width="15.33203125" style="306" customWidth="1"/>
    <col min="13829" max="13829" width="11.6640625" style="306" customWidth="1"/>
    <col min="13830" max="13830" width="10.109375" style="306" customWidth="1"/>
    <col min="13831" max="13831" width="17.88671875" style="306" customWidth="1"/>
    <col min="13832" max="13832" width="14.5546875" style="306" customWidth="1"/>
    <col min="13833" max="13833" width="11.33203125" style="306" customWidth="1"/>
    <col min="13834" max="13835" width="11.5546875" style="306" customWidth="1"/>
    <col min="13836" max="14080" width="8.88671875" style="306"/>
    <col min="14081" max="14081" width="18" style="306" customWidth="1"/>
    <col min="14082" max="14082" width="10.5546875" style="306" customWidth="1"/>
    <col min="14083" max="14083" width="11.5546875" style="306" customWidth="1"/>
    <col min="14084" max="14084" width="15.33203125" style="306" customWidth="1"/>
    <col min="14085" max="14085" width="11.6640625" style="306" customWidth="1"/>
    <col min="14086" max="14086" width="10.109375" style="306" customWidth="1"/>
    <col min="14087" max="14087" width="17.88671875" style="306" customWidth="1"/>
    <col min="14088" max="14088" width="14.5546875" style="306" customWidth="1"/>
    <col min="14089" max="14089" width="11.33203125" style="306" customWidth="1"/>
    <col min="14090" max="14091" width="11.5546875" style="306" customWidth="1"/>
    <col min="14092" max="14336" width="8.88671875" style="306"/>
    <col min="14337" max="14337" width="18" style="306" customWidth="1"/>
    <col min="14338" max="14338" width="10.5546875" style="306" customWidth="1"/>
    <col min="14339" max="14339" width="11.5546875" style="306" customWidth="1"/>
    <col min="14340" max="14340" width="15.33203125" style="306" customWidth="1"/>
    <col min="14341" max="14341" width="11.6640625" style="306" customWidth="1"/>
    <col min="14342" max="14342" width="10.109375" style="306" customWidth="1"/>
    <col min="14343" max="14343" width="17.88671875" style="306" customWidth="1"/>
    <col min="14344" max="14344" width="14.5546875" style="306" customWidth="1"/>
    <col min="14345" max="14345" width="11.33203125" style="306" customWidth="1"/>
    <col min="14346" max="14347" width="11.5546875" style="306" customWidth="1"/>
    <col min="14348" max="14592" width="8.88671875" style="306"/>
    <col min="14593" max="14593" width="18" style="306" customWidth="1"/>
    <col min="14594" max="14594" width="10.5546875" style="306" customWidth="1"/>
    <col min="14595" max="14595" width="11.5546875" style="306" customWidth="1"/>
    <col min="14596" max="14596" width="15.33203125" style="306" customWidth="1"/>
    <col min="14597" max="14597" width="11.6640625" style="306" customWidth="1"/>
    <col min="14598" max="14598" width="10.109375" style="306" customWidth="1"/>
    <col min="14599" max="14599" width="17.88671875" style="306" customWidth="1"/>
    <col min="14600" max="14600" width="14.5546875" style="306" customWidth="1"/>
    <col min="14601" max="14601" width="11.33203125" style="306" customWidth="1"/>
    <col min="14602" max="14603" width="11.5546875" style="306" customWidth="1"/>
    <col min="14604" max="14848" width="8.88671875" style="306"/>
    <col min="14849" max="14849" width="18" style="306" customWidth="1"/>
    <col min="14850" max="14850" width="10.5546875" style="306" customWidth="1"/>
    <col min="14851" max="14851" width="11.5546875" style="306" customWidth="1"/>
    <col min="14852" max="14852" width="15.33203125" style="306" customWidth="1"/>
    <col min="14853" max="14853" width="11.6640625" style="306" customWidth="1"/>
    <col min="14854" max="14854" width="10.109375" style="306" customWidth="1"/>
    <col min="14855" max="14855" width="17.88671875" style="306" customWidth="1"/>
    <col min="14856" max="14856" width="14.5546875" style="306" customWidth="1"/>
    <col min="14857" max="14857" width="11.33203125" style="306" customWidth="1"/>
    <col min="14858" max="14859" width="11.5546875" style="306" customWidth="1"/>
    <col min="14860" max="15104" width="8.88671875" style="306"/>
    <col min="15105" max="15105" width="18" style="306" customWidth="1"/>
    <col min="15106" max="15106" width="10.5546875" style="306" customWidth="1"/>
    <col min="15107" max="15107" width="11.5546875" style="306" customWidth="1"/>
    <col min="15108" max="15108" width="15.33203125" style="306" customWidth="1"/>
    <col min="15109" max="15109" width="11.6640625" style="306" customWidth="1"/>
    <col min="15110" max="15110" width="10.109375" style="306" customWidth="1"/>
    <col min="15111" max="15111" width="17.88671875" style="306" customWidth="1"/>
    <col min="15112" max="15112" width="14.5546875" style="306" customWidth="1"/>
    <col min="15113" max="15113" width="11.33203125" style="306" customWidth="1"/>
    <col min="15114" max="15115" width="11.5546875" style="306" customWidth="1"/>
    <col min="15116" max="15360" width="8.88671875" style="306"/>
    <col min="15361" max="15361" width="18" style="306" customWidth="1"/>
    <col min="15362" max="15362" width="10.5546875" style="306" customWidth="1"/>
    <col min="15363" max="15363" width="11.5546875" style="306" customWidth="1"/>
    <col min="15364" max="15364" width="15.33203125" style="306" customWidth="1"/>
    <col min="15365" max="15365" width="11.6640625" style="306" customWidth="1"/>
    <col min="15366" max="15366" width="10.109375" style="306" customWidth="1"/>
    <col min="15367" max="15367" width="17.88671875" style="306" customWidth="1"/>
    <col min="15368" max="15368" width="14.5546875" style="306" customWidth="1"/>
    <col min="15369" max="15369" width="11.33203125" style="306" customWidth="1"/>
    <col min="15370" max="15371" width="11.5546875" style="306" customWidth="1"/>
    <col min="15372" max="15616" width="8.88671875" style="306"/>
    <col min="15617" max="15617" width="18" style="306" customWidth="1"/>
    <col min="15618" max="15618" width="10.5546875" style="306" customWidth="1"/>
    <col min="15619" max="15619" width="11.5546875" style="306" customWidth="1"/>
    <col min="15620" max="15620" width="15.33203125" style="306" customWidth="1"/>
    <col min="15621" max="15621" width="11.6640625" style="306" customWidth="1"/>
    <col min="15622" max="15622" width="10.109375" style="306" customWidth="1"/>
    <col min="15623" max="15623" width="17.88671875" style="306" customWidth="1"/>
    <col min="15624" max="15624" width="14.5546875" style="306" customWidth="1"/>
    <col min="15625" max="15625" width="11.33203125" style="306" customWidth="1"/>
    <col min="15626" max="15627" width="11.5546875" style="306" customWidth="1"/>
    <col min="15628" max="15872" width="8.88671875" style="306"/>
    <col min="15873" max="15873" width="18" style="306" customWidth="1"/>
    <col min="15874" max="15874" width="10.5546875" style="306" customWidth="1"/>
    <col min="15875" max="15875" width="11.5546875" style="306" customWidth="1"/>
    <col min="15876" max="15876" width="15.33203125" style="306" customWidth="1"/>
    <col min="15877" max="15877" width="11.6640625" style="306" customWidth="1"/>
    <col min="15878" max="15878" width="10.109375" style="306" customWidth="1"/>
    <col min="15879" max="15879" width="17.88671875" style="306" customWidth="1"/>
    <col min="15880" max="15880" width="14.5546875" style="306" customWidth="1"/>
    <col min="15881" max="15881" width="11.33203125" style="306" customWidth="1"/>
    <col min="15882" max="15883" width="11.5546875" style="306" customWidth="1"/>
    <col min="15884" max="16128" width="8.88671875" style="306"/>
    <col min="16129" max="16129" width="18" style="306" customWidth="1"/>
    <col min="16130" max="16130" width="10.5546875" style="306" customWidth="1"/>
    <col min="16131" max="16131" width="11.5546875" style="306" customWidth="1"/>
    <col min="16132" max="16132" width="15.33203125" style="306" customWidth="1"/>
    <col min="16133" max="16133" width="11.6640625" style="306" customWidth="1"/>
    <col min="16134" max="16134" width="10.109375" style="306" customWidth="1"/>
    <col min="16135" max="16135" width="17.88671875" style="306" customWidth="1"/>
    <col min="16136" max="16136" width="14.5546875" style="306" customWidth="1"/>
    <col min="16137" max="16137" width="11.33203125" style="306" customWidth="1"/>
    <col min="16138" max="16139" width="11.5546875" style="306" customWidth="1"/>
    <col min="16140" max="16384" width="8.88671875" style="306"/>
  </cols>
  <sheetData>
    <row r="1" spans="1:11" s="290" customFormat="1" ht="46.2" customHeight="1" x14ac:dyDescent="0.25">
      <c r="A1" s="289" t="s">
        <v>112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s="290" customFormat="1" ht="11.4" customHeight="1" x14ac:dyDescent="0.3">
      <c r="C2" s="291"/>
      <c r="D2" s="291"/>
      <c r="E2" s="291"/>
      <c r="G2" s="291"/>
      <c r="H2" s="291"/>
      <c r="I2" s="291"/>
      <c r="K2" s="292" t="s">
        <v>106</v>
      </c>
    </row>
    <row r="3" spans="1:11" s="297" customFormat="1" ht="21.75" customHeight="1" x14ac:dyDescent="0.25">
      <c r="A3" s="293"/>
      <c r="B3" s="294" t="s">
        <v>100</v>
      </c>
      <c r="C3" s="294" t="s">
        <v>18</v>
      </c>
      <c r="D3" s="294" t="s">
        <v>101</v>
      </c>
      <c r="E3" s="294" t="s">
        <v>107</v>
      </c>
      <c r="F3" s="294" t="s">
        <v>108</v>
      </c>
      <c r="G3" s="294" t="s">
        <v>19</v>
      </c>
      <c r="H3" s="294" t="s">
        <v>9</v>
      </c>
      <c r="I3" s="294" t="s">
        <v>109</v>
      </c>
      <c r="J3" s="295" t="s">
        <v>110</v>
      </c>
      <c r="K3" s="296" t="s">
        <v>14</v>
      </c>
    </row>
    <row r="4" spans="1:11" s="297" customFormat="1" ht="9" customHeight="1" x14ac:dyDescent="0.25">
      <c r="A4" s="298"/>
      <c r="B4" s="294"/>
      <c r="C4" s="294"/>
      <c r="D4" s="294"/>
      <c r="E4" s="294"/>
      <c r="F4" s="294"/>
      <c r="G4" s="294"/>
      <c r="H4" s="294"/>
      <c r="I4" s="294"/>
      <c r="J4" s="295"/>
      <c r="K4" s="296"/>
    </row>
    <row r="5" spans="1:11" s="297" customFormat="1" ht="43.2" customHeight="1" x14ac:dyDescent="0.25">
      <c r="A5" s="298"/>
      <c r="B5" s="294"/>
      <c r="C5" s="294"/>
      <c r="D5" s="294"/>
      <c r="E5" s="294"/>
      <c r="F5" s="294"/>
      <c r="G5" s="294"/>
      <c r="H5" s="294"/>
      <c r="I5" s="294"/>
      <c r="J5" s="295"/>
      <c r="K5" s="296"/>
    </row>
    <row r="6" spans="1:11" s="300" customFormat="1" ht="9" customHeight="1" x14ac:dyDescent="0.2">
      <c r="A6" s="299" t="s">
        <v>4</v>
      </c>
      <c r="B6" s="299">
        <v>1</v>
      </c>
      <c r="C6" s="299">
        <v>2</v>
      </c>
      <c r="D6" s="299">
        <v>3</v>
      </c>
      <c r="E6" s="299">
        <v>4</v>
      </c>
      <c r="F6" s="299">
        <v>5</v>
      </c>
      <c r="G6" s="299">
        <v>6</v>
      </c>
      <c r="H6" s="299">
        <v>7</v>
      </c>
      <c r="I6" s="299">
        <v>8</v>
      </c>
      <c r="J6" s="299">
        <v>9</v>
      </c>
      <c r="K6" s="299">
        <v>10</v>
      </c>
    </row>
    <row r="7" spans="1:11" s="302" customFormat="1" ht="24.6" customHeight="1" x14ac:dyDescent="0.3">
      <c r="A7" s="30" t="s">
        <v>39</v>
      </c>
      <c r="B7" s="301">
        <f>SUM(B8:B27)</f>
        <v>24846</v>
      </c>
      <c r="C7" s="301">
        <f t="shared" ref="C7:K7" si="0">SUM(C8:C27)</f>
        <v>22255</v>
      </c>
      <c r="D7" s="301">
        <f t="shared" si="0"/>
        <v>3475</v>
      </c>
      <c r="E7" s="301">
        <f t="shared" si="0"/>
        <v>3078</v>
      </c>
      <c r="F7" s="301">
        <f t="shared" si="0"/>
        <v>187</v>
      </c>
      <c r="G7" s="301">
        <f t="shared" si="0"/>
        <v>320</v>
      </c>
      <c r="H7" s="301">
        <f t="shared" si="0"/>
        <v>17551</v>
      </c>
      <c r="I7" s="301">
        <f t="shared" si="0"/>
        <v>8537</v>
      </c>
      <c r="J7" s="301">
        <f t="shared" si="0"/>
        <v>7828</v>
      </c>
      <c r="K7" s="301">
        <f t="shared" si="0"/>
        <v>2908</v>
      </c>
    </row>
    <row r="8" spans="1:11" ht="15" customHeight="1" x14ac:dyDescent="0.3">
      <c r="A8" s="136" t="s">
        <v>40</v>
      </c>
      <c r="B8" s="60">
        <v>9702</v>
      </c>
      <c r="C8" s="64">
        <v>8795</v>
      </c>
      <c r="D8" s="305">
        <v>1264</v>
      </c>
      <c r="E8" s="304">
        <v>1126</v>
      </c>
      <c r="F8" s="304">
        <v>47</v>
      </c>
      <c r="G8" s="305">
        <v>15</v>
      </c>
      <c r="H8" s="305">
        <v>5102</v>
      </c>
      <c r="I8" s="305">
        <v>3017</v>
      </c>
      <c r="J8" s="304">
        <v>2835</v>
      </c>
      <c r="K8" s="304">
        <v>1730</v>
      </c>
    </row>
    <row r="9" spans="1:11" ht="15" customHeight="1" x14ac:dyDescent="0.3">
      <c r="A9" s="136" t="s">
        <v>41</v>
      </c>
      <c r="B9" s="60">
        <v>1121</v>
      </c>
      <c r="C9" s="64">
        <v>976</v>
      </c>
      <c r="D9" s="305">
        <v>101</v>
      </c>
      <c r="E9" s="304">
        <v>95</v>
      </c>
      <c r="F9" s="304">
        <v>9</v>
      </c>
      <c r="G9" s="305">
        <v>1</v>
      </c>
      <c r="H9" s="305">
        <v>907</v>
      </c>
      <c r="I9" s="305">
        <v>469</v>
      </c>
      <c r="J9" s="304">
        <v>365</v>
      </c>
      <c r="K9" s="304">
        <v>16</v>
      </c>
    </row>
    <row r="10" spans="1:11" ht="15" customHeight="1" x14ac:dyDescent="0.3">
      <c r="A10" s="136" t="s">
        <v>42</v>
      </c>
      <c r="B10" s="60">
        <v>998</v>
      </c>
      <c r="C10" s="64">
        <v>781</v>
      </c>
      <c r="D10" s="305">
        <v>121</v>
      </c>
      <c r="E10" s="304">
        <v>105</v>
      </c>
      <c r="F10" s="304">
        <v>9</v>
      </c>
      <c r="G10" s="305">
        <v>12</v>
      </c>
      <c r="H10" s="305">
        <v>749</v>
      </c>
      <c r="I10" s="305">
        <v>118</v>
      </c>
      <c r="J10" s="304">
        <v>110</v>
      </c>
      <c r="K10" s="304">
        <v>5</v>
      </c>
    </row>
    <row r="11" spans="1:11" ht="15" customHeight="1" x14ac:dyDescent="0.3">
      <c r="A11" s="136" t="s">
        <v>43</v>
      </c>
      <c r="B11" s="60">
        <v>1031</v>
      </c>
      <c r="C11" s="64">
        <v>786</v>
      </c>
      <c r="D11" s="305">
        <v>79</v>
      </c>
      <c r="E11" s="304">
        <v>70</v>
      </c>
      <c r="F11" s="304">
        <v>11</v>
      </c>
      <c r="G11" s="305">
        <v>11</v>
      </c>
      <c r="H11" s="305">
        <v>749</v>
      </c>
      <c r="I11" s="305">
        <v>470</v>
      </c>
      <c r="J11" s="304">
        <v>318</v>
      </c>
      <c r="K11" s="304">
        <v>36</v>
      </c>
    </row>
    <row r="12" spans="1:11" ht="15" customHeight="1" x14ac:dyDescent="0.3">
      <c r="A12" s="136" t="s">
        <v>44</v>
      </c>
      <c r="B12" s="60">
        <v>524</v>
      </c>
      <c r="C12" s="64">
        <v>470</v>
      </c>
      <c r="D12" s="305">
        <v>126</v>
      </c>
      <c r="E12" s="304">
        <v>100</v>
      </c>
      <c r="F12" s="304">
        <v>7</v>
      </c>
      <c r="G12" s="305">
        <v>0</v>
      </c>
      <c r="H12" s="305">
        <v>421</v>
      </c>
      <c r="I12" s="305">
        <v>173</v>
      </c>
      <c r="J12" s="304">
        <v>172</v>
      </c>
      <c r="K12" s="304">
        <v>34</v>
      </c>
    </row>
    <row r="13" spans="1:11" ht="15" customHeight="1" x14ac:dyDescent="0.3">
      <c r="A13" s="136" t="s">
        <v>45</v>
      </c>
      <c r="B13" s="60">
        <v>602</v>
      </c>
      <c r="C13" s="64">
        <v>538</v>
      </c>
      <c r="D13" s="305">
        <v>133</v>
      </c>
      <c r="E13" s="304">
        <v>124</v>
      </c>
      <c r="F13" s="304">
        <v>13</v>
      </c>
      <c r="G13" s="305">
        <v>8</v>
      </c>
      <c r="H13" s="305">
        <v>437</v>
      </c>
      <c r="I13" s="305">
        <v>229</v>
      </c>
      <c r="J13" s="304">
        <v>196</v>
      </c>
      <c r="K13" s="304">
        <v>16</v>
      </c>
    </row>
    <row r="14" spans="1:11" ht="15" customHeight="1" x14ac:dyDescent="0.3">
      <c r="A14" s="136" t="s">
        <v>46</v>
      </c>
      <c r="B14" s="60">
        <v>289</v>
      </c>
      <c r="C14" s="64">
        <v>278</v>
      </c>
      <c r="D14" s="305">
        <v>39</v>
      </c>
      <c r="E14" s="304">
        <v>31</v>
      </c>
      <c r="F14" s="304">
        <v>2</v>
      </c>
      <c r="G14" s="305">
        <v>0</v>
      </c>
      <c r="H14" s="305">
        <v>263</v>
      </c>
      <c r="I14" s="305">
        <v>115</v>
      </c>
      <c r="J14" s="304">
        <v>115</v>
      </c>
      <c r="K14" s="304">
        <v>7</v>
      </c>
    </row>
    <row r="15" spans="1:11" ht="15" customHeight="1" x14ac:dyDescent="0.3">
      <c r="A15" s="136" t="s">
        <v>47</v>
      </c>
      <c r="B15" s="60">
        <v>1157</v>
      </c>
      <c r="C15" s="64">
        <v>1124</v>
      </c>
      <c r="D15" s="305">
        <v>224</v>
      </c>
      <c r="E15" s="304">
        <v>200</v>
      </c>
      <c r="F15" s="304">
        <v>25</v>
      </c>
      <c r="G15" s="305">
        <v>223</v>
      </c>
      <c r="H15" s="305">
        <v>1100</v>
      </c>
      <c r="I15" s="305">
        <v>495</v>
      </c>
      <c r="J15" s="304">
        <v>495</v>
      </c>
      <c r="K15" s="304">
        <v>201</v>
      </c>
    </row>
    <row r="16" spans="1:11" ht="15" customHeight="1" x14ac:dyDescent="0.3">
      <c r="A16" s="136" t="s">
        <v>48</v>
      </c>
      <c r="B16" s="60">
        <v>766</v>
      </c>
      <c r="C16" s="64">
        <v>751</v>
      </c>
      <c r="D16" s="305">
        <v>112</v>
      </c>
      <c r="E16" s="304">
        <v>100</v>
      </c>
      <c r="F16" s="304">
        <v>6</v>
      </c>
      <c r="G16" s="305">
        <v>4</v>
      </c>
      <c r="H16" s="305">
        <v>706</v>
      </c>
      <c r="I16" s="305">
        <v>205</v>
      </c>
      <c r="J16" s="304">
        <v>203</v>
      </c>
      <c r="K16" s="304">
        <v>44</v>
      </c>
    </row>
    <row r="17" spans="1:11" ht="15" customHeight="1" x14ac:dyDescent="0.3">
      <c r="A17" s="136" t="s">
        <v>49</v>
      </c>
      <c r="B17" s="60">
        <v>3370</v>
      </c>
      <c r="C17" s="64">
        <v>2874</v>
      </c>
      <c r="D17" s="305">
        <v>493</v>
      </c>
      <c r="E17" s="304">
        <v>418</v>
      </c>
      <c r="F17" s="304">
        <v>15</v>
      </c>
      <c r="G17" s="305">
        <v>1</v>
      </c>
      <c r="H17" s="305">
        <v>2629</v>
      </c>
      <c r="I17" s="305">
        <v>1140</v>
      </c>
      <c r="J17" s="304">
        <v>1067</v>
      </c>
      <c r="K17" s="304">
        <v>444</v>
      </c>
    </row>
    <row r="18" spans="1:11" ht="15" customHeight="1" x14ac:dyDescent="0.3">
      <c r="A18" s="136" t="s">
        <v>50</v>
      </c>
      <c r="B18" s="60">
        <v>542</v>
      </c>
      <c r="C18" s="64">
        <v>520</v>
      </c>
      <c r="D18" s="305">
        <v>72</v>
      </c>
      <c r="E18" s="304">
        <v>65</v>
      </c>
      <c r="F18" s="304">
        <v>4</v>
      </c>
      <c r="G18" s="305">
        <v>3</v>
      </c>
      <c r="H18" s="305">
        <v>389</v>
      </c>
      <c r="I18" s="305">
        <v>250</v>
      </c>
      <c r="J18" s="304">
        <v>250</v>
      </c>
      <c r="K18" s="304">
        <v>42</v>
      </c>
    </row>
    <row r="19" spans="1:11" ht="15" customHeight="1" x14ac:dyDescent="0.3">
      <c r="A19" s="136" t="s">
        <v>51</v>
      </c>
      <c r="B19" s="60">
        <v>570</v>
      </c>
      <c r="C19" s="64">
        <v>553</v>
      </c>
      <c r="D19" s="305">
        <v>67</v>
      </c>
      <c r="E19" s="304">
        <v>59</v>
      </c>
      <c r="F19" s="304">
        <v>6</v>
      </c>
      <c r="G19" s="305">
        <v>8</v>
      </c>
      <c r="H19" s="305">
        <v>475</v>
      </c>
      <c r="I19" s="305">
        <v>237</v>
      </c>
      <c r="J19" s="304">
        <v>230</v>
      </c>
      <c r="K19" s="304">
        <v>22</v>
      </c>
    </row>
    <row r="20" spans="1:11" ht="15" customHeight="1" x14ac:dyDescent="0.3">
      <c r="A20" s="136" t="s">
        <v>52</v>
      </c>
      <c r="B20" s="60">
        <v>380</v>
      </c>
      <c r="C20" s="64">
        <v>308</v>
      </c>
      <c r="D20" s="305">
        <v>34</v>
      </c>
      <c r="E20" s="304">
        <v>31</v>
      </c>
      <c r="F20" s="304">
        <v>1</v>
      </c>
      <c r="G20" s="305">
        <v>0</v>
      </c>
      <c r="H20" s="305">
        <v>301</v>
      </c>
      <c r="I20" s="305">
        <v>144</v>
      </c>
      <c r="J20" s="304">
        <v>127</v>
      </c>
      <c r="K20" s="304">
        <v>13</v>
      </c>
    </row>
    <row r="21" spans="1:11" ht="15" customHeight="1" x14ac:dyDescent="0.3">
      <c r="A21" s="136" t="s">
        <v>53</v>
      </c>
      <c r="B21" s="60">
        <v>931</v>
      </c>
      <c r="C21" s="64">
        <v>843</v>
      </c>
      <c r="D21" s="305">
        <v>134</v>
      </c>
      <c r="E21" s="304">
        <v>126</v>
      </c>
      <c r="F21" s="304">
        <v>11</v>
      </c>
      <c r="G21" s="305">
        <v>11</v>
      </c>
      <c r="H21" s="305">
        <v>830</v>
      </c>
      <c r="I21" s="305">
        <v>515</v>
      </c>
      <c r="J21" s="304">
        <v>470</v>
      </c>
      <c r="K21" s="304">
        <v>176</v>
      </c>
    </row>
    <row r="22" spans="1:11" ht="15" customHeight="1" x14ac:dyDescent="0.3">
      <c r="A22" s="136" t="s">
        <v>54</v>
      </c>
      <c r="B22" s="60">
        <v>678</v>
      </c>
      <c r="C22" s="64">
        <v>526</v>
      </c>
      <c r="D22" s="305">
        <v>153</v>
      </c>
      <c r="E22" s="304">
        <v>131</v>
      </c>
      <c r="F22" s="304">
        <v>7</v>
      </c>
      <c r="G22" s="305">
        <v>1</v>
      </c>
      <c r="H22" s="305">
        <v>486</v>
      </c>
      <c r="I22" s="305">
        <v>237</v>
      </c>
      <c r="J22" s="304">
        <v>156</v>
      </c>
      <c r="K22" s="304">
        <v>50</v>
      </c>
    </row>
    <row r="23" spans="1:11" ht="15" customHeight="1" x14ac:dyDescent="0.3">
      <c r="A23" s="136" t="s">
        <v>55</v>
      </c>
      <c r="B23" s="60">
        <v>427</v>
      </c>
      <c r="C23" s="64">
        <v>421</v>
      </c>
      <c r="D23" s="305">
        <v>61</v>
      </c>
      <c r="E23" s="304">
        <v>57</v>
      </c>
      <c r="F23" s="304">
        <v>6</v>
      </c>
      <c r="G23" s="305">
        <v>1</v>
      </c>
      <c r="H23" s="305">
        <v>354</v>
      </c>
      <c r="I23" s="305">
        <v>162</v>
      </c>
      <c r="J23" s="304">
        <v>162</v>
      </c>
      <c r="K23" s="304">
        <v>8</v>
      </c>
    </row>
    <row r="24" spans="1:11" ht="15" customHeight="1" x14ac:dyDescent="0.3">
      <c r="A24" s="136" t="s">
        <v>56</v>
      </c>
      <c r="B24" s="60">
        <v>361</v>
      </c>
      <c r="C24" s="64">
        <v>354</v>
      </c>
      <c r="D24" s="305">
        <v>100</v>
      </c>
      <c r="E24" s="304">
        <v>96</v>
      </c>
      <c r="F24" s="304">
        <v>3</v>
      </c>
      <c r="G24" s="305">
        <v>9</v>
      </c>
      <c r="H24" s="305">
        <v>318</v>
      </c>
      <c r="I24" s="305">
        <v>161</v>
      </c>
      <c r="J24" s="304">
        <v>161</v>
      </c>
      <c r="K24" s="304">
        <v>21</v>
      </c>
    </row>
    <row r="25" spans="1:11" ht="15" customHeight="1" x14ac:dyDescent="0.3">
      <c r="A25" s="136" t="s">
        <v>57</v>
      </c>
      <c r="B25" s="60">
        <v>680</v>
      </c>
      <c r="C25" s="64">
        <v>663</v>
      </c>
      <c r="D25" s="305">
        <v>65</v>
      </c>
      <c r="E25" s="304">
        <v>59</v>
      </c>
      <c r="F25" s="304">
        <v>2</v>
      </c>
      <c r="G25" s="305">
        <v>11</v>
      </c>
      <c r="H25" s="305">
        <v>652</v>
      </c>
      <c r="I25" s="305">
        <v>147</v>
      </c>
      <c r="J25" s="304">
        <v>144</v>
      </c>
      <c r="K25" s="304">
        <v>10</v>
      </c>
    </row>
    <row r="26" spans="1:11" ht="15" customHeight="1" x14ac:dyDescent="0.3">
      <c r="A26" s="136" t="s">
        <v>58</v>
      </c>
      <c r="B26" s="60">
        <v>218</v>
      </c>
      <c r="C26" s="64">
        <v>201</v>
      </c>
      <c r="D26" s="305">
        <v>49</v>
      </c>
      <c r="E26" s="304">
        <v>40</v>
      </c>
      <c r="F26" s="304">
        <v>1</v>
      </c>
      <c r="G26" s="305">
        <v>0</v>
      </c>
      <c r="H26" s="305">
        <v>201</v>
      </c>
      <c r="I26" s="305">
        <v>92</v>
      </c>
      <c r="J26" s="304">
        <v>92</v>
      </c>
      <c r="K26" s="304">
        <v>0</v>
      </c>
    </row>
    <row r="27" spans="1:11" ht="15" customHeight="1" x14ac:dyDescent="0.3">
      <c r="A27" s="136" t="s">
        <v>59</v>
      </c>
      <c r="B27" s="60">
        <v>499</v>
      </c>
      <c r="C27" s="64">
        <v>493</v>
      </c>
      <c r="D27" s="305">
        <v>48</v>
      </c>
      <c r="E27" s="304">
        <v>45</v>
      </c>
      <c r="F27" s="304">
        <v>2</v>
      </c>
      <c r="G27" s="305">
        <v>1</v>
      </c>
      <c r="H27" s="305">
        <v>482</v>
      </c>
      <c r="I27" s="305">
        <v>161</v>
      </c>
      <c r="J27" s="304">
        <v>160</v>
      </c>
      <c r="K27" s="304">
        <v>33</v>
      </c>
    </row>
    <row r="28" spans="1:11" x14ac:dyDescent="0.3">
      <c r="H28" s="307"/>
      <c r="I28" s="308"/>
    </row>
    <row r="29" spans="1:11" x14ac:dyDescent="0.3"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1" x14ac:dyDescent="0.3">
      <c r="C30" s="309"/>
      <c r="D30" s="309"/>
      <c r="E30" s="309"/>
      <c r="F30" s="309"/>
      <c r="G30" s="309"/>
      <c r="H30" s="309"/>
      <c r="I30" s="309"/>
      <c r="J30" s="309"/>
      <c r="K30" s="30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59055118110236227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0"/>
  <sheetViews>
    <sheetView zoomScale="85" zoomScaleNormal="85" zoomScaleSheetLayoutView="55" workbookViewId="0">
      <selection activeCell="F16" sqref="F16"/>
    </sheetView>
  </sheetViews>
  <sheetFormatPr defaultRowHeight="15.6" x14ac:dyDescent="0.3"/>
  <cols>
    <col min="1" max="1" width="19.109375" style="309" customWidth="1"/>
    <col min="2" max="2" width="10.5546875" style="309" customWidth="1"/>
    <col min="3" max="3" width="12.88671875" style="306" customWidth="1"/>
    <col min="4" max="4" width="13" style="306" customWidth="1"/>
    <col min="5" max="5" width="11.6640625" style="306" customWidth="1"/>
    <col min="6" max="6" width="10.5546875" style="306" customWidth="1"/>
    <col min="7" max="7" width="18" style="306" customWidth="1"/>
    <col min="8" max="8" width="14.6640625" style="306" customWidth="1"/>
    <col min="9" max="9" width="10.5546875" style="306" customWidth="1"/>
    <col min="10" max="11" width="12" style="306" customWidth="1"/>
    <col min="12" max="256" width="8.88671875" style="306"/>
    <col min="257" max="257" width="18.109375" style="306" customWidth="1"/>
    <col min="258" max="258" width="10.5546875" style="306" customWidth="1"/>
    <col min="259" max="259" width="11.33203125" style="306" customWidth="1"/>
    <col min="260" max="260" width="15.44140625" style="306" customWidth="1"/>
    <col min="261" max="262" width="10.5546875" style="306" customWidth="1"/>
    <col min="263" max="263" width="18" style="306" customWidth="1"/>
    <col min="264" max="264" width="14.6640625" style="306" customWidth="1"/>
    <col min="265" max="265" width="10.5546875" style="306" customWidth="1"/>
    <col min="266" max="267" width="12" style="306" customWidth="1"/>
    <col min="268" max="512" width="8.88671875" style="306"/>
    <col min="513" max="513" width="18.109375" style="306" customWidth="1"/>
    <col min="514" max="514" width="10.5546875" style="306" customWidth="1"/>
    <col min="515" max="515" width="11.33203125" style="306" customWidth="1"/>
    <col min="516" max="516" width="15.44140625" style="306" customWidth="1"/>
    <col min="517" max="518" width="10.5546875" style="306" customWidth="1"/>
    <col min="519" max="519" width="18" style="306" customWidth="1"/>
    <col min="520" max="520" width="14.6640625" style="306" customWidth="1"/>
    <col min="521" max="521" width="10.5546875" style="306" customWidth="1"/>
    <col min="522" max="523" width="12" style="306" customWidth="1"/>
    <col min="524" max="768" width="8.88671875" style="306"/>
    <col min="769" max="769" width="18.109375" style="306" customWidth="1"/>
    <col min="770" max="770" width="10.5546875" style="306" customWidth="1"/>
    <col min="771" max="771" width="11.33203125" style="306" customWidth="1"/>
    <col min="772" max="772" width="15.44140625" style="306" customWidth="1"/>
    <col min="773" max="774" width="10.5546875" style="306" customWidth="1"/>
    <col min="775" max="775" width="18" style="306" customWidth="1"/>
    <col min="776" max="776" width="14.6640625" style="306" customWidth="1"/>
    <col min="777" max="777" width="10.5546875" style="306" customWidth="1"/>
    <col min="778" max="779" width="12" style="306" customWidth="1"/>
    <col min="780" max="1024" width="8.88671875" style="306"/>
    <col min="1025" max="1025" width="18.109375" style="306" customWidth="1"/>
    <col min="1026" max="1026" width="10.5546875" style="306" customWidth="1"/>
    <col min="1027" max="1027" width="11.33203125" style="306" customWidth="1"/>
    <col min="1028" max="1028" width="15.44140625" style="306" customWidth="1"/>
    <col min="1029" max="1030" width="10.5546875" style="306" customWidth="1"/>
    <col min="1031" max="1031" width="18" style="306" customWidth="1"/>
    <col min="1032" max="1032" width="14.6640625" style="306" customWidth="1"/>
    <col min="1033" max="1033" width="10.5546875" style="306" customWidth="1"/>
    <col min="1034" max="1035" width="12" style="306" customWidth="1"/>
    <col min="1036" max="1280" width="8.88671875" style="306"/>
    <col min="1281" max="1281" width="18.109375" style="306" customWidth="1"/>
    <col min="1282" max="1282" width="10.5546875" style="306" customWidth="1"/>
    <col min="1283" max="1283" width="11.33203125" style="306" customWidth="1"/>
    <col min="1284" max="1284" width="15.44140625" style="306" customWidth="1"/>
    <col min="1285" max="1286" width="10.5546875" style="306" customWidth="1"/>
    <col min="1287" max="1287" width="18" style="306" customWidth="1"/>
    <col min="1288" max="1288" width="14.6640625" style="306" customWidth="1"/>
    <col min="1289" max="1289" width="10.5546875" style="306" customWidth="1"/>
    <col min="1290" max="1291" width="12" style="306" customWidth="1"/>
    <col min="1292" max="1536" width="8.88671875" style="306"/>
    <col min="1537" max="1537" width="18.109375" style="306" customWidth="1"/>
    <col min="1538" max="1538" width="10.5546875" style="306" customWidth="1"/>
    <col min="1539" max="1539" width="11.33203125" style="306" customWidth="1"/>
    <col min="1540" max="1540" width="15.44140625" style="306" customWidth="1"/>
    <col min="1541" max="1542" width="10.5546875" style="306" customWidth="1"/>
    <col min="1543" max="1543" width="18" style="306" customWidth="1"/>
    <col min="1544" max="1544" width="14.6640625" style="306" customWidth="1"/>
    <col min="1545" max="1545" width="10.5546875" style="306" customWidth="1"/>
    <col min="1546" max="1547" width="12" style="306" customWidth="1"/>
    <col min="1548" max="1792" width="8.88671875" style="306"/>
    <col min="1793" max="1793" width="18.109375" style="306" customWidth="1"/>
    <col min="1794" max="1794" width="10.5546875" style="306" customWidth="1"/>
    <col min="1795" max="1795" width="11.33203125" style="306" customWidth="1"/>
    <col min="1796" max="1796" width="15.44140625" style="306" customWidth="1"/>
    <col min="1797" max="1798" width="10.5546875" style="306" customWidth="1"/>
    <col min="1799" max="1799" width="18" style="306" customWidth="1"/>
    <col min="1800" max="1800" width="14.6640625" style="306" customWidth="1"/>
    <col min="1801" max="1801" width="10.5546875" style="306" customWidth="1"/>
    <col min="1802" max="1803" width="12" style="306" customWidth="1"/>
    <col min="1804" max="2048" width="8.88671875" style="306"/>
    <col min="2049" max="2049" width="18.109375" style="306" customWidth="1"/>
    <col min="2050" max="2050" width="10.5546875" style="306" customWidth="1"/>
    <col min="2051" max="2051" width="11.33203125" style="306" customWidth="1"/>
    <col min="2052" max="2052" width="15.44140625" style="306" customWidth="1"/>
    <col min="2053" max="2054" width="10.5546875" style="306" customWidth="1"/>
    <col min="2055" max="2055" width="18" style="306" customWidth="1"/>
    <col min="2056" max="2056" width="14.6640625" style="306" customWidth="1"/>
    <col min="2057" max="2057" width="10.5546875" style="306" customWidth="1"/>
    <col min="2058" max="2059" width="12" style="306" customWidth="1"/>
    <col min="2060" max="2304" width="8.88671875" style="306"/>
    <col min="2305" max="2305" width="18.109375" style="306" customWidth="1"/>
    <col min="2306" max="2306" width="10.5546875" style="306" customWidth="1"/>
    <col min="2307" max="2307" width="11.33203125" style="306" customWidth="1"/>
    <col min="2308" max="2308" width="15.44140625" style="306" customWidth="1"/>
    <col min="2309" max="2310" width="10.5546875" style="306" customWidth="1"/>
    <col min="2311" max="2311" width="18" style="306" customWidth="1"/>
    <col min="2312" max="2312" width="14.6640625" style="306" customWidth="1"/>
    <col min="2313" max="2313" width="10.5546875" style="306" customWidth="1"/>
    <col min="2314" max="2315" width="12" style="306" customWidth="1"/>
    <col min="2316" max="2560" width="8.88671875" style="306"/>
    <col min="2561" max="2561" width="18.109375" style="306" customWidth="1"/>
    <col min="2562" max="2562" width="10.5546875" style="306" customWidth="1"/>
    <col min="2563" max="2563" width="11.33203125" style="306" customWidth="1"/>
    <col min="2564" max="2564" width="15.44140625" style="306" customWidth="1"/>
    <col min="2565" max="2566" width="10.5546875" style="306" customWidth="1"/>
    <col min="2567" max="2567" width="18" style="306" customWidth="1"/>
    <col min="2568" max="2568" width="14.6640625" style="306" customWidth="1"/>
    <col min="2569" max="2569" width="10.5546875" style="306" customWidth="1"/>
    <col min="2570" max="2571" width="12" style="306" customWidth="1"/>
    <col min="2572" max="2816" width="8.88671875" style="306"/>
    <col min="2817" max="2817" width="18.109375" style="306" customWidth="1"/>
    <col min="2818" max="2818" width="10.5546875" style="306" customWidth="1"/>
    <col min="2819" max="2819" width="11.33203125" style="306" customWidth="1"/>
    <col min="2820" max="2820" width="15.44140625" style="306" customWidth="1"/>
    <col min="2821" max="2822" width="10.5546875" style="306" customWidth="1"/>
    <col min="2823" max="2823" width="18" style="306" customWidth="1"/>
    <col min="2824" max="2824" width="14.6640625" style="306" customWidth="1"/>
    <col min="2825" max="2825" width="10.5546875" style="306" customWidth="1"/>
    <col min="2826" max="2827" width="12" style="306" customWidth="1"/>
    <col min="2828" max="3072" width="8.88671875" style="306"/>
    <col min="3073" max="3073" width="18.109375" style="306" customWidth="1"/>
    <col min="3074" max="3074" width="10.5546875" style="306" customWidth="1"/>
    <col min="3075" max="3075" width="11.33203125" style="306" customWidth="1"/>
    <col min="3076" max="3076" width="15.44140625" style="306" customWidth="1"/>
    <col min="3077" max="3078" width="10.5546875" style="306" customWidth="1"/>
    <col min="3079" max="3079" width="18" style="306" customWidth="1"/>
    <col min="3080" max="3080" width="14.6640625" style="306" customWidth="1"/>
    <col min="3081" max="3081" width="10.5546875" style="306" customWidth="1"/>
    <col min="3082" max="3083" width="12" style="306" customWidth="1"/>
    <col min="3084" max="3328" width="8.88671875" style="306"/>
    <col min="3329" max="3329" width="18.109375" style="306" customWidth="1"/>
    <col min="3330" max="3330" width="10.5546875" style="306" customWidth="1"/>
    <col min="3331" max="3331" width="11.33203125" style="306" customWidth="1"/>
    <col min="3332" max="3332" width="15.44140625" style="306" customWidth="1"/>
    <col min="3333" max="3334" width="10.5546875" style="306" customWidth="1"/>
    <col min="3335" max="3335" width="18" style="306" customWidth="1"/>
    <col min="3336" max="3336" width="14.6640625" style="306" customWidth="1"/>
    <col min="3337" max="3337" width="10.5546875" style="306" customWidth="1"/>
    <col min="3338" max="3339" width="12" style="306" customWidth="1"/>
    <col min="3340" max="3584" width="8.88671875" style="306"/>
    <col min="3585" max="3585" width="18.109375" style="306" customWidth="1"/>
    <col min="3586" max="3586" width="10.5546875" style="306" customWidth="1"/>
    <col min="3587" max="3587" width="11.33203125" style="306" customWidth="1"/>
    <col min="3588" max="3588" width="15.44140625" style="306" customWidth="1"/>
    <col min="3589" max="3590" width="10.5546875" style="306" customWidth="1"/>
    <col min="3591" max="3591" width="18" style="306" customWidth="1"/>
    <col min="3592" max="3592" width="14.6640625" style="306" customWidth="1"/>
    <col min="3593" max="3593" width="10.5546875" style="306" customWidth="1"/>
    <col min="3594" max="3595" width="12" style="306" customWidth="1"/>
    <col min="3596" max="3840" width="8.88671875" style="306"/>
    <col min="3841" max="3841" width="18.109375" style="306" customWidth="1"/>
    <col min="3842" max="3842" width="10.5546875" style="306" customWidth="1"/>
    <col min="3843" max="3843" width="11.33203125" style="306" customWidth="1"/>
    <col min="3844" max="3844" width="15.44140625" style="306" customWidth="1"/>
    <col min="3845" max="3846" width="10.5546875" style="306" customWidth="1"/>
    <col min="3847" max="3847" width="18" style="306" customWidth="1"/>
    <col min="3848" max="3848" width="14.6640625" style="306" customWidth="1"/>
    <col min="3849" max="3849" width="10.5546875" style="306" customWidth="1"/>
    <col min="3850" max="3851" width="12" style="306" customWidth="1"/>
    <col min="3852" max="4096" width="8.88671875" style="306"/>
    <col min="4097" max="4097" width="18.109375" style="306" customWidth="1"/>
    <col min="4098" max="4098" width="10.5546875" style="306" customWidth="1"/>
    <col min="4099" max="4099" width="11.33203125" style="306" customWidth="1"/>
    <col min="4100" max="4100" width="15.44140625" style="306" customWidth="1"/>
    <col min="4101" max="4102" width="10.5546875" style="306" customWidth="1"/>
    <col min="4103" max="4103" width="18" style="306" customWidth="1"/>
    <col min="4104" max="4104" width="14.6640625" style="306" customWidth="1"/>
    <col min="4105" max="4105" width="10.5546875" style="306" customWidth="1"/>
    <col min="4106" max="4107" width="12" style="306" customWidth="1"/>
    <col min="4108" max="4352" width="8.88671875" style="306"/>
    <col min="4353" max="4353" width="18.109375" style="306" customWidth="1"/>
    <col min="4354" max="4354" width="10.5546875" style="306" customWidth="1"/>
    <col min="4355" max="4355" width="11.33203125" style="306" customWidth="1"/>
    <col min="4356" max="4356" width="15.44140625" style="306" customWidth="1"/>
    <col min="4357" max="4358" width="10.5546875" style="306" customWidth="1"/>
    <col min="4359" max="4359" width="18" style="306" customWidth="1"/>
    <col min="4360" max="4360" width="14.6640625" style="306" customWidth="1"/>
    <col min="4361" max="4361" width="10.5546875" style="306" customWidth="1"/>
    <col min="4362" max="4363" width="12" style="306" customWidth="1"/>
    <col min="4364" max="4608" width="8.88671875" style="306"/>
    <col min="4609" max="4609" width="18.109375" style="306" customWidth="1"/>
    <col min="4610" max="4610" width="10.5546875" style="306" customWidth="1"/>
    <col min="4611" max="4611" width="11.33203125" style="306" customWidth="1"/>
    <col min="4612" max="4612" width="15.44140625" style="306" customWidth="1"/>
    <col min="4613" max="4614" width="10.5546875" style="306" customWidth="1"/>
    <col min="4615" max="4615" width="18" style="306" customWidth="1"/>
    <col min="4616" max="4616" width="14.6640625" style="306" customWidth="1"/>
    <col min="4617" max="4617" width="10.5546875" style="306" customWidth="1"/>
    <col min="4618" max="4619" width="12" style="306" customWidth="1"/>
    <col min="4620" max="4864" width="8.88671875" style="306"/>
    <col min="4865" max="4865" width="18.109375" style="306" customWidth="1"/>
    <col min="4866" max="4866" width="10.5546875" style="306" customWidth="1"/>
    <col min="4867" max="4867" width="11.33203125" style="306" customWidth="1"/>
    <col min="4868" max="4868" width="15.44140625" style="306" customWidth="1"/>
    <col min="4869" max="4870" width="10.5546875" style="306" customWidth="1"/>
    <col min="4871" max="4871" width="18" style="306" customWidth="1"/>
    <col min="4872" max="4872" width="14.6640625" style="306" customWidth="1"/>
    <col min="4873" max="4873" width="10.5546875" style="306" customWidth="1"/>
    <col min="4874" max="4875" width="12" style="306" customWidth="1"/>
    <col min="4876" max="5120" width="8.88671875" style="306"/>
    <col min="5121" max="5121" width="18.109375" style="306" customWidth="1"/>
    <col min="5122" max="5122" width="10.5546875" style="306" customWidth="1"/>
    <col min="5123" max="5123" width="11.33203125" style="306" customWidth="1"/>
    <col min="5124" max="5124" width="15.44140625" style="306" customWidth="1"/>
    <col min="5125" max="5126" width="10.5546875" style="306" customWidth="1"/>
    <col min="5127" max="5127" width="18" style="306" customWidth="1"/>
    <col min="5128" max="5128" width="14.6640625" style="306" customWidth="1"/>
    <col min="5129" max="5129" width="10.5546875" style="306" customWidth="1"/>
    <col min="5130" max="5131" width="12" style="306" customWidth="1"/>
    <col min="5132" max="5376" width="8.88671875" style="306"/>
    <col min="5377" max="5377" width="18.109375" style="306" customWidth="1"/>
    <col min="5378" max="5378" width="10.5546875" style="306" customWidth="1"/>
    <col min="5379" max="5379" width="11.33203125" style="306" customWidth="1"/>
    <col min="5380" max="5380" width="15.44140625" style="306" customWidth="1"/>
    <col min="5381" max="5382" width="10.5546875" style="306" customWidth="1"/>
    <col min="5383" max="5383" width="18" style="306" customWidth="1"/>
    <col min="5384" max="5384" width="14.6640625" style="306" customWidth="1"/>
    <col min="5385" max="5385" width="10.5546875" style="306" customWidth="1"/>
    <col min="5386" max="5387" width="12" style="306" customWidth="1"/>
    <col min="5388" max="5632" width="8.88671875" style="306"/>
    <col min="5633" max="5633" width="18.109375" style="306" customWidth="1"/>
    <col min="5634" max="5634" width="10.5546875" style="306" customWidth="1"/>
    <col min="5635" max="5635" width="11.33203125" style="306" customWidth="1"/>
    <col min="5636" max="5636" width="15.44140625" style="306" customWidth="1"/>
    <col min="5637" max="5638" width="10.5546875" style="306" customWidth="1"/>
    <col min="5639" max="5639" width="18" style="306" customWidth="1"/>
    <col min="5640" max="5640" width="14.6640625" style="306" customWidth="1"/>
    <col min="5641" max="5641" width="10.5546875" style="306" customWidth="1"/>
    <col min="5642" max="5643" width="12" style="306" customWidth="1"/>
    <col min="5644" max="5888" width="8.88671875" style="306"/>
    <col min="5889" max="5889" width="18.109375" style="306" customWidth="1"/>
    <col min="5890" max="5890" width="10.5546875" style="306" customWidth="1"/>
    <col min="5891" max="5891" width="11.33203125" style="306" customWidth="1"/>
    <col min="5892" max="5892" width="15.44140625" style="306" customWidth="1"/>
    <col min="5893" max="5894" width="10.5546875" style="306" customWidth="1"/>
    <col min="5895" max="5895" width="18" style="306" customWidth="1"/>
    <col min="5896" max="5896" width="14.6640625" style="306" customWidth="1"/>
    <col min="5897" max="5897" width="10.5546875" style="306" customWidth="1"/>
    <col min="5898" max="5899" width="12" style="306" customWidth="1"/>
    <col min="5900" max="6144" width="8.88671875" style="306"/>
    <col min="6145" max="6145" width="18.109375" style="306" customWidth="1"/>
    <col min="6146" max="6146" width="10.5546875" style="306" customWidth="1"/>
    <col min="6147" max="6147" width="11.33203125" style="306" customWidth="1"/>
    <col min="6148" max="6148" width="15.44140625" style="306" customWidth="1"/>
    <col min="6149" max="6150" width="10.5546875" style="306" customWidth="1"/>
    <col min="6151" max="6151" width="18" style="306" customWidth="1"/>
    <col min="6152" max="6152" width="14.6640625" style="306" customWidth="1"/>
    <col min="6153" max="6153" width="10.5546875" style="306" customWidth="1"/>
    <col min="6154" max="6155" width="12" style="306" customWidth="1"/>
    <col min="6156" max="6400" width="8.88671875" style="306"/>
    <col min="6401" max="6401" width="18.109375" style="306" customWidth="1"/>
    <col min="6402" max="6402" width="10.5546875" style="306" customWidth="1"/>
    <col min="6403" max="6403" width="11.33203125" style="306" customWidth="1"/>
    <col min="6404" max="6404" width="15.44140625" style="306" customWidth="1"/>
    <col min="6405" max="6406" width="10.5546875" style="306" customWidth="1"/>
    <col min="6407" max="6407" width="18" style="306" customWidth="1"/>
    <col min="6408" max="6408" width="14.6640625" style="306" customWidth="1"/>
    <col min="6409" max="6409" width="10.5546875" style="306" customWidth="1"/>
    <col min="6410" max="6411" width="12" style="306" customWidth="1"/>
    <col min="6412" max="6656" width="8.88671875" style="306"/>
    <col min="6657" max="6657" width="18.109375" style="306" customWidth="1"/>
    <col min="6658" max="6658" width="10.5546875" style="306" customWidth="1"/>
    <col min="6659" max="6659" width="11.33203125" style="306" customWidth="1"/>
    <col min="6660" max="6660" width="15.44140625" style="306" customWidth="1"/>
    <col min="6661" max="6662" width="10.5546875" style="306" customWidth="1"/>
    <col min="6663" max="6663" width="18" style="306" customWidth="1"/>
    <col min="6664" max="6664" width="14.6640625" style="306" customWidth="1"/>
    <col min="6665" max="6665" width="10.5546875" style="306" customWidth="1"/>
    <col min="6666" max="6667" width="12" style="306" customWidth="1"/>
    <col min="6668" max="6912" width="8.88671875" style="306"/>
    <col min="6913" max="6913" width="18.109375" style="306" customWidth="1"/>
    <col min="6914" max="6914" width="10.5546875" style="306" customWidth="1"/>
    <col min="6915" max="6915" width="11.33203125" style="306" customWidth="1"/>
    <col min="6916" max="6916" width="15.44140625" style="306" customWidth="1"/>
    <col min="6917" max="6918" width="10.5546875" style="306" customWidth="1"/>
    <col min="6919" max="6919" width="18" style="306" customWidth="1"/>
    <col min="6920" max="6920" width="14.6640625" style="306" customWidth="1"/>
    <col min="6921" max="6921" width="10.5546875" style="306" customWidth="1"/>
    <col min="6922" max="6923" width="12" style="306" customWidth="1"/>
    <col min="6924" max="7168" width="8.88671875" style="306"/>
    <col min="7169" max="7169" width="18.109375" style="306" customWidth="1"/>
    <col min="7170" max="7170" width="10.5546875" style="306" customWidth="1"/>
    <col min="7171" max="7171" width="11.33203125" style="306" customWidth="1"/>
    <col min="7172" max="7172" width="15.44140625" style="306" customWidth="1"/>
    <col min="7173" max="7174" width="10.5546875" style="306" customWidth="1"/>
    <col min="7175" max="7175" width="18" style="306" customWidth="1"/>
    <col min="7176" max="7176" width="14.6640625" style="306" customWidth="1"/>
    <col min="7177" max="7177" width="10.5546875" style="306" customWidth="1"/>
    <col min="7178" max="7179" width="12" style="306" customWidth="1"/>
    <col min="7180" max="7424" width="8.88671875" style="306"/>
    <col min="7425" max="7425" width="18.109375" style="306" customWidth="1"/>
    <col min="7426" max="7426" width="10.5546875" style="306" customWidth="1"/>
    <col min="7427" max="7427" width="11.33203125" style="306" customWidth="1"/>
    <col min="7428" max="7428" width="15.44140625" style="306" customWidth="1"/>
    <col min="7429" max="7430" width="10.5546875" style="306" customWidth="1"/>
    <col min="7431" max="7431" width="18" style="306" customWidth="1"/>
    <col min="7432" max="7432" width="14.6640625" style="306" customWidth="1"/>
    <col min="7433" max="7433" width="10.5546875" style="306" customWidth="1"/>
    <col min="7434" max="7435" width="12" style="306" customWidth="1"/>
    <col min="7436" max="7680" width="8.88671875" style="306"/>
    <col min="7681" max="7681" width="18.109375" style="306" customWidth="1"/>
    <col min="7682" max="7682" width="10.5546875" style="306" customWidth="1"/>
    <col min="7683" max="7683" width="11.33203125" style="306" customWidth="1"/>
    <col min="7684" max="7684" width="15.44140625" style="306" customWidth="1"/>
    <col min="7685" max="7686" width="10.5546875" style="306" customWidth="1"/>
    <col min="7687" max="7687" width="18" style="306" customWidth="1"/>
    <col min="7688" max="7688" width="14.6640625" style="306" customWidth="1"/>
    <col min="7689" max="7689" width="10.5546875" style="306" customWidth="1"/>
    <col min="7690" max="7691" width="12" style="306" customWidth="1"/>
    <col min="7692" max="7936" width="8.88671875" style="306"/>
    <col min="7937" max="7937" width="18.109375" style="306" customWidth="1"/>
    <col min="7938" max="7938" width="10.5546875" style="306" customWidth="1"/>
    <col min="7939" max="7939" width="11.33203125" style="306" customWidth="1"/>
    <col min="7940" max="7940" width="15.44140625" style="306" customWidth="1"/>
    <col min="7941" max="7942" width="10.5546875" style="306" customWidth="1"/>
    <col min="7943" max="7943" width="18" style="306" customWidth="1"/>
    <col min="7944" max="7944" width="14.6640625" style="306" customWidth="1"/>
    <col min="7945" max="7945" width="10.5546875" style="306" customWidth="1"/>
    <col min="7946" max="7947" width="12" style="306" customWidth="1"/>
    <col min="7948" max="8192" width="8.88671875" style="306"/>
    <col min="8193" max="8193" width="18.109375" style="306" customWidth="1"/>
    <col min="8194" max="8194" width="10.5546875" style="306" customWidth="1"/>
    <col min="8195" max="8195" width="11.33203125" style="306" customWidth="1"/>
    <col min="8196" max="8196" width="15.44140625" style="306" customWidth="1"/>
    <col min="8197" max="8198" width="10.5546875" style="306" customWidth="1"/>
    <col min="8199" max="8199" width="18" style="306" customWidth="1"/>
    <col min="8200" max="8200" width="14.6640625" style="306" customWidth="1"/>
    <col min="8201" max="8201" width="10.5546875" style="306" customWidth="1"/>
    <col min="8202" max="8203" width="12" style="306" customWidth="1"/>
    <col min="8204" max="8448" width="8.88671875" style="306"/>
    <col min="8449" max="8449" width="18.109375" style="306" customWidth="1"/>
    <col min="8450" max="8450" width="10.5546875" style="306" customWidth="1"/>
    <col min="8451" max="8451" width="11.33203125" style="306" customWidth="1"/>
    <col min="8452" max="8452" width="15.44140625" style="306" customWidth="1"/>
    <col min="8453" max="8454" width="10.5546875" style="306" customWidth="1"/>
    <col min="8455" max="8455" width="18" style="306" customWidth="1"/>
    <col min="8456" max="8456" width="14.6640625" style="306" customWidth="1"/>
    <col min="8457" max="8457" width="10.5546875" style="306" customWidth="1"/>
    <col min="8458" max="8459" width="12" style="306" customWidth="1"/>
    <col min="8460" max="8704" width="8.88671875" style="306"/>
    <col min="8705" max="8705" width="18.109375" style="306" customWidth="1"/>
    <col min="8706" max="8706" width="10.5546875" style="306" customWidth="1"/>
    <col min="8707" max="8707" width="11.33203125" style="306" customWidth="1"/>
    <col min="8708" max="8708" width="15.44140625" style="306" customWidth="1"/>
    <col min="8709" max="8710" width="10.5546875" style="306" customWidth="1"/>
    <col min="8711" max="8711" width="18" style="306" customWidth="1"/>
    <col min="8712" max="8712" width="14.6640625" style="306" customWidth="1"/>
    <col min="8713" max="8713" width="10.5546875" style="306" customWidth="1"/>
    <col min="8714" max="8715" width="12" style="306" customWidth="1"/>
    <col min="8716" max="8960" width="8.88671875" style="306"/>
    <col min="8961" max="8961" width="18.109375" style="306" customWidth="1"/>
    <col min="8962" max="8962" width="10.5546875" style="306" customWidth="1"/>
    <col min="8963" max="8963" width="11.33203125" style="306" customWidth="1"/>
    <col min="8964" max="8964" width="15.44140625" style="306" customWidth="1"/>
    <col min="8965" max="8966" width="10.5546875" style="306" customWidth="1"/>
    <col min="8967" max="8967" width="18" style="306" customWidth="1"/>
    <col min="8968" max="8968" width="14.6640625" style="306" customWidth="1"/>
    <col min="8969" max="8969" width="10.5546875" style="306" customWidth="1"/>
    <col min="8970" max="8971" width="12" style="306" customWidth="1"/>
    <col min="8972" max="9216" width="8.88671875" style="306"/>
    <col min="9217" max="9217" width="18.109375" style="306" customWidth="1"/>
    <col min="9218" max="9218" width="10.5546875" style="306" customWidth="1"/>
    <col min="9219" max="9219" width="11.33203125" style="306" customWidth="1"/>
    <col min="9220" max="9220" width="15.44140625" style="306" customWidth="1"/>
    <col min="9221" max="9222" width="10.5546875" style="306" customWidth="1"/>
    <col min="9223" max="9223" width="18" style="306" customWidth="1"/>
    <col min="9224" max="9224" width="14.6640625" style="306" customWidth="1"/>
    <col min="9225" max="9225" width="10.5546875" style="306" customWidth="1"/>
    <col min="9226" max="9227" width="12" style="306" customWidth="1"/>
    <col min="9228" max="9472" width="8.88671875" style="306"/>
    <col min="9473" max="9473" width="18.109375" style="306" customWidth="1"/>
    <col min="9474" max="9474" width="10.5546875" style="306" customWidth="1"/>
    <col min="9475" max="9475" width="11.33203125" style="306" customWidth="1"/>
    <col min="9476" max="9476" width="15.44140625" style="306" customWidth="1"/>
    <col min="9477" max="9478" width="10.5546875" style="306" customWidth="1"/>
    <col min="9479" max="9479" width="18" style="306" customWidth="1"/>
    <col min="9480" max="9480" width="14.6640625" style="306" customWidth="1"/>
    <col min="9481" max="9481" width="10.5546875" style="306" customWidth="1"/>
    <col min="9482" max="9483" width="12" style="306" customWidth="1"/>
    <col min="9484" max="9728" width="8.88671875" style="306"/>
    <col min="9729" max="9729" width="18.109375" style="306" customWidth="1"/>
    <col min="9730" max="9730" width="10.5546875" style="306" customWidth="1"/>
    <col min="9731" max="9731" width="11.33203125" style="306" customWidth="1"/>
    <col min="9732" max="9732" width="15.44140625" style="306" customWidth="1"/>
    <col min="9733" max="9734" width="10.5546875" style="306" customWidth="1"/>
    <col min="9735" max="9735" width="18" style="306" customWidth="1"/>
    <col min="9736" max="9736" width="14.6640625" style="306" customWidth="1"/>
    <col min="9737" max="9737" width="10.5546875" style="306" customWidth="1"/>
    <col min="9738" max="9739" width="12" style="306" customWidth="1"/>
    <col min="9740" max="9984" width="8.88671875" style="306"/>
    <col min="9985" max="9985" width="18.109375" style="306" customWidth="1"/>
    <col min="9986" max="9986" width="10.5546875" style="306" customWidth="1"/>
    <col min="9987" max="9987" width="11.33203125" style="306" customWidth="1"/>
    <col min="9988" max="9988" width="15.44140625" style="306" customWidth="1"/>
    <col min="9989" max="9990" width="10.5546875" style="306" customWidth="1"/>
    <col min="9991" max="9991" width="18" style="306" customWidth="1"/>
    <col min="9992" max="9992" width="14.6640625" style="306" customWidth="1"/>
    <col min="9993" max="9993" width="10.5546875" style="306" customWidth="1"/>
    <col min="9994" max="9995" width="12" style="306" customWidth="1"/>
    <col min="9996" max="10240" width="8.88671875" style="306"/>
    <col min="10241" max="10241" width="18.109375" style="306" customWidth="1"/>
    <col min="10242" max="10242" width="10.5546875" style="306" customWidth="1"/>
    <col min="10243" max="10243" width="11.33203125" style="306" customWidth="1"/>
    <col min="10244" max="10244" width="15.44140625" style="306" customWidth="1"/>
    <col min="10245" max="10246" width="10.5546875" style="306" customWidth="1"/>
    <col min="10247" max="10247" width="18" style="306" customWidth="1"/>
    <col min="10248" max="10248" width="14.6640625" style="306" customWidth="1"/>
    <col min="10249" max="10249" width="10.5546875" style="306" customWidth="1"/>
    <col min="10250" max="10251" width="12" style="306" customWidth="1"/>
    <col min="10252" max="10496" width="8.88671875" style="306"/>
    <col min="10497" max="10497" width="18.109375" style="306" customWidth="1"/>
    <col min="10498" max="10498" width="10.5546875" style="306" customWidth="1"/>
    <col min="10499" max="10499" width="11.33203125" style="306" customWidth="1"/>
    <col min="10500" max="10500" width="15.44140625" style="306" customWidth="1"/>
    <col min="10501" max="10502" width="10.5546875" style="306" customWidth="1"/>
    <col min="10503" max="10503" width="18" style="306" customWidth="1"/>
    <col min="10504" max="10504" width="14.6640625" style="306" customWidth="1"/>
    <col min="10505" max="10505" width="10.5546875" style="306" customWidth="1"/>
    <col min="10506" max="10507" width="12" style="306" customWidth="1"/>
    <col min="10508" max="10752" width="8.88671875" style="306"/>
    <col min="10753" max="10753" width="18.109375" style="306" customWidth="1"/>
    <col min="10754" max="10754" width="10.5546875" style="306" customWidth="1"/>
    <col min="10755" max="10755" width="11.33203125" style="306" customWidth="1"/>
    <col min="10756" max="10756" width="15.44140625" style="306" customWidth="1"/>
    <col min="10757" max="10758" width="10.5546875" style="306" customWidth="1"/>
    <col min="10759" max="10759" width="18" style="306" customWidth="1"/>
    <col min="10760" max="10760" width="14.6640625" style="306" customWidth="1"/>
    <col min="10761" max="10761" width="10.5546875" style="306" customWidth="1"/>
    <col min="10762" max="10763" width="12" style="306" customWidth="1"/>
    <col min="10764" max="11008" width="8.88671875" style="306"/>
    <col min="11009" max="11009" width="18.109375" style="306" customWidth="1"/>
    <col min="11010" max="11010" width="10.5546875" style="306" customWidth="1"/>
    <col min="11011" max="11011" width="11.33203125" style="306" customWidth="1"/>
    <col min="11012" max="11012" width="15.44140625" style="306" customWidth="1"/>
    <col min="11013" max="11014" width="10.5546875" style="306" customWidth="1"/>
    <col min="11015" max="11015" width="18" style="306" customWidth="1"/>
    <col min="11016" max="11016" width="14.6640625" style="306" customWidth="1"/>
    <col min="11017" max="11017" width="10.5546875" style="306" customWidth="1"/>
    <col min="11018" max="11019" width="12" style="306" customWidth="1"/>
    <col min="11020" max="11264" width="8.88671875" style="306"/>
    <col min="11265" max="11265" width="18.109375" style="306" customWidth="1"/>
    <col min="11266" max="11266" width="10.5546875" style="306" customWidth="1"/>
    <col min="11267" max="11267" width="11.33203125" style="306" customWidth="1"/>
    <col min="11268" max="11268" width="15.44140625" style="306" customWidth="1"/>
    <col min="11269" max="11270" width="10.5546875" style="306" customWidth="1"/>
    <col min="11271" max="11271" width="18" style="306" customWidth="1"/>
    <col min="11272" max="11272" width="14.6640625" style="306" customWidth="1"/>
    <col min="11273" max="11273" width="10.5546875" style="306" customWidth="1"/>
    <col min="11274" max="11275" width="12" style="306" customWidth="1"/>
    <col min="11276" max="11520" width="8.88671875" style="306"/>
    <col min="11521" max="11521" width="18.109375" style="306" customWidth="1"/>
    <col min="11522" max="11522" width="10.5546875" style="306" customWidth="1"/>
    <col min="11523" max="11523" width="11.33203125" style="306" customWidth="1"/>
    <col min="11524" max="11524" width="15.44140625" style="306" customWidth="1"/>
    <col min="11525" max="11526" width="10.5546875" style="306" customWidth="1"/>
    <col min="11527" max="11527" width="18" style="306" customWidth="1"/>
    <col min="11528" max="11528" width="14.6640625" style="306" customWidth="1"/>
    <col min="11529" max="11529" width="10.5546875" style="306" customWidth="1"/>
    <col min="11530" max="11531" width="12" style="306" customWidth="1"/>
    <col min="11532" max="11776" width="8.88671875" style="306"/>
    <col min="11777" max="11777" width="18.109375" style="306" customWidth="1"/>
    <col min="11778" max="11778" width="10.5546875" style="306" customWidth="1"/>
    <col min="11779" max="11779" width="11.33203125" style="306" customWidth="1"/>
    <col min="11780" max="11780" width="15.44140625" style="306" customWidth="1"/>
    <col min="11781" max="11782" width="10.5546875" style="306" customWidth="1"/>
    <col min="11783" max="11783" width="18" style="306" customWidth="1"/>
    <col min="11784" max="11784" width="14.6640625" style="306" customWidth="1"/>
    <col min="11785" max="11785" width="10.5546875" style="306" customWidth="1"/>
    <col min="11786" max="11787" width="12" style="306" customWidth="1"/>
    <col min="11788" max="12032" width="8.88671875" style="306"/>
    <col min="12033" max="12033" width="18.109375" style="306" customWidth="1"/>
    <col min="12034" max="12034" width="10.5546875" style="306" customWidth="1"/>
    <col min="12035" max="12035" width="11.33203125" style="306" customWidth="1"/>
    <col min="12036" max="12036" width="15.44140625" style="306" customWidth="1"/>
    <col min="12037" max="12038" width="10.5546875" style="306" customWidth="1"/>
    <col min="12039" max="12039" width="18" style="306" customWidth="1"/>
    <col min="12040" max="12040" width="14.6640625" style="306" customWidth="1"/>
    <col min="12041" max="12041" width="10.5546875" style="306" customWidth="1"/>
    <col min="12042" max="12043" width="12" style="306" customWidth="1"/>
    <col min="12044" max="12288" width="8.88671875" style="306"/>
    <col min="12289" max="12289" width="18.109375" style="306" customWidth="1"/>
    <col min="12290" max="12290" width="10.5546875" style="306" customWidth="1"/>
    <col min="12291" max="12291" width="11.33203125" style="306" customWidth="1"/>
    <col min="12292" max="12292" width="15.44140625" style="306" customWidth="1"/>
    <col min="12293" max="12294" width="10.5546875" style="306" customWidth="1"/>
    <col min="12295" max="12295" width="18" style="306" customWidth="1"/>
    <col min="12296" max="12296" width="14.6640625" style="306" customWidth="1"/>
    <col min="12297" max="12297" width="10.5546875" style="306" customWidth="1"/>
    <col min="12298" max="12299" width="12" style="306" customWidth="1"/>
    <col min="12300" max="12544" width="8.88671875" style="306"/>
    <col min="12545" max="12545" width="18.109375" style="306" customWidth="1"/>
    <col min="12546" max="12546" width="10.5546875" style="306" customWidth="1"/>
    <col min="12547" max="12547" width="11.33203125" style="306" customWidth="1"/>
    <col min="12548" max="12548" width="15.44140625" style="306" customWidth="1"/>
    <col min="12549" max="12550" width="10.5546875" style="306" customWidth="1"/>
    <col min="12551" max="12551" width="18" style="306" customWidth="1"/>
    <col min="12552" max="12552" width="14.6640625" style="306" customWidth="1"/>
    <col min="12553" max="12553" width="10.5546875" style="306" customWidth="1"/>
    <col min="12554" max="12555" width="12" style="306" customWidth="1"/>
    <col min="12556" max="12800" width="8.88671875" style="306"/>
    <col min="12801" max="12801" width="18.109375" style="306" customWidth="1"/>
    <col min="12802" max="12802" width="10.5546875" style="306" customWidth="1"/>
    <col min="12803" max="12803" width="11.33203125" style="306" customWidth="1"/>
    <col min="12804" max="12804" width="15.44140625" style="306" customWidth="1"/>
    <col min="12805" max="12806" width="10.5546875" style="306" customWidth="1"/>
    <col min="12807" max="12807" width="18" style="306" customWidth="1"/>
    <col min="12808" max="12808" width="14.6640625" style="306" customWidth="1"/>
    <col min="12809" max="12809" width="10.5546875" style="306" customWidth="1"/>
    <col min="12810" max="12811" width="12" style="306" customWidth="1"/>
    <col min="12812" max="13056" width="8.88671875" style="306"/>
    <col min="13057" max="13057" width="18.109375" style="306" customWidth="1"/>
    <col min="13058" max="13058" width="10.5546875" style="306" customWidth="1"/>
    <col min="13059" max="13059" width="11.33203125" style="306" customWidth="1"/>
    <col min="13060" max="13060" width="15.44140625" style="306" customWidth="1"/>
    <col min="13061" max="13062" width="10.5546875" style="306" customWidth="1"/>
    <col min="13063" max="13063" width="18" style="306" customWidth="1"/>
    <col min="13064" max="13064" width="14.6640625" style="306" customWidth="1"/>
    <col min="13065" max="13065" width="10.5546875" style="306" customWidth="1"/>
    <col min="13066" max="13067" width="12" style="306" customWidth="1"/>
    <col min="13068" max="13312" width="8.88671875" style="306"/>
    <col min="13313" max="13313" width="18.109375" style="306" customWidth="1"/>
    <col min="13314" max="13314" width="10.5546875" style="306" customWidth="1"/>
    <col min="13315" max="13315" width="11.33203125" style="306" customWidth="1"/>
    <col min="13316" max="13316" width="15.44140625" style="306" customWidth="1"/>
    <col min="13317" max="13318" width="10.5546875" style="306" customWidth="1"/>
    <col min="13319" max="13319" width="18" style="306" customWidth="1"/>
    <col min="13320" max="13320" width="14.6640625" style="306" customWidth="1"/>
    <col min="13321" max="13321" width="10.5546875" style="306" customWidth="1"/>
    <col min="13322" max="13323" width="12" style="306" customWidth="1"/>
    <col min="13324" max="13568" width="8.88671875" style="306"/>
    <col min="13569" max="13569" width="18.109375" style="306" customWidth="1"/>
    <col min="13570" max="13570" width="10.5546875" style="306" customWidth="1"/>
    <col min="13571" max="13571" width="11.33203125" style="306" customWidth="1"/>
    <col min="13572" max="13572" width="15.44140625" style="306" customWidth="1"/>
    <col min="13573" max="13574" width="10.5546875" style="306" customWidth="1"/>
    <col min="13575" max="13575" width="18" style="306" customWidth="1"/>
    <col min="13576" max="13576" width="14.6640625" style="306" customWidth="1"/>
    <col min="13577" max="13577" width="10.5546875" style="306" customWidth="1"/>
    <col min="13578" max="13579" width="12" style="306" customWidth="1"/>
    <col min="13580" max="13824" width="8.88671875" style="306"/>
    <col min="13825" max="13825" width="18.109375" style="306" customWidth="1"/>
    <col min="13826" max="13826" width="10.5546875" style="306" customWidth="1"/>
    <col min="13827" max="13827" width="11.33203125" style="306" customWidth="1"/>
    <col min="13828" max="13828" width="15.44140625" style="306" customWidth="1"/>
    <col min="13829" max="13830" width="10.5546875" style="306" customWidth="1"/>
    <col min="13831" max="13831" width="18" style="306" customWidth="1"/>
    <col min="13832" max="13832" width="14.6640625" style="306" customWidth="1"/>
    <col min="13833" max="13833" width="10.5546875" style="306" customWidth="1"/>
    <col min="13834" max="13835" width="12" style="306" customWidth="1"/>
    <col min="13836" max="14080" width="8.88671875" style="306"/>
    <col min="14081" max="14081" width="18.109375" style="306" customWidth="1"/>
    <col min="14082" max="14082" width="10.5546875" style="306" customWidth="1"/>
    <col min="14083" max="14083" width="11.33203125" style="306" customWidth="1"/>
    <col min="14084" max="14084" width="15.44140625" style="306" customWidth="1"/>
    <col min="14085" max="14086" width="10.5546875" style="306" customWidth="1"/>
    <col min="14087" max="14087" width="18" style="306" customWidth="1"/>
    <col min="14088" max="14088" width="14.6640625" style="306" customWidth="1"/>
    <col min="14089" max="14089" width="10.5546875" style="306" customWidth="1"/>
    <col min="14090" max="14091" width="12" style="306" customWidth="1"/>
    <col min="14092" max="14336" width="8.88671875" style="306"/>
    <col min="14337" max="14337" width="18.109375" style="306" customWidth="1"/>
    <col min="14338" max="14338" width="10.5546875" style="306" customWidth="1"/>
    <col min="14339" max="14339" width="11.33203125" style="306" customWidth="1"/>
    <col min="14340" max="14340" width="15.44140625" style="306" customWidth="1"/>
    <col min="14341" max="14342" width="10.5546875" style="306" customWidth="1"/>
    <col min="14343" max="14343" width="18" style="306" customWidth="1"/>
    <col min="14344" max="14344" width="14.6640625" style="306" customWidth="1"/>
    <col min="14345" max="14345" width="10.5546875" style="306" customWidth="1"/>
    <col min="14346" max="14347" width="12" style="306" customWidth="1"/>
    <col min="14348" max="14592" width="8.88671875" style="306"/>
    <col min="14593" max="14593" width="18.109375" style="306" customWidth="1"/>
    <col min="14594" max="14594" width="10.5546875" style="306" customWidth="1"/>
    <col min="14595" max="14595" width="11.33203125" style="306" customWidth="1"/>
    <col min="14596" max="14596" width="15.44140625" style="306" customWidth="1"/>
    <col min="14597" max="14598" width="10.5546875" style="306" customWidth="1"/>
    <col min="14599" max="14599" width="18" style="306" customWidth="1"/>
    <col min="14600" max="14600" width="14.6640625" style="306" customWidth="1"/>
    <col min="14601" max="14601" width="10.5546875" style="306" customWidth="1"/>
    <col min="14602" max="14603" width="12" style="306" customWidth="1"/>
    <col min="14604" max="14848" width="8.88671875" style="306"/>
    <col min="14849" max="14849" width="18.109375" style="306" customWidth="1"/>
    <col min="14850" max="14850" width="10.5546875" style="306" customWidth="1"/>
    <col min="14851" max="14851" width="11.33203125" style="306" customWidth="1"/>
    <col min="14852" max="14852" width="15.44140625" style="306" customWidth="1"/>
    <col min="14853" max="14854" width="10.5546875" style="306" customWidth="1"/>
    <col min="14855" max="14855" width="18" style="306" customWidth="1"/>
    <col min="14856" max="14856" width="14.6640625" style="306" customWidth="1"/>
    <col min="14857" max="14857" width="10.5546875" style="306" customWidth="1"/>
    <col min="14858" max="14859" width="12" style="306" customWidth="1"/>
    <col min="14860" max="15104" width="8.88671875" style="306"/>
    <col min="15105" max="15105" width="18.109375" style="306" customWidth="1"/>
    <col min="15106" max="15106" width="10.5546875" style="306" customWidth="1"/>
    <col min="15107" max="15107" width="11.33203125" style="306" customWidth="1"/>
    <col min="15108" max="15108" width="15.44140625" style="306" customWidth="1"/>
    <col min="15109" max="15110" width="10.5546875" style="306" customWidth="1"/>
    <col min="15111" max="15111" width="18" style="306" customWidth="1"/>
    <col min="15112" max="15112" width="14.6640625" style="306" customWidth="1"/>
    <col min="15113" max="15113" width="10.5546875" style="306" customWidth="1"/>
    <col min="15114" max="15115" width="12" style="306" customWidth="1"/>
    <col min="15116" max="15360" width="8.88671875" style="306"/>
    <col min="15361" max="15361" width="18.109375" style="306" customWidth="1"/>
    <col min="15362" max="15362" width="10.5546875" style="306" customWidth="1"/>
    <col min="15363" max="15363" width="11.33203125" style="306" customWidth="1"/>
    <col min="15364" max="15364" width="15.44140625" style="306" customWidth="1"/>
    <col min="15365" max="15366" width="10.5546875" style="306" customWidth="1"/>
    <col min="15367" max="15367" width="18" style="306" customWidth="1"/>
    <col min="15368" max="15368" width="14.6640625" style="306" customWidth="1"/>
    <col min="15369" max="15369" width="10.5546875" style="306" customWidth="1"/>
    <col min="15370" max="15371" width="12" style="306" customWidth="1"/>
    <col min="15372" max="15616" width="8.88671875" style="306"/>
    <col min="15617" max="15617" width="18.109375" style="306" customWidth="1"/>
    <col min="15618" max="15618" width="10.5546875" style="306" customWidth="1"/>
    <col min="15619" max="15619" width="11.33203125" style="306" customWidth="1"/>
    <col min="15620" max="15620" width="15.44140625" style="306" customWidth="1"/>
    <col min="15621" max="15622" width="10.5546875" style="306" customWidth="1"/>
    <col min="15623" max="15623" width="18" style="306" customWidth="1"/>
    <col min="15624" max="15624" width="14.6640625" style="306" customWidth="1"/>
    <col min="15625" max="15625" width="10.5546875" style="306" customWidth="1"/>
    <col min="15626" max="15627" width="12" style="306" customWidth="1"/>
    <col min="15628" max="15872" width="8.88671875" style="306"/>
    <col min="15873" max="15873" width="18.109375" style="306" customWidth="1"/>
    <col min="15874" max="15874" width="10.5546875" style="306" customWidth="1"/>
    <col min="15875" max="15875" width="11.33203125" style="306" customWidth="1"/>
    <col min="15876" max="15876" width="15.44140625" style="306" customWidth="1"/>
    <col min="15877" max="15878" width="10.5546875" style="306" customWidth="1"/>
    <col min="15879" max="15879" width="18" style="306" customWidth="1"/>
    <col min="15880" max="15880" width="14.6640625" style="306" customWidth="1"/>
    <col min="15881" max="15881" width="10.5546875" style="306" customWidth="1"/>
    <col min="15882" max="15883" width="12" style="306" customWidth="1"/>
    <col min="15884" max="16128" width="8.88671875" style="306"/>
    <col min="16129" max="16129" width="18.109375" style="306" customWidth="1"/>
    <col min="16130" max="16130" width="10.5546875" style="306" customWidth="1"/>
    <col min="16131" max="16131" width="11.33203125" style="306" customWidth="1"/>
    <col min="16132" max="16132" width="15.44140625" style="306" customWidth="1"/>
    <col min="16133" max="16134" width="10.5546875" style="306" customWidth="1"/>
    <col min="16135" max="16135" width="18" style="306" customWidth="1"/>
    <col min="16136" max="16136" width="14.6640625" style="306" customWidth="1"/>
    <col min="16137" max="16137" width="10.5546875" style="306" customWidth="1"/>
    <col min="16138" max="16139" width="12" style="306" customWidth="1"/>
    <col min="16140" max="16384" width="8.88671875" style="306"/>
  </cols>
  <sheetData>
    <row r="1" spans="1:11" s="290" customFormat="1" ht="45.6" customHeight="1" x14ac:dyDescent="0.4">
      <c r="A1" s="310" t="s">
        <v>113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s="290" customFormat="1" ht="11.4" customHeight="1" x14ac:dyDescent="0.3">
      <c r="C2" s="291"/>
      <c r="D2" s="291"/>
      <c r="E2" s="291"/>
      <c r="G2" s="291"/>
      <c r="H2" s="291"/>
      <c r="I2" s="291"/>
      <c r="K2" s="292" t="s">
        <v>106</v>
      </c>
    </row>
    <row r="3" spans="1:11" s="297" customFormat="1" ht="21.75" customHeight="1" x14ac:dyDescent="0.25">
      <c r="A3" s="293"/>
      <c r="B3" s="294" t="s">
        <v>100</v>
      </c>
      <c r="C3" s="294" t="s">
        <v>18</v>
      </c>
      <c r="D3" s="294" t="s">
        <v>101</v>
      </c>
      <c r="E3" s="294" t="s">
        <v>107</v>
      </c>
      <c r="F3" s="294" t="s">
        <v>108</v>
      </c>
      <c r="G3" s="294" t="s">
        <v>19</v>
      </c>
      <c r="H3" s="294" t="s">
        <v>111</v>
      </c>
      <c r="I3" s="294" t="s">
        <v>109</v>
      </c>
      <c r="J3" s="295" t="s">
        <v>110</v>
      </c>
      <c r="K3" s="296" t="s">
        <v>14</v>
      </c>
    </row>
    <row r="4" spans="1:11" s="297" customFormat="1" ht="9" customHeight="1" x14ac:dyDescent="0.25">
      <c r="A4" s="298"/>
      <c r="B4" s="294"/>
      <c r="C4" s="294"/>
      <c r="D4" s="294"/>
      <c r="E4" s="294"/>
      <c r="F4" s="294"/>
      <c r="G4" s="294"/>
      <c r="H4" s="294"/>
      <c r="I4" s="294"/>
      <c r="J4" s="295"/>
      <c r="K4" s="296"/>
    </row>
    <row r="5" spans="1:11" s="297" customFormat="1" ht="40.950000000000003" customHeight="1" x14ac:dyDescent="0.25">
      <c r="A5" s="298"/>
      <c r="B5" s="294"/>
      <c r="C5" s="294"/>
      <c r="D5" s="294"/>
      <c r="E5" s="294"/>
      <c r="F5" s="294"/>
      <c r="G5" s="294"/>
      <c r="H5" s="294"/>
      <c r="I5" s="294"/>
      <c r="J5" s="295"/>
      <c r="K5" s="296"/>
    </row>
    <row r="6" spans="1:11" s="300" customFormat="1" ht="9" customHeight="1" x14ac:dyDescent="0.2">
      <c r="A6" s="299" t="s">
        <v>4</v>
      </c>
      <c r="B6" s="299">
        <v>1</v>
      </c>
      <c r="C6" s="299">
        <v>2</v>
      </c>
      <c r="D6" s="299">
        <v>3</v>
      </c>
      <c r="E6" s="299">
        <v>4</v>
      </c>
      <c r="F6" s="299">
        <v>5</v>
      </c>
      <c r="G6" s="299">
        <v>6</v>
      </c>
      <c r="H6" s="299">
        <v>7</v>
      </c>
      <c r="I6" s="299">
        <v>8</v>
      </c>
      <c r="J6" s="299">
        <v>9</v>
      </c>
      <c r="K6" s="299">
        <v>10</v>
      </c>
    </row>
    <row r="7" spans="1:11" s="302" customFormat="1" ht="24.6" customHeight="1" x14ac:dyDescent="0.3">
      <c r="A7" s="30" t="s">
        <v>39</v>
      </c>
      <c r="B7" s="301">
        <f>SUM(B8:B27)</f>
        <v>18912</v>
      </c>
      <c r="C7" s="301">
        <f t="shared" ref="C7:K7" si="0">SUM(C8:C27)</f>
        <v>16872</v>
      </c>
      <c r="D7" s="301">
        <f t="shared" si="0"/>
        <v>4350</v>
      </c>
      <c r="E7" s="301">
        <f t="shared" si="0"/>
        <v>3844</v>
      </c>
      <c r="F7" s="301">
        <f t="shared" si="0"/>
        <v>107</v>
      </c>
      <c r="G7" s="301">
        <f t="shared" si="0"/>
        <v>512</v>
      </c>
      <c r="H7" s="301">
        <f t="shared" si="0"/>
        <v>13402</v>
      </c>
      <c r="I7" s="301">
        <f t="shared" si="0"/>
        <v>6373</v>
      </c>
      <c r="J7" s="301">
        <f t="shared" si="0"/>
        <v>6012</v>
      </c>
      <c r="K7" s="301">
        <f t="shared" si="0"/>
        <v>2259</v>
      </c>
    </row>
    <row r="8" spans="1:11" ht="15" customHeight="1" x14ac:dyDescent="0.3">
      <c r="A8" s="136" t="s">
        <v>40</v>
      </c>
      <c r="B8" s="303">
        <f>'Послуги всього'!B10-'12'!B8</f>
        <v>7227</v>
      </c>
      <c r="C8" s="304">
        <f>'Послуги всього'!D10-'12'!C8</f>
        <v>6290</v>
      </c>
      <c r="D8" s="305">
        <f>'Послуги всього'!G10-'12'!D8</f>
        <v>1306</v>
      </c>
      <c r="E8" s="304">
        <v>1073</v>
      </c>
      <c r="F8" s="304">
        <f>'Послуги всього'!J10-'12'!F8</f>
        <v>20</v>
      </c>
      <c r="G8" s="305">
        <f>'Послуги всього'!M10-'12'!G8</f>
        <v>6</v>
      </c>
      <c r="H8" s="305">
        <f>'Послуги всього'!P10-'12'!H8</f>
        <v>3524</v>
      </c>
      <c r="I8" s="305">
        <f>'Послуги всього'!R10-'12'!I8</f>
        <v>2448</v>
      </c>
      <c r="J8" s="304">
        <f>'Послуги всього'!T10-'12'!J8</f>
        <v>2278</v>
      </c>
      <c r="K8" s="304">
        <f>'Послуги всього'!W10-'12'!K8</f>
        <v>1428</v>
      </c>
    </row>
    <row r="9" spans="1:11" ht="15" customHeight="1" x14ac:dyDescent="0.3">
      <c r="A9" s="136" t="s">
        <v>41</v>
      </c>
      <c r="B9" s="303">
        <f>'Послуги всього'!B11-'12'!B9</f>
        <v>692</v>
      </c>
      <c r="C9" s="304">
        <f>'Послуги всього'!D11-'12'!C9</f>
        <v>638</v>
      </c>
      <c r="D9" s="305">
        <f>'Послуги всього'!G11-'12'!D9</f>
        <v>177</v>
      </c>
      <c r="E9" s="304">
        <v>162</v>
      </c>
      <c r="F9" s="304">
        <f>'Послуги всього'!J11-'12'!F9</f>
        <v>9</v>
      </c>
      <c r="G9" s="305">
        <f>'Послуги всього'!M11-'12'!G9</f>
        <v>9</v>
      </c>
      <c r="H9" s="305">
        <f>'Послуги всього'!P11-'12'!H9</f>
        <v>607</v>
      </c>
      <c r="I9" s="305">
        <f>'Послуги всього'!R11-'12'!I9</f>
        <v>236</v>
      </c>
      <c r="J9" s="304">
        <f>'Послуги всього'!T11-'12'!J9</f>
        <v>209</v>
      </c>
      <c r="K9" s="304">
        <f>'Послуги всього'!W11-'12'!K9</f>
        <v>8</v>
      </c>
    </row>
    <row r="10" spans="1:11" ht="15" customHeight="1" x14ac:dyDescent="0.3">
      <c r="A10" s="136" t="s">
        <v>42</v>
      </c>
      <c r="B10" s="303">
        <f>'Послуги всього'!B12-'12'!B10</f>
        <v>596</v>
      </c>
      <c r="C10" s="304">
        <f>'Послуги всього'!D12-'12'!C10</f>
        <v>511</v>
      </c>
      <c r="D10" s="305">
        <f>'Послуги всього'!G12-'12'!D10</f>
        <v>134</v>
      </c>
      <c r="E10" s="304">
        <v>121</v>
      </c>
      <c r="F10" s="304">
        <f>'Послуги всього'!J12-'12'!F10</f>
        <v>7</v>
      </c>
      <c r="G10" s="305">
        <f>'Послуги всього'!M12-'12'!G10</f>
        <v>9</v>
      </c>
      <c r="H10" s="305">
        <f>'Послуги всього'!P12-'12'!H10</f>
        <v>489</v>
      </c>
      <c r="I10" s="305">
        <f>'Послуги всього'!R12-'12'!I10</f>
        <v>83</v>
      </c>
      <c r="J10" s="304">
        <f>'Послуги всього'!T12-'12'!J10</f>
        <v>82</v>
      </c>
      <c r="K10" s="304">
        <f>'Послуги всього'!W12-'12'!K10</f>
        <v>7</v>
      </c>
    </row>
    <row r="11" spans="1:11" ht="15" customHeight="1" x14ac:dyDescent="0.3">
      <c r="A11" s="136" t="s">
        <v>43</v>
      </c>
      <c r="B11" s="303">
        <f>'Послуги всього'!B13-'12'!B11</f>
        <v>636</v>
      </c>
      <c r="C11" s="304">
        <f>'Послуги всього'!D13-'12'!C11</f>
        <v>567</v>
      </c>
      <c r="D11" s="305">
        <f>'Послуги всього'!G13-'12'!D11</f>
        <v>98</v>
      </c>
      <c r="E11" s="304">
        <v>93</v>
      </c>
      <c r="F11" s="304">
        <f>'Послуги всього'!J13-'12'!F11</f>
        <v>2</v>
      </c>
      <c r="G11" s="305">
        <f>'Послуги всього'!M13-'12'!G11</f>
        <v>9</v>
      </c>
      <c r="H11" s="305">
        <f>'Послуги всього'!P13-'12'!H11</f>
        <v>544</v>
      </c>
      <c r="I11" s="305">
        <f>'Послуги всього'!R13-'12'!I11</f>
        <v>287</v>
      </c>
      <c r="J11" s="304">
        <f>'Послуги всього'!T13-'12'!J11</f>
        <v>258</v>
      </c>
      <c r="K11" s="304">
        <f>'Послуги всього'!W13-'12'!K11</f>
        <v>19</v>
      </c>
    </row>
    <row r="12" spans="1:11" ht="15" customHeight="1" x14ac:dyDescent="0.3">
      <c r="A12" s="136" t="s">
        <v>44</v>
      </c>
      <c r="B12" s="303">
        <f>'Послуги всього'!B14-'12'!B12</f>
        <v>375</v>
      </c>
      <c r="C12" s="304">
        <f>'Послуги всього'!D14-'12'!C12</f>
        <v>302</v>
      </c>
      <c r="D12" s="305">
        <f>'Послуги всього'!G14-'12'!D12</f>
        <v>154</v>
      </c>
      <c r="E12" s="304">
        <v>115</v>
      </c>
      <c r="F12" s="304">
        <f>'Послуги всього'!J14-'12'!F12</f>
        <v>1</v>
      </c>
      <c r="G12" s="305">
        <f>'Послуги всього'!M14-'12'!G12</f>
        <v>0</v>
      </c>
      <c r="H12" s="305">
        <f>'Послуги всього'!P14-'12'!H12</f>
        <v>266</v>
      </c>
      <c r="I12" s="305">
        <f>'Послуги всього'!R14-'12'!I12</f>
        <v>81</v>
      </c>
      <c r="J12" s="304">
        <f>'Послуги всього'!T14-'12'!J12</f>
        <v>80</v>
      </c>
      <c r="K12" s="304">
        <f>'Послуги всього'!W14-'12'!K12</f>
        <v>17</v>
      </c>
    </row>
    <row r="13" spans="1:11" ht="15" customHeight="1" x14ac:dyDescent="0.3">
      <c r="A13" s="136" t="s">
        <v>45</v>
      </c>
      <c r="B13" s="303">
        <f>'Послуги всього'!B15-'12'!B13</f>
        <v>396</v>
      </c>
      <c r="C13" s="304">
        <f>'Послуги всього'!D15-'12'!C13</f>
        <v>352</v>
      </c>
      <c r="D13" s="305">
        <f>'Послуги всього'!G15-'12'!D13</f>
        <v>93</v>
      </c>
      <c r="E13" s="304">
        <v>84</v>
      </c>
      <c r="F13" s="304">
        <f>'Послуги всього'!J15-'12'!F13</f>
        <v>2</v>
      </c>
      <c r="G13" s="305">
        <f>'Послуги всього'!M15-'12'!G13</f>
        <v>14</v>
      </c>
      <c r="H13" s="305">
        <f>'Послуги всього'!P15-'12'!H13</f>
        <v>290</v>
      </c>
      <c r="I13" s="305">
        <f>'Послуги всього'!R15-'12'!I13</f>
        <v>168</v>
      </c>
      <c r="J13" s="304">
        <f>'Послуги всього'!T15-'12'!J13</f>
        <v>150</v>
      </c>
      <c r="K13" s="304">
        <f>'Послуги всього'!W15-'12'!K13</f>
        <v>19</v>
      </c>
    </row>
    <row r="14" spans="1:11" ht="15" customHeight="1" x14ac:dyDescent="0.3">
      <c r="A14" s="136" t="s">
        <v>46</v>
      </c>
      <c r="B14" s="303">
        <f>'Послуги всього'!B16-'12'!B14</f>
        <v>208</v>
      </c>
      <c r="C14" s="304">
        <f>'Послуги всього'!D16-'12'!C14</f>
        <v>204</v>
      </c>
      <c r="D14" s="305">
        <f>'Послуги всього'!G16-'12'!D14</f>
        <v>80</v>
      </c>
      <c r="E14" s="304">
        <v>78</v>
      </c>
      <c r="F14" s="304">
        <f>'Послуги всього'!J16-'12'!F14</f>
        <v>0</v>
      </c>
      <c r="G14" s="305">
        <f>'Послуги всього'!M16-'12'!G14</f>
        <v>7</v>
      </c>
      <c r="H14" s="305">
        <f>'Послуги всього'!P16-'12'!H14</f>
        <v>192</v>
      </c>
      <c r="I14" s="305">
        <f>'Послуги всього'!R16-'12'!I14</f>
        <v>83</v>
      </c>
      <c r="J14" s="304">
        <f>'Послуги всього'!T16-'12'!J14</f>
        <v>83</v>
      </c>
      <c r="K14" s="304">
        <f>'Послуги всього'!W16-'12'!K14</f>
        <v>4</v>
      </c>
    </row>
    <row r="15" spans="1:11" ht="15" customHeight="1" x14ac:dyDescent="0.3">
      <c r="A15" s="136" t="s">
        <v>47</v>
      </c>
      <c r="B15" s="303">
        <f>'Послуги всього'!B17-'12'!B15</f>
        <v>738</v>
      </c>
      <c r="C15" s="304">
        <f>'Послуги всього'!D17-'12'!C15</f>
        <v>699</v>
      </c>
      <c r="D15" s="305">
        <f>'Послуги всього'!G17-'12'!D15</f>
        <v>207</v>
      </c>
      <c r="E15" s="304">
        <v>173</v>
      </c>
      <c r="F15" s="304">
        <f>'Послуги всього'!J17-'12'!F15</f>
        <v>21</v>
      </c>
      <c r="G15" s="305">
        <f>'Послуги всього'!M17-'12'!G15</f>
        <v>19</v>
      </c>
      <c r="H15" s="305">
        <f>'Послуги всього'!P17-'12'!H15</f>
        <v>674</v>
      </c>
      <c r="I15" s="305">
        <f>'Послуги всього'!R17-'12'!I15</f>
        <v>256</v>
      </c>
      <c r="J15" s="304">
        <f>'Послуги всього'!T17-'12'!J15</f>
        <v>255</v>
      </c>
      <c r="K15" s="304">
        <f>'Послуги всього'!W17-'12'!K15</f>
        <v>119</v>
      </c>
    </row>
    <row r="16" spans="1:11" ht="15" customHeight="1" x14ac:dyDescent="0.3">
      <c r="A16" s="136" t="s">
        <v>48</v>
      </c>
      <c r="B16" s="303">
        <f>'Послуги всього'!B18-'12'!B16</f>
        <v>628</v>
      </c>
      <c r="C16" s="304">
        <f>'Послуги всього'!D18-'12'!C16</f>
        <v>612</v>
      </c>
      <c r="D16" s="305">
        <f>'Послуги всього'!G18-'12'!D16</f>
        <v>141</v>
      </c>
      <c r="E16" s="304">
        <v>127</v>
      </c>
      <c r="F16" s="304">
        <f>'Послуги всього'!J18-'12'!F16</f>
        <v>1</v>
      </c>
      <c r="G16" s="305">
        <f>'Послуги всього'!M18-'12'!G16</f>
        <v>28</v>
      </c>
      <c r="H16" s="305">
        <f>'Послуги всього'!P18-'12'!H16</f>
        <v>568</v>
      </c>
      <c r="I16" s="305">
        <f>'Послуги всього'!R18-'12'!I16</f>
        <v>144</v>
      </c>
      <c r="J16" s="304">
        <f>'Послуги всього'!T18-'12'!J16</f>
        <v>144</v>
      </c>
      <c r="K16" s="304">
        <f>'Послуги всього'!W18-'12'!K16</f>
        <v>38</v>
      </c>
    </row>
    <row r="17" spans="1:11" ht="15" customHeight="1" x14ac:dyDescent="0.3">
      <c r="A17" s="136" t="s">
        <v>49</v>
      </c>
      <c r="B17" s="303">
        <f>'Послуги всього'!B19-'12'!B17</f>
        <v>2575</v>
      </c>
      <c r="C17" s="304">
        <f>'Послуги всього'!D19-'12'!C17</f>
        <v>2073</v>
      </c>
      <c r="D17" s="305">
        <f>'Послуги всього'!G19-'12'!D17</f>
        <v>345</v>
      </c>
      <c r="E17" s="304">
        <v>304</v>
      </c>
      <c r="F17" s="304">
        <f>'Послуги всього'!J19-'12'!F17</f>
        <v>9</v>
      </c>
      <c r="G17" s="305">
        <f>'Послуги всього'!M19-'12'!G17</f>
        <v>19</v>
      </c>
      <c r="H17" s="305">
        <f>'Послуги всього'!P19-'12'!H17</f>
        <v>1899</v>
      </c>
      <c r="I17" s="305">
        <f>'Послуги всього'!R19-'12'!I17</f>
        <v>942</v>
      </c>
      <c r="J17" s="304">
        <f>'Послуги всього'!T19-'12'!J17</f>
        <v>865</v>
      </c>
      <c r="K17" s="304">
        <f>'Послуги всього'!W19-'12'!K17</f>
        <v>364</v>
      </c>
    </row>
    <row r="18" spans="1:11" ht="15" customHeight="1" x14ac:dyDescent="0.3">
      <c r="A18" s="136" t="s">
        <v>50</v>
      </c>
      <c r="B18" s="303">
        <f>'Послуги всього'!B20-'12'!B18</f>
        <v>454</v>
      </c>
      <c r="C18" s="304">
        <f>'Послуги всього'!D20-'12'!C18</f>
        <v>415</v>
      </c>
      <c r="D18" s="305">
        <f>'Послуги всього'!G20-'12'!D18</f>
        <v>116</v>
      </c>
      <c r="E18" s="304">
        <v>102</v>
      </c>
      <c r="F18" s="304">
        <f>'Послуги всього'!J20-'12'!F18</f>
        <v>4</v>
      </c>
      <c r="G18" s="305">
        <f>'Послуги всього'!M20-'12'!G18</f>
        <v>31</v>
      </c>
      <c r="H18" s="305">
        <f>'Послуги всього'!P20-'12'!H18</f>
        <v>341</v>
      </c>
      <c r="I18" s="305">
        <f>'Послуги всього'!R20-'12'!I18</f>
        <v>175</v>
      </c>
      <c r="J18" s="304">
        <f>'Послуги всього'!T20-'12'!J18</f>
        <v>175</v>
      </c>
      <c r="K18" s="304">
        <f>'Послуги всього'!W20-'12'!K18</f>
        <v>18</v>
      </c>
    </row>
    <row r="19" spans="1:11" ht="15" customHeight="1" x14ac:dyDescent="0.3">
      <c r="A19" s="136" t="s">
        <v>51</v>
      </c>
      <c r="B19" s="303">
        <f>'Послуги всього'!B21-'12'!B19</f>
        <v>667</v>
      </c>
      <c r="C19" s="304">
        <f>'Послуги всього'!D21-'12'!C19</f>
        <v>651</v>
      </c>
      <c r="D19" s="305">
        <f>'Послуги всього'!G21-'12'!D19</f>
        <v>141</v>
      </c>
      <c r="E19" s="304">
        <v>128</v>
      </c>
      <c r="F19" s="304">
        <f>'Послуги всього'!J21-'12'!F19</f>
        <v>0</v>
      </c>
      <c r="G19" s="305">
        <f>'Послуги всього'!M21-'12'!G19</f>
        <v>34</v>
      </c>
      <c r="H19" s="305">
        <f>'Послуги всього'!P21-'12'!H19</f>
        <v>580</v>
      </c>
      <c r="I19" s="305">
        <f>'Послуги всього'!R21-'12'!I19</f>
        <v>284</v>
      </c>
      <c r="J19" s="304">
        <f>'Послуги всього'!T21-'12'!J19</f>
        <v>283</v>
      </c>
      <c r="K19" s="304">
        <f>'Послуги всього'!W21-'12'!K19</f>
        <v>17</v>
      </c>
    </row>
    <row r="20" spans="1:11" ht="15" customHeight="1" x14ac:dyDescent="0.3">
      <c r="A20" s="136" t="s">
        <v>52</v>
      </c>
      <c r="B20" s="303">
        <f>'Послуги всього'!B22-'12'!B20</f>
        <v>310</v>
      </c>
      <c r="C20" s="304">
        <f>'Послуги всього'!D22-'12'!C20</f>
        <v>299</v>
      </c>
      <c r="D20" s="305">
        <f>'Послуги всього'!G22-'12'!D20</f>
        <v>75</v>
      </c>
      <c r="E20" s="304">
        <v>74</v>
      </c>
      <c r="F20" s="304">
        <f>'Послуги всього'!J22-'12'!F20</f>
        <v>1</v>
      </c>
      <c r="G20" s="305">
        <f>'Послуги всього'!M22-'12'!G20</f>
        <v>34</v>
      </c>
      <c r="H20" s="305">
        <f>'Послуги всього'!P22-'12'!H20</f>
        <v>295</v>
      </c>
      <c r="I20" s="305">
        <f>'Послуги всього'!R22-'12'!I20</f>
        <v>83</v>
      </c>
      <c r="J20" s="304">
        <f>'Послуги всього'!T22-'12'!J20</f>
        <v>81</v>
      </c>
      <c r="K20" s="304">
        <f>'Послуги всього'!W22-'12'!K20</f>
        <v>3</v>
      </c>
    </row>
    <row r="21" spans="1:11" ht="15" customHeight="1" x14ac:dyDescent="0.3">
      <c r="A21" s="136" t="s">
        <v>53</v>
      </c>
      <c r="B21" s="303">
        <f>'Послуги всього'!B23-'12'!B21</f>
        <v>718</v>
      </c>
      <c r="C21" s="304">
        <f>'Послуги всього'!D23-'12'!C21</f>
        <v>679</v>
      </c>
      <c r="D21" s="305">
        <f>'Послуги всього'!G23-'12'!D21</f>
        <v>249</v>
      </c>
      <c r="E21" s="304">
        <v>236</v>
      </c>
      <c r="F21" s="304">
        <f>'Послуги всього'!J23-'12'!F21</f>
        <v>4</v>
      </c>
      <c r="G21" s="305">
        <f>'Послуги всього'!M23-'12'!G21</f>
        <v>32</v>
      </c>
      <c r="H21" s="305">
        <f>'Послуги всього'!P23-'12'!H21</f>
        <v>670</v>
      </c>
      <c r="I21" s="305">
        <f>'Послуги всього'!R23-'12'!I21</f>
        <v>288</v>
      </c>
      <c r="J21" s="304">
        <f>'Послуги всього'!T23-'12'!J21</f>
        <v>279</v>
      </c>
      <c r="K21" s="304">
        <f>'Послуги всього'!W23-'12'!K21</f>
        <v>123</v>
      </c>
    </row>
    <row r="22" spans="1:11" ht="15" customHeight="1" x14ac:dyDescent="0.3">
      <c r="A22" s="136" t="s">
        <v>54</v>
      </c>
      <c r="B22" s="303">
        <f>'Послуги всього'!B24-'12'!B22</f>
        <v>525</v>
      </c>
      <c r="C22" s="304">
        <f>'Послуги всього'!D24-'12'!C22</f>
        <v>474</v>
      </c>
      <c r="D22" s="305">
        <f>'Послуги всього'!G24-'12'!D22</f>
        <v>236</v>
      </c>
      <c r="E22" s="304">
        <v>215</v>
      </c>
      <c r="F22" s="304">
        <f>'Послуги всього'!J24-'12'!F22</f>
        <v>13</v>
      </c>
      <c r="G22" s="305">
        <f>'Послуги всього'!M24-'12'!G22</f>
        <v>11</v>
      </c>
      <c r="H22" s="305">
        <f>'Послуги всього'!P24-'12'!H22</f>
        <v>448</v>
      </c>
      <c r="I22" s="305">
        <f>'Послуги всього'!R24-'12'!I22</f>
        <v>132</v>
      </c>
      <c r="J22" s="304">
        <f>'Послуги всього'!T24-'12'!J22</f>
        <v>110</v>
      </c>
      <c r="K22" s="304">
        <f>'Послуги всього'!W24-'12'!K22</f>
        <v>28</v>
      </c>
    </row>
    <row r="23" spans="1:11" ht="15" customHeight="1" x14ac:dyDescent="0.3">
      <c r="A23" s="136" t="s">
        <v>55</v>
      </c>
      <c r="B23" s="303">
        <f>'Послуги всього'!B25-'12'!B23</f>
        <v>405</v>
      </c>
      <c r="C23" s="304">
        <f>'Послуги всього'!D25-'12'!C23</f>
        <v>391</v>
      </c>
      <c r="D23" s="305">
        <f>'Послуги всього'!G25-'12'!D23</f>
        <v>110</v>
      </c>
      <c r="E23" s="304">
        <v>96</v>
      </c>
      <c r="F23" s="304">
        <f>'Послуги всього'!J25-'12'!F23</f>
        <v>4</v>
      </c>
      <c r="G23" s="305">
        <f>'Послуги всього'!M25-'12'!G23</f>
        <v>42</v>
      </c>
      <c r="H23" s="305">
        <f>'Послуги всього'!P25-'12'!H23</f>
        <v>354</v>
      </c>
      <c r="I23" s="305">
        <f>'Послуги всього'!R25-'12'!I23</f>
        <v>156</v>
      </c>
      <c r="J23" s="304">
        <f>'Послуги всього'!T25-'12'!J23</f>
        <v>156</v>
      </c>
      <c r="K23" s="304">
        <f>'Послуги всього'!W25-'12'!K23</f>
        <v>5</v>
      </c>
    </row>
    <row r="24" spans="1:11" ht="15" customHeight="1" x14ac:dyDescent="0.3">
      <c r="A24" s="136" t="s">
        <v>56</v>
      </c>
      <c r="B24" s="303">
        <f>'Послуги всього'!B26-'12'!B24</f>
        <v>565</v>
      </c>
      <c r="C24" s="304">
        <f>'Послуги всього'!D26-'12'!C24</f>
        <v>556</v>
      </c>
      <c r="D24" s="305">
        <f>'Послуги всього'!G26-'12'!D24</f>
        <v>304</v>
      </c>
      <c r="E24" s="304">
        <v>299</v>
      </c>
      <c r="F24" s="304">
        <f>'Послуги всього'!J26-'12'!F24</f>
        <v>0</v>
      </c>
      <c r="G24" s="305">
        <f>'Послуги всього'!M26-'12'!G24</f>
        <v>67</v>
      </c>
      <c r="H24" s="305">
        <f>'Послуги всього'!P26-'12'!H24</f>
        <v>523</v>
      </c>
      <c r="I24" s="305">
        <f>'Послуги всього'!R26-'12'!I24</f>
        <v>173</v>
      </c>
      <c r="J24" s="304">
        <f>'Послуги всього'!T26-'12'!J24</f>
        <v>172</v>
      </c>
      <c r="K24" s="304">
        <f>'Послуги всього'!W26-'12'!K24</f>
        <v>21</v>
      </c>
    </row>
    <row r="25" spans="1:11" ht="15" customHeight="1" x14ac:dyDescent="0.3">
      <c r="A25" s="136" t="s">
        <v>57</v>
      </c>
      <c r="B25" s="303">
        <f>'Послуги всього'!B27-'12'!B25</f>
        <v>478</v>
      </c>
      <c r="C25" s="304">
        <f>'Послуги всього'!D27-'12'!C25</f>
        <v>458</v>
      </c>
      <c r="D25" s="305">
        <f>'Послуги всього'!G27-'12'!D25</f>
        <v>125</v>
      </c>
      <c r="E25" s="304">
        <v>114</v>
      </c>
      <c r="F25" s="304">
        <f>'Послуги всього'!J27-'12'!F25</f>
        <v>2</v>
      </c>
      <c r="G25" s="305">
        <f>'Послуги всього'!M27-'12'!G25</f>
        <v>93</v>
      </c>
      <c r="H25" s="305">
        <f>'Послуги всього'!P27-'12'!H25</f>
        <v>448</v>
      </c>
      <c r="I25" s="305">
        <f>'Послуги всього'!R27-'12'!I25</f>
        <v>104</v>
      </c>
      <c r="J25" s="304">
        <f>'Послуги всього'!T27-'12'!J25</f>
        <v>104</v>
      </c>
      <c r="K25" s="304">
        <f>'Послуги всього'!W27-'12'!K25</f>
        <v>4</v>
      </c>
    </row>
    <row r="26" spans="1:11" ht="15" customHeight="1" x14ac:dyDescent="0.3">
      <c r="A26" s="136" t="s">
        <v>58</v>
      </c>
      <c r="B26" s="303">
        <f>'Послуги всього'!B28-'12'!B26</f>
        <v>315</v>
      </c>
      <c r="C26" s="304">
        <f>'Послуги всього'!D28-'12'!C26</f>
        <v>302</v>
      </c>
      <c r="D26" s="305">
        <f>'Послуги всього'!G28-'12'!D26</f>
        <v>123</v>
      </c>
      <c r="E26" s="304">
        <v>117</v>
      </c>
      <c r="F26" s="304">
        <f>'Послуги всього'!J28-'12'!F26</f>
        <v>2</v>
      </c>
      <c r="G26" s="305">
        <f>'Послуги всього'!M28-'12'!G26</f>
        <v>31</v>
      </c>
      <c r="H26" s="305">
        <f>'Послуги всього'!P28-'12'!H26</f>
        <v>302</v>
      </c>
      <c r="I26" s="305">
        <f>'Послуги всього'!R28-'12'!I26</f>
        <v>139</v>
      </c>
      <c r="J26" s="304">
        <f>'Послуги всього'!T28-'12'!J26</f>
        <v>138</v>
      </c>
      <c r="K26" s="304">
        <f>'Послуги всього'!W28-'12'!K26</f>
        <v>0</v>
      </c>
    </row>
    <row r="27" spans="1:11" ht="15" customHeight="1" x14ac:dyDescent="0.3">
      <c r="A27" s="136" t="s">
        <v>59</v>
      </c>
      <c r="B27" s="303">
        <f>'Послуги всього'!B29-'12'!B27</f>
        <v>404</v>
      </c>
      <c r="C27" s="304">
        <f>'Послуги всього'!D29-'12'!C27</f>
        <v>399</v>
      </c>
      <c r="D27" s="305">
        <f>'Послуги всього'!G29-'12'!D27</f>
        <v>136</v>
      </c>
      <c r="E27" s="304">
        <v>133</v>
      </c>
      <c r="F27" s="304">
        <f>'Послуги всього'!J29-'12'!F27</f>
        <v>5</v>
      </c>
      <c r="G27" s="305">
        <f>'Послуги всього'!M29-'12'!G27</f>
        <v>17</v>
      </c>
      <c r="H27" s="305">
        <f>'Послуги всього'!P29-'12'!H27</f>
        <v>388</v>
      </c>
      <c r="I27" s="305">
        <f>'Послуги всього'!R29-'12'!I27</f>
        <v>111</v>
      </c>
      <c r="J27" s="304">
        <f>'Послуги всього'!T29-'12'!J27</f>
        <v>110</v>
      </c>
      <c r="K27" s="304">
        <f>'Послуги всього'!W29-'12'!K27</f>
        <v>17</v>
      </c>
    </row>
    <row r="28" spans="1:11" x14ac:dyDescent="0.3">
      <c r="H28" s="307"/>
      <c r="I28" s="308"/>
    </row>
    <row r="29" spans="1:11" x14ac:dyDescent="0.3">
      <c r="C29" s="309"/>
      <c r="D29" s="309"/>
      <c r="E29" s="309"/>
      <c r="F29" s="309"/>
      <c r="G29" s="309"/>
      <c r="H29" s="309"/>
      <c r="I29" s="309"/>
      <c r="J29" s="309"/>
      <c r="K29" s="309"/>
    </row>
    <row r="30" spans="1:11" x14ac:dyDescent="0.3">
      <c r="C30" s="309"/>
      <c r="D30" s="309"/>
      <c r="E30" s="309"/>
      <c r="F30" s="309"/>
      <c r="G30" s="309"/>
      <c r="H30" s="309"/>
      <c r="I30" s="309"/>
      <c r="J30" s="309"/>
      <c r="K30" s="309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59055118110236227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2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57.44140625" style="126" customWidth="1"/>
    <col min="2" max="2" width="14.6640625" style="15" customWidth="1"/>
    <col min="3" max="3" width="13.6640625" style="15" customWidth="1"/>
    <col min="4" max="4" width="8.6640625" style="126" customWidth="1"/>
    <col min="5" max="5" width="9.6640625" style="126" customWidth="1"/>
    <col min="6" max="6" width="15.109375" style="126" customWidth="1"/>
    <col min="7" max="7" width="13.6640625" style="126" customWidth="1"/>
    <col min="8" max="8" width="8.88671875" style="126" customWidth="1"/>
    <col min="9" max="10" width="10.88671875" style="126" customWidth="1"/>
    <col min="11" max="11" width="11.33203125" style="126" customWidth="1"/>
    <col min="12" max="12" width="11.6640625" style="126" customWidth="1"/>
    <col min="13" max="16384" width="8" style="126"/>
  </cols>
  <sheetData>
    <row r="1" spans="1:19" ht="27" customHeight="1" x14ac:dyDescent="0.25">
      <c r="A1" s="243" t="s">
        <v>67</v>
      </c>
      <c r="B1" s="243"/>
      <c r="C1" s="243"/>
      <c r="D1" s="243"/>
      <c r="E1" s="243"/>
      <c r="F1" s="243"/>
      <c r="G1" s="243"/>
      <c r="H1" s="243"/>
      <c r="I1" s="243"/>
      <c r="J1" s="137"/>
    </row>
    <row r="2" spans="1:19" ht="24" customHeight="1" x14ac:dyDescent="0.25">
      <c r="A2" s="244" t="s">
        <v>24</v>
      </c>
      <c r="B2" s="243"/>
      <c r="C2" s="243"/>
      <c r="D2" s="243"/>
      <c r="E2" s="243"/>
      <c r="F2" s="243"/>
      <c r="G2" s="243"/>
      <c r="H2" s="243"/>
      <c r="I2" s="243"/>
      <c r="J2" s="137"/>
    </row>
    <row r="3" spans="1:19" ht="4.2" customHeight="1" x14ac:dyDescent="0.25">
      <c r="A3" s="245"/>
      <c r="B3" s="245"/>
      <c r="C3" s="245"/>
      <c r="D3" s="245"/>
      <c r="E3" s="245"/>
    </row>
    <row r="4" spans="1:19" s="107" customFormat="1" ht="30.75" customHeight="1" x14ac:dyDescent="0.3">
      <c r="A4" s="209" t="s">
        <v>0</v>
      </c>
      <c r="B4" s="246" t="s">
        <v>25</v>
      </c>
      <c r="C4" s="247"/>
      <c r="D4" s="247"/>
      <c r="E4" s="248"/>
      <c r="F4" s="246" t="s">
        <v>26</v>
      </c>
      <c r="G4" s="247"/>
      <c r="H4" s="247"/>
      <c r="I4" s="248"/>
      <c r="J4" s="138"/>
    </row>
    <row r="5" spans="1:19" s="107" customFormat="1" ht="23.25" customHeight="1" x14ac:dyDescent="0.3">
      <c r="A5" s="242"/>
      <c r="B5" s="205" t="s">
        <v>77</v>
      </c>
      <c r="C5" s="205" t="s">
        <v>78</v>
      </c>
      <c r="D5" s="207" t="s">
        <v>1</v>
      </c>
      <c r="E5" s="208"/>
      <c r="F5" s="205" t="s">
        <v>77</v>
      </c>
      <c r="G5" s="205" t="s">
        <v>78</v>
      </c>
      <c r="H5" s="207" t="s">
        <v>1</v>
      </c>
      <c r="I5" s="208"/>
      <c r="J5" s="139"/>
    </row>
    <row r="6" spans="1:19" s="107" customFormat="1" ht="36.75" customHeight="1" x14ac:dyDescent="0.3">
      <c r="A6" s="210"/>
      <c r="B6" s="206"/>
      <c r="C6" s="206"/>
      <c r="D6" s="5" t="s">
        <v>2</v>
      </c>
      <c r="E6" s="6" t="s">
        <v>37</v>
      </c>
      <c r="F6" s="206"/>
      <c r="G6" s="206"/>
      <c r="H6" s="5" t="s">
        <v>2</v>
      </c>
      <c r="I6" s="6" t="s">
        <v>37</v>
      </c>
      <c r="J6" s="140"/>
    </row>
    <row r="7" spans="1:19" s="127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1"/>
    </row>
    <row r="8" spans="1:19" s="127" customFormat="1" ht="37.950000000000003" customHeight="1" x14ac:dyDescent="0.3">
      <c r="A8" s="128" t="s">
        <v>69</v>
      </c>
      <c r="B8" s="152" t="s">
        <v>68</v>
      </c>
      <c r="C8" s="152">
        <f>'15'!B8</f>
        <v>28697</v>
      </c>
      <c r="D8" s="11" t="s">
        <v>68</v>
      </c>
      <c r="E8" s="153" t="s">
        <v>68</v>
      </c>
      <c r="F8" s="152" t="s">
        <v>68</v>
      </c>
      <c r="G8" s="152">
        <f>'16'!B8</f>
        <v>15061</v>
      </c>
      <c r="H8" s="11" t="s">
        <v>68</v>
      </c>
      <c r="I8" s="153" t="s">
        <v>68</v>
      </c>
      <c r="J8" s="142"/>
      <c r="K8" s="17"/>
      <c r="L8" s="17"/>
      <c r="M8" s="129"/>
      <c r="R8" s="143"/>
      <c r="S8" s="143"/>
    </row>
    <row r="9" spans="1:19" s="107" customFormat="1" ht="37.950000000000003" customHeight="1" x14ac:dyDescent="0.3">
      <c r="A9" s="128" t="s">
        <v>33</v>
      </c>
      <c r="B9" s="152">
        <f>'15'!C8</f>
        <v>34852</v>
      </c>
      <c r="C9" s="152">
        <f>'15'!D8</f>
        <v>25388</v>
      </c>
      <c r="D9" s="11">
        <f t="shared" ref="D9:D13" si="0">C9/B9*100</f>
        <v>72.845173878113172</v>
      </c>
      <c r="E9" s="153">
        <f t="shared" ref="E9:E13" si="1">C9-B9</f>
        <v>-9464</v>
      </c>
      <c r="F9" s="152">
        <f>'16'!C8</f>
        <v>23638</v>
      </c>
      <c r="G9" s="152">
        <f>'16'!D8</f>
        <v>13739</v>
      </c>
      <c r="H9" s="11">
        <f t="shared" ref="H9:H13" si="2">G9/F9*100</f>
        <v>58.122514595143414</v>
      </c>
      <c r="I9" s="153">
        <f t="shared" ref="I9:I13" si="3">G9-F9</f>
        <v>-9899</v>
      </c>
      <c r="J9" s="142"/>
      <c r="K9" s="17"/>
      <c r="L9" s="17"/>
      <c r="M9" s="130"/>
      <c r="R9" s="143"/>
      <c r="S9" s="143"/>
    </row>
    <row r="10" spans="1:19" s="107" customFormat="1" ht="45" customHeight="1" x14ac:dyDescent="0.3">
      <c r="A10" s="131" t="s">
        <v>34</v>
      </c>
      <c r="B10" s="152">
        <f>'15'!F8</f>
        <v>13220</v>
      </c>
      <c r="C10" s="152">
        <f>'15'!G8</f>
        <v>4986</v>
      </c>
      <c r="D10" s="11">
        <f t="shared" si="0"/>
        <v>37.715582450832073</v>
      </c>
      <c r="E10" s="153">
        <f t="shared" si="1"/>
        <v>-8234</v>
      </c>
      <c r="F10" s="152">
        <f>'16'!F8</f>
        <v>10132</v>
      </c>
      <c r="G10" s="152">
        <f>'16'!G8</f>
        <v>2839</v>
      </c>
      <c r="H10" s="11">
        <f t="shared" si="2"/>
        <v>28.020134228187921</v>
      </c>
      <c r="I10" s="153">
        <f t="shared" si="3"/>
        <v>-7293</v>
      </c>
      <c r="J10" s="142"/>
      <c r="K10" s="17"/>
      <c r="L10" s="17"/>
      <c r="M10" s="130"/>
      <c r="R10" s="143"/>
      <c r="S10" s="143"/>
    </row>
    <row r="11" spans="1:19" s="107" customFormat="1" ht="37.950000000000003" customHeight="1" x14ac:dyDescent="0.3">
      <c r="A11" s="128" t="s">
        <v>35</v>
      </c>
      <c r="B11" s="152">
        <f>'15'!I8</f>
        <v>757</v>
      </c>
      <c r="C11" s="152">
        <f>'15'!J8</f>
        <v>198</v>
      </c>
      <c r="D11" s="11">
        <f t="shared" si="0"/>
        <v>26.1558784676354</v>
      </c>
      <c r="E11" s="153">
        <f t="shared" si="1"/>
        <v>-559</v>
      </c>
      <c r="F11" s="152">
        <f>'16'!I8</f>
        <v>534</v>
      </c>
      <c r="G11" s="152">
        <f>'16'!J8</f>
        <v>96</v>
      </c>
      <c r="H11" s="11">
        <f t="shared" si="2"/>
        <v>17.977528089887642</v>
      </c>
      <c r="I11" s="153">
        <f t="shared" si="3"/>
        <v>-438</v>
      </c>
      <c r="J11" s="142"/>
      <c r="K11" s="17"/>
      <c r="L11" s="17"/>
      <c r="M11" s="130"/>
      <c r="R11" s="143"/>
      <c r="S11" s="143"/>
    </row>
    <row r="12" spans="1:19" s="107" customFormat="1" ht="45.75" customHeight="1" x14ac:dyDescent="0.3">
      <c r="A12" s="128" t="s">
        <v>27</v>
      </c>
      <c r="B12" s="152">
        <f>'15'!L8</f>
        <v>624</v>
      </c>
      <c r="C12" s="152">
        <f>'15'!M8</f>
        <v>134</v>
      </c>
      <c r="D12" s="11">
        <f t="shared" si="0"/>
        <v>21.474358974358974</v>
      </c>
      <c r="E12" s="153">
        <f t="shared" si="1"/>
        <v>-490</v>
      </c>
      <c r="F12" s="152">
        <f>'16'!L8</f>
        <v>1987</v>
      </c>
      <c r="G12" s="152">
        <f>'16'!M8</f>
        <v>698</v>
      </c>
      <c r="H12" s="11">
        <f t="shared" si="2"/>
        <v>35.128334172118777</v>
      </c>
      <c r="I12" s="153">
        <f t="shared" si="3"/>
        <v>-1289</v>
      </c>
      <c r="J12" s="142"/>
      <c r="K12" s="17"/>
      <c r="L12" s="17"/>
      <c r="M12" s="130"/>
      <c r="R12" s="143"/>
      <c r="S12" s="143"/>
    </row>
    <row r="13" spans="1:19" s="107" customFormat="1" ht="49.5" customHeight="1" x14ac:dyDescent="0.3">
      <c r="A13" s="128" t="s">
        <v>36</v>
      </c>
      <c r="B13" s="152">
        <f>'15'!O8</f>
        <v>33058</v>
      </c>
      <c r="C13" s="152">
        <f>'15'!P8</f>
        <v>18991</v>
      </c>
      <c r="D13" s="11">
        <f t="shared" si="0"/>
        <v>57.447516486175807</v>
      </c>
      <c r="E13" s="153">
        <f t="shared" si="1"/>
        <v>-14067</v>
      </c>
      <c r="F13" s="152">
        <f>'16'!O8</f>
        <v>23143</v>
      </c>
      <c r="G13" s="152">
        <f>'16'!P8</f>
        <v>11962</v>
      </c>
      <c r="H13" s="11">
        <f t="shared" si="2"/>
        <v>51.687335263362577</v>
      </c>
      <c r="I13" s="153">
        <f t="shared" si="3"/>
        <v>-11181</v>
      </c>
      <c r="J13" s="142"/>
      <c r="K13" s="17"/>
      <c r="L13" s="17"/>
      <c r="M13" s="130"/>
      <c r="R13" s="143"/>
      <c r="S13" s="143"/>
    </row>
    <row r="14" spans="1:19" s="107" customFormat="1" ht="12.75" customHeight="1" x14ac:dyDescent="0.3">
      <c r="A14" s="211" t="s">
        <v>5</v>
      </c>
      <c r="B14" s="212"/>
      <c r="C14" s="212"/>
      <c r="D14" s="212"/>
      <c r="E14" s="212"/>
      <c r="F14" s="212"/>
      <c r="G14" s="212"/>
      <c r="H14" s="212"/>
      <c r="I14" s="212"/>
      <c r="J14" s="144"/>
      <c r="K14" s="17"/>
      <c r="L14" s="17"/>
      <c r="M14" s="130"/>
    </row>
    <row r="15" spans="1:19" s="107" customFormat="1" ht="18" customHeight="1" x14ac:dyDescent="0.3">
      <c r="A15" s="213"/>
      <c r="B15" s="214"/>
      <c r="C15" s="214"/>
      <c r="D15" s="214"/>
      <c r="E15" s="214"/>
      <c r="F15" s="214"/>
      <c r="G15" s="214"/>
      <c r="H15" s="214"/>
      <c r="I15" s="214"/>
      <c r="J15" s="144"/>
      <c r="K15" s="17"/>
      <c r="L15" s="17"/>
      <c r="M15" s="130"/>
    </row>
    <row r="16" spans="1:19" s="107" customFormat="1" ht="20.25" customHeight="1" x14ac:dyDescent="0.3">
      <c r="A16" s="209" t="s">
        <v>0</v>
      </c>
      <c r="B16" s="215" t="s">
        <v>79</v>
      </c>
      <c r="C16" s="215" t="s">
        <v>80</v>
      </c>
      <c r="D16" s="207" t="s">
        <v>1</v>
      </c>
      <c r="E16" s="208"/>
      <c r="F16" s="215" t="s">
        <v>79</v>
      </c>
      <c r="G16" s="215" t="s">
        <v>80</v>
      </c>
      <c r="H16" s="207" t="s">
        <v>1</v>
      </c>
      <c r="I16" s="208"/>
      <c r="J16" s="139"/>
      <c r="K16" s="17"/>
      <c r="L16" s="17"/>
      <c r="M16" s="130"/>
    </row>
    <row r="17" spans="1:13" ht="27" customHeight="1" x14ac:dyDescent="0.4">
      <c r="A17" s="210"/>
      <c r="B17" s="215"/>
      <c r="C17" s="215"/>
      <c r="D17" s="16" t="s">
        <v>2</v>
      </c>
      <c r="E17" s="6" t="s">
        <v>64</v>
      </c>
      <c r="F17" s="215"/>
      <c r="G17" s="215"/>
      <c r="H17" s="16" t="s">
        <v>2</v>
      </c>
      <c r="I17" s="6" t="s">
        <v>64</v>
      </c>
      <c r="J17" s="140"/>
      <c r="K17" s="145"/>
      <c r="L17" s="145"/>
      <c r="M17" s="132"/>
    </row>
    <row r="18" spans="1:13" ht="28.95" customHeight="1" x14ac:dyDescent="0.4">
      <c r="A18" s="128" t="s">
        <v>69</v>
      </c>
      <c r="B18" s="154" t="s">
        <v>68</v>
      </c>
      <c r="C18" s="154">
        <f>'15'!R8</f>
        <v>9463</v>
      </c>
      <c r="D18" s="11" t="s">
        <v>68</v>
      </c>
      <c r="E18" s="153" t="s">
        <v>68</v>
      </c>
      <c r="F18" s="158" t="s">
        <v>68</v>
      </c>
      <c r="G18" s="158">
        <f>'16'!R8</f>
        <v>5447</v>
      </c>
      <c r="H18" s="11" t="s">
        <v>68</v>
      </c>
      <c r="I18" s="153" t="s">
        <v>68</v>
      </c>
      <c r="J18" s="146"/>
      <c r="K18" s="145"/>
      <c r="L18" s="145"/>
      <c r="M18" s="132"/>
    </row>
    <row r="19" spans="1:13" ht="31.5" customHeight="1" x14ac:dyDescent="0.4">
      <c r="A19" s="2" t="s">
        <v>33</v>
      </c>
      <c r="B19" s="154">
        <f>'15'!S8</f>
        <v>7487</v>
      </c>
      <c r="C19" s="154">
        <f>'15'!T8</f>
        <v>8716</v>
      </c>
      <c r="D19" s="11">
        <f t="shared" ref="D19:D20" si="4">C19/B19*100</f>
        <v>116.41511954053694</v>
      </c>
      <c r="E19" s="153">
        <f t="shared" ref="E19:E20" si="5">C19-B19</f>
        <v>1229</v>
      </c>
      <c r="F19" s="158">
        <f>'16'!S8</f>
        <v>6842</v>
      </c>
      <c r="G19" s="158">
        <f>'16'!T8</f>
        <v>5124</v>
      </c>
      <c r="H19" s="11">
        <f t="shared" ref="H19:H20" si="6">G19/F19*100</f>
        <v>74.890382928968137</v>
      </c>
      <c r="I19" s="153">
        <f t="shared" ref="I19:I20" si="7">G19-F19</f>
        <v>-1718</v>
      </c>
      <c r="J19" s="146"/>
      <c r="K19" s="145"/>
      <c r="L19" s="145"/>
      <c r="M19" s="132"/>
    </row>
    <row r="20" spans="1:13" ht="38.25" customHeight="1" x14ac:dyDescent="0.4">
      <c r="A20" s="2" t="s">
        <v>38</v>
      </c>
      <c r="B20" s="154">
        <f>'15'!V8</f>
        <v>6398</v>
      </c>
      <c r="C20" s="154">
        <f>'15'!W8</f>
        <v>3766</v>
      </c>
      <c r="D20" s="11">
        <f t="shared" si="4"/>
        <v>58.862144420131287</v>
      </c>
      <c r="E20" s="153">
        <f t="shared" si="5"/>
        <v>-2632</v>
      </c>
      <c r="F20" s="158">
        <f>'16'!V8</f>
        <v>6062</v>
      </c>
      <c r="G20" s="158">
        <f>'16'!W8</f>
        <v>1401</v>
      </c>
      <c r="H20" s="11">
        <f t="shared" si="6"/>
        <v>23.111184427581659</v>
      </c>
      <c r="I20" s="153">
        <f t="shared" si="7"/>
        <v>-4661</v>
      </c>
      <c r="J20" s="147"/>
      <c r="K20" s="145"/>
      <c r="L20" s="145"/>
      <c r="M20" s="132"/>
    </row>
    <row r="21" spans="1:13" ht="49.8" customHeight="1" x14ac:dyDescent="0.4">
      <c r="A21" s="241" t="s">
        <v>75</v>
      </c>
      <c r="B21" s="241"/>
      <c r="C21" s="241"/>
      <c r="D21" s="241"/>
      <c r="E21" s="241"/>
      <c r="F21" s="241"/>
      <c r="G21" s="241"/>
      <c r="H21" s="241"/>
      <c r="I21" s="241"/>
      <c r="K21" s="145"/>
      <c r="L21" s="145"/>
      <c r="M21" s="132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29"/>
  <sheetViews>
    <sheetView view="pageBreakPreview" zoomScale="90" zoomScaleNormal="80" zoomScaleSheetLayoutView="90" workbookViewId="0">
      <selection activeCell="H17" sqref="H17"/>
    </sheetView>
  </sheetViews>
  <sheetFormatPr defaultColWidth="9.109375" defaultRowHeight="15.6" x14ac:dyDescent="0.3"/>
  <cols>
    <col min="1" max="1" width="18.33203125" style="106" customWidth="1"/>
    <col min="2" max="2" width="19.33203125" style="104" customWidth="1"/>
    <col min="3" max="3" width="10.109375" style="104" customWidth="1"/>
    <col min="4" max="4" width="10" style="104" customWidth="1"/>
    <col min="5" max="5" width="7.44140625" style="104" customWidth="1"/>
    <col min="6" max="7" width="9.33203125" style="104" customWidth="1"/>
    <col min="8" max="8" width="7" style="104" customWidth="1"/>
    <col min="9" max="10" width="9.33203125" style="104" customWidth="1"/>
    <col min="11" max="11" width="7.44140625" style="104" customWidth="1"/>
    <col min="12" max="13" width="9.33203125" style="104" customWidth="1"/>
    <col min="14" max="14" width="7.88671875" style="104" customWidth="1"/>
    <col min="15" max="16" width="9.33203125" style="104" customWidth="1"/>
    <col min="17" max="17" width="7.88671875" style="104" customWidth="1"/>
    <col min="18" max="18" width="17.109375" style="104" customWidth="1"/>
    <col min="19" max="20" width="9.33203125" style="104" customWidth="1"/>
    <col min="21" max="21" width="7.88671875" style="104" customWidth="1"/>
    <col min="22" max="23" width="9.33203125" style="105" customWidth="1"/>
    <col min="24" max="24" width="7.88671875" style="105" customWidth="1"/>
    <col min="25" max="16384" width="9.109375" style="105"/>
  </cols>
  <sheetData>
    <row r="1" spans="1:28" s="86" customFormat="1" ht="20.399999999999999" customHeight="1" x14ac:dyDescent="0.3">
      <c r="A1" s="83"/>
      <c r="B1" s="249" t="s">
        <v>66</v>
      </c>
      <c r="C1" s="249"/>
      <c r="D1" s="249"/>
      <c r="E1" s="249"/>
      <c r="F1" s="249"/>
      <c r="G1" s="249"/>
      <c r="H1" s="249"/>
      <c r="I1" s="249"/>
      <c r="J1" s="249"/>
      <c r="K1" s="249"/>
      <c r="L1" s="84"/>
      <c r="M1" s="84"/>
      <c r="N1" s="84"/>
      <c r="O1" s="84"/>
      <c r="P1" s="84"/>
      <c r="Q1" s="84"/>
      <c r="R1" s="84"/>
      <c r="S1" s="85"/>
      <c r="T1" s="85"/>
      <c r="U1" s="84"/>
      <c r="X1" s="110" t="s">
        <v>20</v>
      </c>
    </row>
    <row r="2" spans="1:28" s="86" customFormat="1" ht="20.399999999999999" customHeight="1" x14ac:dyDescent="0.25">
      <c r="B2" s="249" t="s">
        <v>84</v>
      </c>
      <c r="C2" s="249"/>
      <c r="D2" s="249"/>
      <c r="E2" s="249"/>
      <c r="F2" s="249"/>
      <c r="G2" s="249"/>
      <c r="H2" s="249"/>
      <c r="I2" s="249"/>
      <c r="J2" s="249"/>
      <c r="K2" s="249"/>
      <c r="L2" s="87"/>
      <c r="M2" s="87"/>
      <c r="N2" s="87"/>
      <c r="O2" s="87"/>
      <c r="P2" s="87"/>
      <c r="Q2" s="87"/>
      <c r="R2" s="87"/>
      <c r="S2" s="88"/>
      <c r="T2" s="88"/>
      <c r="U2" s="87"/>
    </row>
    <row r="3" spans="1:28" s="86" customFormat="1" ht="15" customHeight="1" x14ac:dyDescent="0.3">
      <c r="B3" s="89"/>
      <c r="C3" s="89"/>
      <c r="D3" s="89"/>
      <c r="E3" s="89"/>
      <c r="F3" s="89"/>
      <c r="G3" s="89"/>
      <c r="H3" s="89"/>
      <c r="I3" s="89"/>
      <c r="J3" s="89"/>
      <c r="K3" s="53" t="s">
        <v>6</v>
      </c>
      <c r="L3" s="89"/>
      <c r="M3" s="89"/>
      <c r="N3" s="89"/>
      <c r="O3" s="89"/>
      <c r="P3" s="89"/>
      <c r="Q3" s="90"/>
      <c r="R3" s="89"/>
      <c r="S3" s="91"/>
      <c r="T3" s="92"/>
      <c r="U3" s="90"/>
      <c r="X3" s="53" t="s">
        <v>6</v>
      </c>
    </row>
    <row r="4" spans="1:28" s="95" customFormat="1" ht="21.6" customHeight="1" x14ac:dyDescent="0.25">
      <c r="A4" s="111"/>
      <c r="B4" s="260" t="s">
        <v>74</v>
      </c>
      <c r="C4" s="259" t="s">
        <v>21</v>
      </c>
      <c r="D4" s="260"/>
      <c r="E4" s="261"/>
      <c r="F4" s="265" t="s">
        <v>22</v>
      </c>
      <c r="G4" s="265"/>
      <c r="H4" s="265"/>
      <c r="I4" s="259" t="s">
        <v>13</v>
      </c>
      <c r="J4" s="260"/>
      <c r="K4" s="261"/>
      <c r="L4" s="259" t="s">
        <v>19</v>
      </c>
      <c r="M4" s="260"/>
      <c r="N4" s="260"/>
      <c r="O4" s="259" t="s">
        <v>9</v>
      </c>
      <c r="P4" s="260"/>
      <c r="Q4" s="261"/>
      <c r="R4" s="250" t="s">
        <v>73</v>
      </c>
      <c r="S4" s="259" t="s">
        <v>15</v>
      </c>
      <c r="T4" s="260"/>
      <c r="U4" s="260"/>
      <c r="V4" s="252" t="s">
        <v>14</v>
      </c>
      <c r="W4" s="253"/>
      <c r="X4" s="254"/>
      <c r="Y4" s="93"/>
      <c r="Z4" s="94"/>
      <c r="AA4" s="94"/>
      <c r="AB4" s="94"/>
    </row>
    <row r="5" spans="1:28" s="96" customFormat="1" ht="35.4" customHeight="1" x14ac:dyDescent="0.25">
      <c r="A5" s="112"/>
      <c r="B5" s="263"/>
      <c r="C5" s="262"/>
      <c r="D5" s="263"/>
      <c r="E5" s="264"/>
      <c r="F5" s="265"/>
      <c r="G5" s="265"/>
      <c r="H5" s="265"/>
      <c r="I5" s="262"/>
      <c r="J5" s="263"/>
      <c r="K5" s="264"/>
      <c r="L5" s="262"/>
      <c r="M5" s="263"/>
      <c r="N5" s="263"/>
      <c r="O5" s="262"/>
      <c r="P5" s="263"/>
      <c r="Q5" s="264"/>
      <c r="R5" s="251"/>
      <c r="S5" s="262"/>
      <c r="T5" s="263"/>
      <c r="U5" s="263"/>
      <c r="V5" s="255"/>
      <c r="W5" s="256"/>
      <c r="X5" s="257"/>
      <c r="Y5" s="93"/>
      <c r="Z5" s="94"/>
      <c r="AA5" s="94"/>
      <c r="AB5" s="94"/>
    </row>
    <row r="6" spans="1:28" s="97" customFormat="1" ht="25.2" customHeight="1" x14ac:dyDescent="0.25">
      <c r="A6" s="113"/>
      <c r="B6" s="55">
        <v>2022</v>
      </c>
      <c r="C6" s="55">
        <v>2021</v>
      </c>
      <c r="D6" s="55">
        <v>2022</v>
      </c>
      <c r="E6" s="56" t="s">
        <v>2</v>
      </c>
      <c r="F6" s="55">
        <v>2021</v>
      </c>
      <c r="G6" s="55">
        <v>2022</v>
      </c>
      <c r="H6" s="56" t="s">
        <v>2</v>
      </c>
      <c r="I6" s="55">
        <v>2021</v>
      </c>
      <c r="J6" s="55">
        <v>2022</v>
      </c>
      <c r="K6" s="56" t="s">
        <v>2</v>
      </c>
      <c r="L6" s="55">
        <v>2021</v>
      </c>
      <c r="M6" s="55">
        <v>2022</v>
      </c>
      <c r="N6" s="56" t="s">
        <v>2</v>
      </c>
      <c r="O6" s="55">
        <v>2021</v>
      </c>
      <c r="P6" s="55">
        <v>2022</v>
      </c>
      <c r="Q6" s="56" t="s">
        <v>2</v>
      </c>
      <c r="R6" s="55">
        <v>2022</v>
      </c>
      <c r="S6" s="55">
        <v>2021</v>
      </c>
      <c r="T6" s="55">
        <v>2022</v>
      </c>
      <c r="U6" s="56" t="s">
        <v>2</v>
      </c>
      <c r="V6" s="55">
        <v>2021</v>
      </c>
      <c r="W6" s="55">
        <v>2022</v>
      </c>
      <c r="X6" s="56" t="s">
        <v>2</v>
      </c>
      <c r="Y6" s="114"/>
      <c r="Z6" s="115"/>
      <c r="AA6" s="115"/>
      <c r="AB6" s="115"/>
    </row>
    <row r="7" spans="1:28" s="95" customFormat="1" ht="12.75" customHeight="1" x14ac:dyDescent="0.25">
      <c r="A7" s="98" t="s">
        <v>4</v>
      </c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  <c r="O7" s="99">
        <v>14</v>
      </c>
      <c r="P7" s="99">
        <v>15</v>
      </c>
      <c r="Q7" s="99">
        <v>16</v>
      </c>
      <c r="R7" s="99">
        <v>17</v>
      </c>
      <c r="S7" s="99">
        <v>18</v>
      </c>
      <c r="T7" s="99">
        <v>19</v>
      </c>
      <c r="U7" s="99">
        <v>20</v>
      </c>
      <c r="V7" s="99">
        <v>21</v>
      </c>
      <c r="W7" s="99">
        <v>22</v>
      </c>
      <c r="X7" s="99">
        <v>23</v>
      </c>
      <c r="Y7" s="100"/>
      <c r="Z7" s="101"/>
      <c r="AA7" s="101"/>
      <c r="AB7" s="101"/>
    </row>
    <row r="8" spans="1:28" s="118" customFormat="1" ht="22.5" customHeight="1" x14ac:dyDescent="0.3">
      <c r="A8" s="30" t="s">
        <v>39</v>
      </c>
      <c r="B8" s="31">
        <f>SUM(B9:B28)</f>
        <v>28697</v>
      </c>
      <c r="C8" s="31">
        <f>SUM(C9:C28)</f>
        <v>34852</v>
      </c>
      <c r="D8" s="31">
        <f>SUM(D9:D28)</f>
        <v>25388</v>
      </c>
      <c r="E8" s="32">
        <f>D8/C8*100</f>
        <v>72.845173878113172</v>
      </c>
      <c r="F8" s="31">
        <f>SUM(F9:F28)</f>
        <v>13220</v>
      </c>
      <c r="G8" s="31">
        <f>SUM(G9:G28)</f>
        <v>4986</v>
      </c>
      <c r="H8" s="32">
        <f>G8/F8*100</f>
        <v>37.715582450832073</v>
      </c>
      <c r="I8" s="31">
        <f>SUM(I9:I28)</f>
        <v>757</v>
      </c>
      <c r="J8" s="31">
        <f>SUM(J9:J28)</f>
        <v>198</v>
      </c>
      <c r="K8" s="32">
        <f>J8/I8*100</f>
        <v>26.1558784676354</v>
      </c>
      <c r="L8" s="31">
        <f>SUM(L9:L28)</f>
        <v>624</v>
      </c>
      <c r="M8" s="31">
        <f>SUM(M9:M28)</f>
        <v>134</v>
      </c>
      <c r="N8" s="32">
        <f>M8/L8*100</f>
        <v>21.474358974358974</v>
      </c>
      <c r="O8" s="31">
        <f>SUM(O9:O28)</f>
        <v>33058</v>
      </c>
      <c r="P8" s="31">
        <f>SUM(P9:P28)</f>
        <v>18991</v>
      </c>
      <c r="Q8" s="32">
        <f>P8/O8*100</f>
        <v>57.447516486175807</v>
      </c>
      <c r="R8" s="31">
        <f>SUM(R9:R28)</f>
        <v>9463</v>
      </c>
      <c r="S8" s="31">
        <f>SUM(S9:S28)</f>
        <v>7487</v>
      </c>
      <c r="T8" s="31">
        <f>SUM(T9:T28)</f>
        <v>8716</v>
      </c>
      <c r="U8" s="32">
        <f>T8/S8*100</f>
        <v>116.41511954053694</v>
      </c>
      <c r="V8" s="31">
        <f>SUM(V9:V28)</f>
        <v>6398</v>
      </c>
      <c r="W8" s="31">
        <f>SUM(W9:W28)</f>
        <v>3766</v>
      </c>
      <c r="X8" s="32">
        <f>W8/V8*100</f>
        <v>58.862144420131287</v>
      </c>
      <c r="Y8" s="116"/>
      <c r="Z8" s="117"/>
      <c r="AA8" s="117"/>
      <c r="AB8" s="117"/>
    </row>
    <row r="9" spans="1:28" s="104" customFormat="1" ht="16.2" customHeight="1" x14ac:dyDescent="0.3">
      <c r="A9" s="136" t="s">
        <v>40</v>
      </c>
      <c r="B9" s="151">
        <f>'Послуги всього'!B10-'16'!B9</f>
        <v>14433</v>
      </c>
      <c r="C9" s="151">
        <f>'Послуги всього'!C10-'16'!C9</f>
        <v>11887</v>
      </c>
      <c r="D9" s="151">
        <f>'Послуги всього'!D10-'16'!D9</f>
        <v>12920</v>
      </c>
      <c r="E9" s="36">
        <f>D9/C9*100</f>
        <v>108.69016572726508</v>
      </c>
      <c r="F9" s="151">
        <f>'Послуги всього'!F10-'16'!F9</f>
        <v>3616</v>
      </c>
      <c r="G9" s="151">
        <f>'Послуги всього'!G10-'16'!G9</f>
        <v>2226</v>
      </c>
      <c r="H9" s="36">
        <f>G9/F9*100</f>
        <v>61.559734513274336</v>
      </c>
      <c r="I9" s="151">
        <f>'Послуги всього'!I10-'16'!I9</f>
        <v>208</v>
      </c>
      <c r="J9" s="151">
        <f>'Послуги всього'!J10-'16'!J9</f>
        <v>60</v>
      </c>
      <c r="K9" s="36">
        <f>J9/I9*100</f>
        <v>28.846153846153843</v>
      </c>
      <c r="L9" s="151">
        <f>'Послуги всього'!L10-'16'!L9</f>
        <v>131</v>
      </c>
      <c r="M9" s="151">
        <f>'Послуги всього'!M10-'16'!M9</f>
        <v>20</v>
      </c>
      <c r="N9" s="36">
        <f>M9/L9*100</f>
        <v>15.267175572519085</v>
      </c>
      <c r="O9" s="151">
        <f>'Послуги всього'!O10-'16'!O9</f>
        <v>10865</v>
      </c>
      <c r="P9" s="151">
        <f>'Послуги всього'!P10-'16'!P9</f>
        <v>7493</v>
      </c>
      <c r="Q9" s="36">
        <f>P9/O9*100</f>
        <v>68.964565117349281</v>
      </c>
      <c r="R9" s="151">
        <f>'Послуги всього'!R10-'16'!R9</f>
        <v>4576</v>
      </c>
      <c r="S9" s="151">
        <f>'Послуги всього'!S10-'16'!S9</f>
        <v>2075</v>
      </c>
      <c r="T9" s="151">
        <f>'Послуги всього'!T10-'16'!T9</f>
        <v>4274</v>
      </c>
      <c r="U9" s="36">
        <f>T9/S9*100</f>
        <v>205.97590361445782</v>
      </c>
      <c r="V9" s="151">
        <f>'Послуги всього'!V10-'16'!V9</f>
        <v>1718</v>
      </c>
      <c r="W9" s="151">
        <f>'Послуги всього'!W10-'16'!W9</f>
        <v>2591</v>
      </c>
      <c r="X9" s="36">
        <f>W9/V9*100</f>
        <v>150.81490104772993</v>
      </c>
      <c r="Y9" s="102"/>
      <c r="Z9" s="103"/>
      <c r="AA9" s="103"/>
      <c r="AB9" s="103"/>
    </row>
    <row r="10" spans="1:28" s="104" customFormat="1" ht="16.2" customHeight="1" x14ac:dyDescent="0.3">
      <c r="A10" s="136" t="s">
        <v>41</v>
      </c>
      <c r="B10" s="151">
        <f>'Послуги всього'!B11-'16'!B10</f>
        <v>1318</v>
      </c>
      <c r="C10" s="151">
        <f>'Послуги всього'!C11-'16'!C10</f>
        <v>4051</v>
      </c>
      <c r="D10" s="151">
        <f>'Послуги всього'!D11-'16'!D10</f>
        <v>1175</v>
      </c>
      <c r="E10" s="36">
        <f t="shared" ref="E10:E28" si="0">D10/C10*100</f>
        <v>29.005183905208593</v>
      </c>
      <c r="F10" s="151">
        <f>'Послуги всього'!F11-'16'!F10</f>
        <v>1445</v>
      </c>
      <c r="G10" s="151">
        <f>'Послуги всього'!G11-'16'!G10</f>
        <v>164</v>
      </c>
      <c r="H10" s="36">
        <f t="shared" ref="H10:H28" si="1">G10/F10*100</f>
        <v>11.349480968858131</v>
      </c>
      <c r="I10" s="151">
        <f>'Послуги всього'!I11-'16'!I10</f>
        <v>61</v>
      </c>
      <c r="J10" s="151">
        <f>'Послуги всього'!J11-'16'!J10</f>
        <v>14</v>
      </c>
      <c r="K10" s="36">
        <f t="shared" ref="K10:K28" si="2">J10/I10*100</f>
        <v>22.950819672131146</v>
      </c>
      <c r="L10" s="151">
        <f>'Послуги всього'!L11-'16'!L10</f>
        <v>7</v>
      </c>
      <c r="M10" s="151">
        <f>'Послуги всього'!M11-'16'!M10</f>
        <v>0</v>
      </c>
      <c r="N10" s="36">
        <f t="shared" ref="N10:N13" si="3">M10/L10*100</f>
        <v>0</v>
      </c>
      <c r="O10" s="151">
        <f>'Послуги всього'!O11-'16'!O10</f>
        <v>3942</v>
      </c>
      <c r="P10" s="151">
        <f>'Послуги всього'!P11-'16'!P10</f>
        <v>1104</v>
      </c>
      <c r="Q10" s="36">
        <f t="shared" ref="Q10:Q28" si="4">P10/O10*100</f>
        <v>28.006088280060879</v>
      </c>
      <c r="R10" s="151">
        <f>'Послуги всього'!R11-'16'!R10</f>
        <v>549</v>
      </c>
      <c r="S10" s="151">
        <f>'Послуги всього'!S11-'16'!S10</f>
        <v>832</v>
      </c>
      <c r="T10" s="151">
        <f>'Послуги всього'!T11-'16'!T10</f>
        <v>458</v>
      </c>
      <c r="U10" s="36">
        <f t="shared" ref="U10:U28" si="5">T10/S10*100</f>
        <v>55.048076923076927</v>
      </c>
      <c r="V10" s="151">
        <f>'Послуги всього'!V11-'16'!V10</f>
        <v>741</v>
      </c>
      <c r="W10" s="151">
        <f>'Послуги всього'!W11-'16'!W10</f>
        <v>19</v>
      </c>
      <c r="X10" s="36">
        <f t="shared" ref="X10:X28" si="6">W10/V10*100</f>
        <v>2.5641025641025639</v>
      </c>
      <c r="Y10" s="102"/>
      <c r="Z10" s="103"/>
      <c r="AA10" s="103"/>
      <c r="AB10" s="103"/>
    </row>
    <row r="11" spans="1:28" s="104" customFormat="1" ht="16.2" customHeight="1" x14ac:dyDescent="0.3">
      <c r="A11" s="136" t="s">
        <v>42</v>
      </c>
      <c r="B11" s="151">
        <f>'Послуги всього'!B12-'16'!B11</f>
        <v>1037</v>
      </c>
      <c r="C11" s="151">
        <f>'Послуги всього'!C12-'16'!C11</f>
        <v>2822</v>
      </c>
      <c r="D11" s="151">
        <f>'Послуги всього'!D12-'16'!D11</f>
        <v>839</v>
      </c>
      <c r="E11" s="36">
        <f t="shared" si="0"/>
        <v>29.730687455705173</v>
      </c>
      <c r="F11" s="151">
        <f>'Послуги всього'!F12-'16'!F11</f>
        <v>991</v>
      </c>
      <c r="G11" s="151">
        <f>'Послуги всього'!G12-'16'!G11</f>
        <v>194</v>
      </c>
      <c r="H11" s="36">
        <f t="shared" si="1"/>
        <v>19.576185671039354</v>
      </c>
      <c r="I11" s="151">
        <f>'Послуги всього'!I12-'16'!I11</f>
        <v>68</v>
      </c>
      <c r="J11" s="151">
        <f>'Послуги всього'!J12-'16'!J11</f>
        <v>15</v>
      </c>
      <c r="K11" s="36">
        <f t="shared" si="2"/>
        <v>22.058823529411764</v>
      </c>
      <c r="L11" s="151">
        <f>'Послуги всього'!L12-'16'!L11</f>
        <v>50</v>
      </c>
      <c r="M11" s="151">
        <f>'Послуги всього'!M12-'16'!M11</f>
        <v>15</v>
      </c>
      <c r="N11" s="36">
        <f t="shared" si="3"/>
        <v>30</v>
      </c>
      <c r="O11" s="151">
        <f>'Послуги всього'!O12-'16'!O11</f>
        <v>2682</v>
      </c>
      <c r="P11" s="151">
        <f>'Послуги всього'!P12-'16'!P11</f>
        <v>801</v>
      </c>
      <c r="Q11" s="36">
        <f t="shared" si="4"/>
        <v>29.865771812080538</v>
      </c>
      <c r="R11" s="151">
        <f>'Послуги всього'!R12-'16'!R11</f>
        <v>129</v>
      </c>
      <c r="S11" s="151">
        <f>'Послуги всього'!S12-'16'!S11</f>
        <v>612</v>
      </c>
      <c r="T11" s="151">
        <f>'Послуги всього'!T12-'16'!T11</f>
        <v>123</v>
      </c>
      <c r="U11" s="36">
        <f t="shared" si="5"/>
        <v>20.098039215686274</v>
      </c>
      <c r="V11" s="151">
        <f>'Послуги всього'!V12-'16'!V11</f>
        <v>562</v>
      </c>
      <c r="W11" s="151">
        <f>'Послуги всього'!W12-'16'!W11</f>
        <v>8</v>
      </c>
      <c r="X11" s="36">
        <f t="shared" si="6"/>
        <v>1.4234875444839856</v>
      </c>
      <c r="Y11" s="102"/>
      <c r="Z11" s="103"/>
      <c r="AA11" s="103"/>
      <c r="AB11" s="103"/>
    </row>
    <row r="12" spans="1:28" s="104" customFormat="1" ht="16.2" customHeight="1" x14ac:dyDescent="0.3">
      <c r="A12" s="136" t="s">
        <v>43</v>
      </c>
      <c r="B12" s="151">
        <f>'Послуги всього'!B13-'16'!B12</f>
        <v>1176</v>
      </c>
      <c r="C12" s="151">
        <f>'Послуги всього'!C13-'16'!C12</f>
        <v>2639</v>
      </c>
      <c r="D12" s="151">
        <f>'Послуги всього'!D13-'16'!D12</f>
        <v>944</v>
      </c>
      <c r="E12" s="36">
        <f t="shared" si="0"/>
        <v>35.771125426297843</v>
      </c>
      <c r="F12" s="151">
        <f>'Послуги всього'!F13-'16'!F12</f>
        <v>747</v>
      </c>
      <c r="G12" s="151">
        <f>'Послуги всього'!G13-'16'!G12</f>
        <v>122</v>
      </c>
      <c r="H12" s="36">
        <f t="shared" si="1"/>
        <v>16.331994645247658</v>
      </c>
      <c r="I12" s="151">
        <f>'Послуги всього'!I13-'16'!I12</f>
        <v>68</v>
      </c>
      <c r="J12" s="151">
        <f>'Послуги всього'!J13-'16'!J12</f>
        <v>11</v>
      </c>
      <c r="K12" s="36">
        <f t="shared" si="2"/>
        <v>16.176470588235293</v>
      </c>
      <c r="L12" s="151">
        <f>'Послуги всього'!L13-'16'!L12</f>
        <v>139</v>
      </c>
      <c r="M12" s="151">
        <f>'Послуги всього'!M13-'16'!M12</f>
        <v>16</v>
      </c>
      <c r="N12" s="36">
        <f t="shared" si="3"/>
        <v>11.510791366906476</v>
      </c>
      <c r="O12" s="151">
        <f>'Послуги всього'!O13-'16'!O12</f>
        <v>2391</v>
      </c>
      <c r="P12" s="151">
        <f>'Послуги всього'!P13-'16'!P12</f>
        <v>890</v>
      </c>
      <c r="Q12" s="36">
        <f t="shared" si="4"/>
        <v>37.222919280635722</v>
      </c>
      <c r="R12" s="151">
        <f>'Послуги всього'!R13-'16'!R12</f>
        <v>555</v>
      </c>
      <c r="S12" s="151">
        <f>'Послуги всього'!S13-'16'!S12</f>
        <v>705</v>
      </c>
      <c r="T12" s="151">
        <f>'Послуги всього'!T13-'16'!T12</f>
        <v>415</v>
      </c>
      <c r="U12" s="36">
        <f t="shared" si="5"/>
        <v>58.865248226950349</v>
      </c>
      <c r="V12" s="151">
        <f>'Послуги всього'!V13-'16'!V12</f>
        <v>648</v>
      </c>
      <c r="W12" s="151">
        <f>'Послуги всього'!W13-'16'!W12</f>
        <v>47</v>
      </c>
      <c r="X12" s="36">
        <f t="shared" si="6"/>
        <v>7.2530864197530871</v>
      </c>
      <c r="Y12" s="102"/>
      <c r="Z12" s="103"/>
      <c r="AA12" s="103"/>
      <c r="AB12" s="103"/>
    </row>
    <row r="13" spans="1:28" s="104" customFormat="1" ht="16.2" customHeight="1" x14ac:dyDescent="0.3">
      <c r="A13" s="136" t="s">
        <v>44</v>
      </c>
      <c r="B13" s="151">
        <f>'Послуги всього'!B14-'16'!B13</f>
        <v>762</v>
      </c>
      <c r="C13" s="151">
        <f>'Послуги всього'!C14-'16'!C13</f>
        <v>1553</v>
      </c>
      <c r="D13" s="151">
        <f>'Послуги всього'!D14-'16'!D13</f>
        <v>656</v>
      </c>
      <c r="E13" s="36">
        <f t="shared" si="0"/>
        <v>42.240824211204121</v>
      </c>
      <c r="F13" s="151">
        <f>'Послуги всього'!F14-'16'!F13</f>
        <v>973</v>
      </c>
      <c r="G13" s="151">
        <f>'Послуги всього'!G14-'16'!G13</f>
        <v>233</v>
      </c>
      <c r="H13" s="36">
        <f t="shared" si="1"/>
        <v>23.946557040082219</v>
      </c>
      <c r="I13" s="151">
        <f>'Послуги всього'!I14-'16'!I13</f>
        <v>36</v>
      </c>
      <c r="J13" s="151">
        <f>'Послуги всього'!J14-'16'!J13</f>
        <v>8</v>
      </c>
      <c r="K13" s="36">
        <f t="shared" si="2"/>
        <v>22.222222222222221</v>
      </c>
      <c r="L13" s="151">
        <f>'Послуги всього'!L14-'16'!L13</f>
        <v>8</v>
      </c>
      <c r="M13" s="151">
        <f>'Послуги всього'!M14-'16'!M13</f>
        <v>0</v>
      </c>
      <c r="N13" s="36">
        <f t="shared" si="3"/>
        <v>0</v>
      </c>
      <c r="O13" s="151">
        <f>'Послуги всього'!O14-'16'!O13</f>
        <v>1524</v>
      </c>
      <c r="P13" s="151">
        <f>'Послуги всього'!P14-'16'!P13</f>
        <v>584</v>
      </c>
      <c r="Q13" s="36">
        <f t="shared" si="4"/>
        <v>38.320209973753286</v>
      </c>
      <c r="R13" s="151">
        <f>'Послуги всього'!R14-'16'!R13</f>
        <v>212</v>
      </c>
      <c r="S13" s="151">
        <f>'Послуги всього'!S14-'16'!S13</f>
        <v>274</v>
      </c>
      <c r="T13" s="151">
        <f>'Послуги всього'!T14-'16'!T13</f>
        <v>210</v>
      </c>
      <c r="U13" s="36">
        <f t="shared" si="5"/>
        <v>76.642335766423358</v>
      </c>
      <c r="V13" s="151">
        <f>'Послуги всього'!V14-'16'!V13</f>
        <v>232</v>
      </c>
      <c r="W13" s="151">
        <f>'Послуги всього'!W14-'16'!W13</f>
        <v>48</v>
      </c>
      <c r="X13" s="36">
        <f t="shared" si="6"/>
        <v>20.689655172413794</v>
      </c>
      <c r="Y13" s="102"/>
      <c r="Z13" s="103"/>
      <c r="AA13" s="103"/>
      <c r="AB13" s="103"/>
    </row>
    <row r="14" spans="1:28" s="104" customFormat="1" ht="16.2" customHeight="1" x14ac:dyDescent="0.3">
      <c r="A14" s="136" t="s">
        <v>45</v>
      </c>
      <c r="B14" s="151">
        <f>'Послуги всього'!B15-'16'!B14</f>
        <v>529</v>
      </c>
      <c r="C14" s="151">
        <f>'Послуги всього'!C15-'16'!C14</f>
        <v>1409</v>
      </c>
      <c r="D14" s="151">
        <f>'Послуги всього'!D15-'16'!D14</f>
        <v>468</v>
      </c>
      <c r="E14" s="36">
        <f t="shared" si="0"/>
        <v>33.215046132008517</v>
      </c>
      <c r="F14" s="151">
        <f>'Послуги всього'!F15-'16'!F14</f>
        <v>785</v>
      </c>
      <c r="G14" s="151">
        <f>'Послуги всього'!G15-'16'!G14</f>
        <v>141</v>
      </c>
      <c r="H14" s="36">
        <f t="shared" si="1"/>
        <v>17.961783439490446</v>
      </c>
      <c r="I14" s="151">
        <f>'Послуги всього'!I15-'16'!I14</f>
        <v>49</v>
      </c>
      <c r="J14" s="151">
        <f>'Послуги всього'!J15-'16'!J14</f>
        <v>8</v>
      </c>
      <c r="K14" s="36">
        <f t="shared" si="2"/>
        <v>16.326530612244898</v>
      </c>
      <c r="L14" s="151">
        <f>'Послуги всього'!L15-'16'!L14</f>
        <v>14</v>
      </c>
      <c r="M14" s="151">
        <f>'Послуги всього'!M15-'16'!M14</f>
        <v>0</v>
      </c>
      <c r="N14" s="36">
        <f t="shared" ref="N14:N28" si="7">M14/L14*100</f>
        <v>0</v>
      </c>
      <c r="O14" s="151">
        <f>'Послуги всього'!O15-'16'!O14</f>
        <v>1370</v>
      </c>
      <c r="P14" s="151">
        <f>'Послуги всього'!P15-'16'!P14</f>
        <v>369</v>
      </c>
      <c r="Q14" s="36">
        <f t="shared" si="4"/>
        <v>26.934306569343065</v>
      </c>
      <c r="R14" s="151">
        <f>'Послуги всього'!R15-'16'!R14</f>
        <v>207</v>
      </c>
      <c r="S14" s="151">
        <f>'Послуги всього'!S15-'16'!S14</f>
        <v>260</v>
      </c>
      <c r="T14" s="151">
        <f>'Послуги всього'!T15-'16'!T14</f>
        <v>179</v>
      </c>
      <c r="U14" s="36">
        <f t="shared" si="5"/>
        <v>68.84615384615384</v>
      </c>
      <c r="V14" s="151">
        <f>'Послуги всього'!V15-'16'!V14</f>
        <v>217</v>
      </c>
      <c r="W14" s="151">
        <f>'Послуги всього'!W15-'16'!W14</f>
        <v>17</v>
      </c>
      <c r="X14" s="36">
        <f t="shared" si="6"/>
        <v>7.8341013824884786</v>
      </c>
      <c r="Y14" s="102"/>
      <c r="Z14" s="103"/>
      <c r="AA14" s="103"/>
      <c r="AB14" s="103"/>
    </row>
    <row r="15" spans="1:28" s="104" customFormat="1" ht="16.2" customHeight="1" x14ac:dyDescent="0.3">
      <c r="A15" s="136" t="s">
        <v>46</v>
      </c>
      <c r="B15" s="151">
        <f>'Послуги всього'!B16-'16'!B15</f>
        <v>20</v>
      </c>
      <c r="C15" s="151">
        <f>'Послуги всього'!C16-'16'!C15</f>
        <v>33</v>
      </c>
      <c r="D15" s="151">
        <f>'Послуги всього'!D16-'16'!D15</f>
        <v>20</v>
      </c>
      <c r="E15" s="36">
        <f t="shared" si="0"/>
        <v>60.606060606060609</v>
      </c>
      <c r="F15" s="151">
        <f>'Послуги всього'!F16-'16'!F15</f>
        <v>40</v>
      </c>
      <c r="G15" s="151">
        <f>'Послуги всього'!G16-'16'!G15</f>
        <v>17</v>
      </c>
      <c r="H15" s="36">
        <f t="shared" si="1"/>
        <v>42.5</v>
      </c>
      <c r="I15" s="151">
        <f>'Послуги всього'!I16-'16'!I15</f>
        <v>3</v>
      </c>
      <c r="J15" s="151">
        <f>'Послуги всього'!J16-'16'!J15</f>
        <v>0</v>
      </c>
      <c r="K15" s="36">
        <f t="shared" si="2"/>
        <v>0</v>
      </c>
      <c r="L15" s="151">
        <f>'Послуги всього'!L16-'16'!L15</f>
        <v>0</v>
      </c>
      <c r="M15" s="151">
        <f>'Послуги всього'!M16-'16'!M15</f>
        <v>1</v>
      </c>
      <c r="N15" s="155" t="e">
        <f t="shared" si="7"/>
        <v>#DIV/0!</v>
      </c>
      <c r="O15" s="151">
        <f>'Послуги всього'!O16-'16'!O15</f>
        <v>33</v>
      </c>
      <c r="P15" s="151">
        <f>'Послуги всього'!P16-'16'!P15</f>
        <v>20</v>
      </c>
      <c r="Q15" s="36">
        <f t="shared" si="4"/>
        <v>60.606060606060609</v>
      </c>
      <c r="R15" s="151">
        <f>'Послуги всього'!R16-'16'!R15</f>
        <v>7</v>
      </c>
      <c r="S15" s="151">
        <f>'Послуги всього'!S16-'16'!S15</f>
        <v>15</v>
      </c>
      <c r="T15" s="151">
        <f>'Послуги всього'!T16-'16'!T15</f>
        <v>7</v>
      </c>
      <c r="U15" s="36">
        <f t="shared" si="5"/>
        <v>46.666666666666664</v>
      </c>
      <c r="V15" s="151">
        <f>'Послуги всього'!V16-'16'!V15</f>
        <v>14</v>
      </c>
      <c r="W15" s="151">
        <f>'Послуги всього'!W16-'16'!W15</f>
        <v>0</v>
      </c>
      <c r="X15" s="36">
        <f t="shared" si="6"/>
        <v>0</v>
      </c>
      <c r="Y15" s="102"/>
      <c r="Z15" s="103"/>
      <c r="AA15" s="103"/>
      <c r="AB15" s="103"/>
    </row>
    <row r="16" spans="1:28" s="104" customFormat="1" ht="16.2" customHeight="1" x14ac:dyDescent="0.3">
      <c r="A16" s="136" t="s">
        <v>47</v>
      </c>
      <c r="B16" s="151">
        <f>'Послуги всього'!B17-'16'!B16</f>
        <v>920</v>
      </c>
      <c r="C16" s="151">
        <f>'Послуги всього'!C17-'16'!C16</f>
        <v>664</v>
      </c>
      <c r="D16" s="151">
        <f>'Послуги всього'!D17-'16'!D16</f>
        <v>884</v>
      </c>
      <c r="E16" s="36">
        <f t="shared" si="0"/>
        <v>133.13253012048193</v>
      </c>
      <c r="F16" s="151">
        <f>'Послуги всього'!F17-'16'!F16</f>
        <v>342</v>
      </c>
      <c r="G16" s="151">
        <f>'Послуги всього'!G17-'16'!G16</f>
        <v>231</v>
      </c>
      <c r="H16" s="36">
        <f t="shared" si="1"/>
        <v>67.543859649122808</v>
      </c>
      <c r="I16" s="151">
        <f>'Послуги всього'!I17-'16'!I16</f>
        <v>22</v>
      </c>
      <c r="J16" s="151">
        <f>'Послуги всього'!J17-'16'!J16</f>
        <v>29</v>
      </c>
      <c r="K16" s="36">
        <f t="shared" si="2"/>
        <v>131.81818181818181</v>
      </c>
      <c r="L16" s="151">
        <f>'Послуги всього'!L17-'16'!L16</f>
        <v>31</v>
      </c>
      <c r="M16" s="151">
        <f>'Послуги всього'!M17-'16'!M16</f>
        <v>23</v>
      </c>
      <c r="N16" s="36">
        <f t="shared" si="7"/>
        <v>74.193548387096769</v>
      </c>
      <c r="O16" s="151">
        <f>'Послуги всього'!O17-'16'!O16</f>
        <v>657</v>
      </c>
      <c r="P16" s="151">
        <f>'Послуги всього'!P17-'16'!P16</f>
        <v>861</v>
      </c>
      <c r="Q16" s="36">
        <f t="shared" si="4"/>
        <v>131.05022831050229</v>
      </c>
      <c r="R16" s="151">
        <f>'Послуги всього'!R17-'16'!R16</f>
        <v>357</v>
      </c>
      <c r="S16" s="151">
        <f>'Послуги всього'!S17-'16'!S16</f>
        <v>142</v>
      </c>
      <c r="T16" s="151">
        <f>'Послуги всього'!T17-'16'!T16</f>
        <v>357</v>
      </c>
      <c r="U16" s="36">
        <f t="shared" si="5"/>
        <v>251.40845070422534</v>
      </c>
      <c r="V16" s="151">
        <f>'Послуги всього'!V17-'16'!V16</f>
        <v>123</v>
      </c>
      <c r="W16" s="151">
        <f>'Послуги всього'!W17-'16'!W16</f>
        <v>148</v>
      </c>
      <c r="X16" s="36">
        <f t="shared" si="6"/>
        <v>120.32520325203254</v>
      </c>
      <c r="Y16" s="102"/>
      <c r="Z16" s="103"/>
      <c r="AA16" s="103"/>
      <c r="AB16" s="103"/>
    </row>
    <row r="17" spans="1:28" s="104" customFormat="1" ht="16.2" customHeight="1" x14ac:dyDescent="0.3">
      <c r="A17" s="136" t="s">
        <v>48</v>
      </c>
      <c r="B17" s="151">
        <f>'Послуги всього'!B18-'16'!B17</f>
        <v>712</v>
      </c>
      <c r="C17" s="151">
        <f>'Послуги всього'!C18-'16'!C17</f>
        <v>1212</v>
      </c>
      <c r="D17" s="151">
        <f>'Послуги всього'!D18-'16'!D17</f>
        <v>693</v>
      </c>
      <c r="E17" s="36">
        <f t="shared" si="0"/>
        <v>57.178217821782177</v>
      </c>
      <c r="F17" s="151">
        <f>'Послуги всього'!F18-'16'!F17</f>
        <v>396</v>
      </c>
      <c r="G17" s="151">
        <f>'Послуги всього'!G18-'16'!G17</f>
        <v>150</v>
      </c>
      <c r="H17" s="36">
        <f t="shared" si="1"/>
        <v>37.878787878787875</v>
      </c>
      <c r="I17" s="151">
        <f>'Послуги всього'!I18-'16'!I17</f>
        <v>26</v>
      </c>
      <c r="J17" s="151">
        <f>'Послуги всього'!J18-'16'!J17</f>
        <v>3</v>
      </c>
      <c r="K17" s="36">
        <f t="shared" si="2"/>
        <v>11.538461538461538</v>
      </c>
      <c r="L17" s="151">
        <f>'Послуги всього'!L18-'16'!L17</f>
        <v>70</v>
      </c>
      <c r="M17" s="151">
        <f>'Послуги всього'!M18-'16'!M17</f>
        <v>11</v>
      </c>
      <c r="N17" s="36">
        <f t="shared" si="7"/>
        <v>15.714285714285714</v>
      </c>
      <c r="O17" s="151">
        <f>'Послуги всього'!O18-'16'!O17</f>
        <v>1183</v>
      </c>
      <c r="P17" s="151">
        <f>'Послуги всього'!P18-'16'!P17</f>
        <v>645</v>
      </c>
      <c r="Q17" s="36">
        <f t="shared" si="4"/>
        <v>54.522400676246832</v>
      </c>
      <c r="R17" s="151">
        <f>'Послуги всього'!R18-'16'!R17</f>
        <v>182</v>
      </c>
      <c r="S17" s="151">
        <f>'Послуги всього'!S18-'16'!S17</f>
        <v>355</v>
      </c>
      <c r="T17" s="151">
        <f>'Послуги всього'!T18-'16'!T17</f>
        <v>181</v>
      </c>
      <c r="U17" s="36">
        <f t="shared" si="5"/>
        <v>50.985915492957744</v>
      </c>
      <c r="V17" s="151">
        <f>'Послуги всього'!V18-'16'!V17</f>
        <v>252</v>
      </c>
      <c r="W17" s="151">
        <f>'Послуги всього'!W18-'16'!W17</f>
        <v>46</v>
      </c>
      <c r="X17" s="36">
        <f t="shared" si="6"/>
        <v>18.253968253968253</v>
      </c>
      <c r="Y17" s="102"/>
      <c r="Z17" s="103"/>
      <c r="AA17" s="103"/>
      <c r="AB17" s="103"/>
    </row>
    <row r="18" spans="1:28" s="104" customFormat="1" ht="16.2" customHeight="1" x14ac:dyDescent="0.3">
      <c r="A18" s="136" t="s">
        <v>49</v>
      </c>
      <c r="B18" s="151">
        <f>'Послуги всього'!B19-'16'!B18</f>
        <v>4522</v>
      </c>
      <c r="C18" s="151">
        <f>'Послуги всього'!C19-'16'!C18</f>
        <v>2694</v>
      </c>
      <c r="D18" s="151">
        <f>'Послуги всього'!D19-'16'!D18</f>
        <v>3736</v>
      </c>
      <c r="E18" s="36">
        <f t="shared" si="0"/>
        <v>138.67854491462509</v>
      </c>
      <c r="F18" s="151">
        <f>'Послуги всього'!F19-'16'!F18</f>
        <v>1090</v>
      </c>
      <c r="G18" s="151">
        <f>'Послуги всього'!G19-'16'!G18</f>
        <v>654</v>
      </c>
      <c r="H18" s="36">
        <f t="shared" si="1"/>
        <v>60</v>
      </c>
      <c r="I18" s="151">
        <f>'Послуги всього'!I19-'16'!I18</f>
        <v>73</v>
      </c>
      <c r="J18" s="151">
        <f>'Послуги всього'!J19-'16'!J18</f>
        <v>15</v>
      </c>
      <c r="K18" s="36">
        <f t="shared" si="2"/>
        <v>20.547945205479451</v>
      </c>
      <c r="L18" s="151">
        <f>'Послуги всього'!L19-'16'!L18</f>
        <v>19</v>
      </c>
      <c r="M18" s="151">
        <f>'Послуги всього'!M19-'16'!M18</f>
        <v>0</v>
      </c>
      <c r="N18" s="36">
        <f t="shared" si="7"/>
        <v>0</v>
      </c>
      <c r="O18" s="151">
        <f>'Послуги всього'!O19-'16'!O18</f>
        <v>2644</v>
      </c>
      <c r="P18" s="151">
        <f>'Послуги всього'!P19-'16'!P18</f>
        <v>3439</v>
      </c>
      <c r="Q18" s="36">
        <f t="shared" si="4"/>
        <v>130.06807866868382</v>
      </c>
      <c r="R18" s="151">
        <f>'Послуги всього'!R19-'16'!R18</f>
        <v>1504</v>
      </c>
      <c r="S18" s="151">
        <f>'Послуги всього'!S19-'16'!S18</f>
        <v>624</v>
      </c>
      <c r="T18" s="151">
        <f>'Послуги всього'!T19-'16'!T18</f>
        <v>1386</v>
      </c>
      <c r="U18" s="36">
        <f t="shared" si="5"/>
        <v>222.11538461538461</v>
      </c>
      <c r="V18" s="151">
        <f>'Послуги всього'!V19-'16'!V18</f>
        <v>524</v>
      </c>
      <c r="W18" s="151">
        <f>'Послуги всього'!W19-'16'!W18</f>
        <v>568</v>
      </c>
      <c r="X18" s="36">
        <f t="shared" si="6"/>
        <v>108.3969465648855</v>
      </c>
      <c r="Y18" s="102"/>
      <c r="Z18" s="103"/>
      <c r="AA18" s="103"/>
      <c r="AB18" s="103"/>
    </row>
    <row r="19" spans="1:28" s="104" customFormat="1" ht="16.2" customHeight="1" x14ac:dyDescent="0.3">
      <c r="A19" s="136" t="s">
        <v>50</v>
      </c>
      <c r="B19" s="151">
        <f>'Послуги всього'!B20-'16'!B19</f>
        <v>374</v>
      </c>
      <c r="C19" s="151">
        <f>'Послуги всього'!C20-'16'!C19</f>
        <v>692</v>
      </c>
      <c r="D19" s="151">
        <f>'Послуги всього'!D20-'16'!D19</f>
        <v>345</v>
      </c>
      <c r="E19" s="36">
        <f t="shared" si="0"/>
        <v>49.855491329479769</v>
      </c>
      <c r="F19" s="151">
        <f>'Послуги всього'!F20-'16'!F19</f>
        <v>283</v>
      </c>
      <c r="G19" s="151">
        <f>'Послуги всього'!G20-'16'!G19</f>
        <v>73</v>
      </c>
      <c r="H19" s="36">
        <f t="shared" si="1"/>
        <v>25.795053003533567</v>
      </c>
      <c r="I19" s="151">
        <f>'Послуги всього'!I20-'16'!I19</f>
        <v>13</v>
      </c>
      <c r="J19" s="151">
        <f>'Послуги всього'!J20-'16'!J19</f>
        <v>6</v>
      </c>
      <c r="K19" s="36">
        <f t="shared" si="2"/>
        <v>46.153846153846153</v>
      </c>
      <c r="L19" s="151">
        <f>'Послуги всього'!L20-'16'!L19</f>
        <v>2</v>
      </c>
      <c r="M19" s="151">
        <f>'Послуги всього'!M20-'16'!M19</f>
        <v>1</v>
      </c>
      <c r="N19" s="36">
        <f t="shared" si="7"/>
        <v>50</v>
      </c>
      <c r="O19" s="151">
        <f>'Послуги всього'!O20-'16'!O19</f>
        <v>666</v>
      </c>
      <c r="P19" s="151">
        <f>'Послуги всього'!P20-'16'!P19</f>
        <v>258</v>
      </c>
      <c r="Q19" s="36">
        <f t="shared" si="4"/>
        <v>38.738738738738739</v>
      </c>
      <c r="R19" s="151">
        <f>'Послуги всього'!R20-'16'!R19</f>
        <v>164</v>
      </c>
      <c r="S19" s="151">
        <f>'Послуги всього'!S20-'16'!S19</f>
        <v>197</v>
      </c>
      <c r="T19" s="151">
        <f>'Послуги всього'!T20-'16'!T19</f>
        <v>164</v>
      </c>
      <c r="U19" s="36">
        <f t="shared" si="5"/>
        <v>83.248730964467015</v>
      </c>
      <c r="V19" s="151">
        <f>'Послуги всього'!V20-'16'!V19</f>
        <v>155</v>
      </c>
      <c r="W19" s="151">
        <f>'Послуги всього'!W20-'16'!W19</f>
        <v>28</v>
      </c>
      <c r="X19" s="36">
        <f t="shared" si="6"/>
        <v>18.064516129032256</v>
      </c>
      <c r="Y19" s="102"/>
      <c r="Z19" s="103"/>
      <c r="AA19" s="103"/>
      <c r="AB19" s="103"/>
    </row>
    <row r="20" spans="1:28" s="104" customFormat="1" ht="16.2" customHeight="1" x14ac:dyDescent="0.3">
      <c r="A20" s="136" t="s">
        <v>51</v>
      </c>
      <c r="B20" s="151">
        <f>'Послуги всього'!B21-'16'!B20</f>
        <v>455</v>
      </c>
      <c r="C20" s="151">
        <f>'Послуги всього'!C21-'16'!C20</f>
        <v>1068</v>
      </c>
      <c r="D20" s="151">
        <f>'Послуги всього'!D21-'16'!D20</f>
        <v>444</v>
      </c>
      <c r="E20" s="36">
        <f t="shared" si="0"/>
        <v>41.573033707865171</v>
      </c>
      <c r="F20" s="151">
        <f>'Послуги всього'!F21-'16'!F20</f>
        <v>453</v>
      </c>
      <c r="G20" s="151">
        <f>'Послуги всього'!G21-'16'!G20</f>
        <v>96</v>
      </c>
      <c r="H20" s="36">
        <f t="shared" si="1"/>
        <v>21.192052980132452</v>
      </c>
      <c r="I20" s="151">
        <f>'Послуги всього'!I21-'16'!I20</f>
        <v>28</v>
      </c>
      <c r="J20" s="151">
        <f>'Послуги всього'!J21-'16'!J20</f>
        <v>4</v>
      </c>
      <c r="K20" s="36">
        <f t="shared" si="2"/>
        <v>14.285714285714285</v>
      </c>
      <c r="L20" s="151">
        <f>'Послуги всього'!L21-'16'!L20</f>
        <v>86</v>
      </c>
      <c r="M20" s="151">
        <f>'Послуги всього'!M21-'16'!M20</f>
        <v>4</v>
      </c>
      <c r="N20" s="36">
        <f t="shared" si="7"/>
        <v>4.6511627906976747</v>
      </c>
      <c r="O20" s="151">
        <f>'Послуги всього'!O21-'16'!O20</f>
        <v>1026</v>
      </c>
      <c r="P20" s="151">
        <f>'Послуги всього'!P21-'16'!P20</f>
        <v>379</v>
      </c>
      <c r="Q20" s="36">
        <f t="shared" si="4"/>
        <v>36.939571150097464</v>
      </c>
      <c r="R20" s="151">
        <f>'Послуги всього'!R21-'16'!R20</f>
        <v>167</v>
      </c>
      <c r="S20" s="151">
        <f>'Послуги всього'!S21-'16'!S20</f>
        <v>290</v>
      </c>
      <c r="T20" s="151">
        <f>'Послуги всього'!T21-'16'!T20</f>
        <v>165</v>
      </c>
      <c r="U20" s="36">
        <f t="shared" si="5"/>
        <v>56.896551724137936</v>
      </c>
      <c r="V20" s="151">
        <f>'Послуги всього'!V21-'16'!V20</f>
        <v>244</v>
      </c>
      <c r="W20" s="151">
        <f>'Послуги всього'!W21-'16'!W20</f>
        <v>18</v>
      </c>
      <c r="X20" s="36">
        <f t="shared" si="6"/>
        <v>7.3770491803278686</v>
      </c>
      <c r="Y20" s="102"/>
      <c r="Z20" s="103"/>
      <c r="AA20" s="103"/>
      <c r="AB20" s="103"/>
    </row>
    <row r="21" spans="1:28" s="104" customFormat="1" ht="16.2" customHeight="1" x14ac:dyDescent="0.3">
      <c r="A21" s="136" t="s">
        <v>52</v>
      </c>
      <c r="B21" s="151">
        <f>'Послуги всього'!B22-'16'!B21</f>
        <v>7</v>
      </c>
      <c r="C21" s="151">
        <f>'Послуги всього'!C22-'16'!C21</f>
        <v>25</v>
      </c>
      <c r="D21" s="151">
        <f>'Послуги всього'!D22-'16'!D21</f>
        <v>6</v>
      </c>
      <c r="E21" s="36">
        <f t="shared" si="0"/>
        <v>24</v>
      </c>
      <c r="F21" s="151">
        <f>'Послуги всього'!F22-'16'!F21</f>
        <v>18</v>
      </c>
      <c r="G21" s="151">
        <f>'Послуги всього'!G22-'16'!G21</f>
        <v>3</v>
      </c>
      <c r="H21" s="36">
        <f t="shared" si="1"/>
        <v>16.666666666666664</v>
      </c>
      <c r="I21" s="151">
        <f>'Послуги всього'!I22-'16'!I21</f>
        <v>0</v>
      </c>
      <c r="J21" s="151">
        <f>'Послуги всього'!J22-'16'!J21</f>
        <v>0</v>
      </c>
      <c r="K21" s="155" t="e">
        <f t="shared" si="2"/>
        <v>#DIV/0!</v>
      </c>
      <c r="L21" s="151">
        <f>'Послуги всього'!L22-'16'!L21</f>
        <v>0</v>
      </c>
      <c r="M21" s="151">
        <f>'Послуги всього'!M22-'16'!M21</f>
        <v>0</v>
      </c>
      <c r="N21" s="155" t="e">
        <f t="shared" si="7"/>
        <v>#DIV/0!</v>
      </c>
      <c r="O21" s="151">
        <f>'Послуги всього'!O22-'16'!O21</f>
        <v>25</v>
      </c>
      <c r="P21" s="151">
        <f>'Послуги всього'!P22-'16'!P21</f>
        <v>6</v>
      </c>
      <c r="Q21" s="36">
        <f t="shared" si="4"/>
        <v>24</v>
      </c>
      <c r="R21" s="151">
        <f>'Послуги всього'!R22-'16'!R21</f>
        <v>2</v>
      </c>
      <c r="S21" s="151">
        <f>'Послуги всього'!S22-'16'!S21</f>
        <v>4</v>
      </c>
      <c r="T21" s="151">
        <f>'Послуги всього'!T22-'16'!T21</f>
        <v>2</v>
      </c>
      <c r="U21" s="36">
        <f t="shared" si="5"/>
        <v>50</v>
      </c>
      <c r="V21" s="151">
        <f>'Послуги всього'!V22-'16'!V21</f>
        <v>4</v>
      </c>
      <c r="W21" s="151">
        <f>'Послуги всього'!W22-'16'!W21</f>
        <v>2</v>
      </c>
      <c r="X21" s="36">
        <f t="shared" si="6"/>
        <v>50</v>
      </c>
      <c r="Y21" s="119"/>
      <c r="Z21" s="119"/>
      <c r="AA21" s="119"/>
      <c r="AB21" s="119"/>
    </row>
    <row r="22" spans="1:28" s="104" customFormat="1" ht="16.2" customHeight="1" x14ac:dyDescent="0.3">
      <c r="A22" s="136" t="s">
        <v>53</v>
      </c>
      <c r="B22" s="151">
        <f>'Послуги всього'!B23-'16'!B22</f>
        <v>877</v>
      </c>
      <c r="C22" s="151">
        <f>'Послуги всього'!C23-'16'!C22</f>
        <v>706</v>
      </c>
      <c r="D22" s="151">
        <f>'Послуги всього'!D23-'16'!D22</f>
        <v>831</v>
      </c>
      <c r="E22" s="36">
        <f t="shared" si="0"/>
        <v>117.70538243626063</v>
      </c>
      <c r="F22" s="151">
        <f>'Послуги всього'!F23-'16'!F22</f>
        <v>284</v>
      </c>
      <c r="G22" s="151">
        <f>'Послуги всього'!G23-'16'!G22</f>
        <v>184</v>
      </c>
      <c r="H22" s="36">
        <f t="shared" si="1"/>
        <v>64.788732394366207</v>
      </c>
      <c r="I22" s="151">
        <f>'Послуги всього'!I23-'16'!I22</f>
        <v>19</v>
      </c>
      <c r="J22" s="151">
        <f>'Послуги всього'!J23-'16'!J22</f>
        <v>10</v>
      </c>
      <c r="K22" s="36">
        <f t="shared" si="2"/>
        <v>52.631578947368418</v>
      </c>
      <c r="L22" s="151">
        <f>'Послуги всього'!L23-'16'!L22</f>
        <v>45</v>
      </c>
      <c r="M22" s="151">
        <f>'Послуги всього'!M23-'16'!M22</f>
        <v>25</v>
      </c>
      <c r="N22" s="36">
        <f t="shared" si="7"/>
        <v>55.555555555555557</v>
      </c>
      <c r="O22" s="151">
        <f>'Послуги всього'!O23-'16'!O22</f>
        <v>705</v>
      </c>
      <c r="P22" s="151">
        <f>'Послуги всього'!P23-'16'!P22</f>
        <v>823</v>
      </c>
      <c r="Q22" s="36">
        <f t="shared" si="4"/>
        <v>116.73758865248227</v>
      </c>
      <c r="R22" s="151">
        <f>'Послуги всього'!R23-'16'!R22</f>
        <v>443</v>
      </c>
      <c r="S22" s="151">
        <f>'Послуги всього'!S23-'16'!S22</f>
        <v>165</v>
      </c>
      <c r="T22" s="151">
        <f>'Послуги всього'!T23-'16'!T22</f>
        <v>432</v>
      </c>
      <c r="U22" s="36">
        <f t="shared" si="5"/>
        <v>261.81818181818181</v>
      </c>
      <c r="V22" s="151">
        <f>'Послуги всього'!V23-'16'!V22</f>
        <v>152</v>
      </c>
      <c r="W22" s="151">
        <f>'Послуги всього'!W23-'16'!W22</f>
        <v>177</v>
      </c>
      <c r="X22" s="36">
        <f t="shared" si="6"/>
        <v>116.44736842105263</v>
      </c>
      <c r="Y22" s="102"/>
      <c r="Z22" s="103"/>
      <c r="AA22" s="103"/>
      <c r="AB22" s="103"/>
    </row>
    <row r="23" spans="1:28" s="104" customFormat="1" ht="16.2" customHeight="1" x14ac:dyDescent="0.3">
      <c r="A23" s="136" t="s">
        <v>54</v>
      </c>
      <c r="B23" s="151">
        <f>'Послуги всього'!B24-'16'!B23</f>
        <v>577</v>
      </c>
      <c r="C23" s="151">
        <f>'Послуги всього'!C24-'16'!C23</f>
        <v>884</v>
      </c>
      <c r="D23" s="151">
        <f>'Послуги всього'!D24-'16'!D23</f>
        <v>477</v>
      </c>
      <c r="E23" s="36">
        <f t="shared" si="0"/>
        <v>53.959276018099544</v>
      </c>
      <c r="F23" s="151">
        <f>'Послуги всього'!F24-'16'!F23</f>
        <v>572</v>
      </c>
      <c r="G23" s="151">
        <f>'Послуги всього'!G24-'16'!G23</f>
        <v>210</v>
      </c>
      <c r="H23" s="36">
        <f t="shared" si="1"/>
        <v>36.713286713286713</v>
      </c>
      <c r="I23" s="151">
        <f>'Послуги всього'!I24-'16'!I23</f>
        <v>29</v>
      </c>
      <c r="J23" s="151">
        <f>'Послуги всього'!J24-'16'!J23</f>
        <v>7</v>
      </c>
      <c r="K23" s="36">
        <f t="shared" si="2"/>
        <v>24.137931034482758</v>
      </c>
      <c r="L23" s="151">
        <f>'Послуги всього'!L24-'16'!L23</f>
        <v>4</v>
      </c>
      <c r="M23" s="151">
        <f>'Послуги всього'!M24-'16'!M23</f>
        <v>0</v>
      </c>
      <c r="N23" s="36">
        <f t="shared" si="7"/>
        <v>0</v>
      </c>
      <c r="O23" s="151">
        <f>'Послуги всього'!O24-'16'!O23</f>
        <v>860</v>
      </c>
      <c r="P23" s="151">
        <f>'Послуги всього'!P24-'16'!P23</f>
        <v>434</v>
      </c>
      <c r="Q23" s="36">
        <f t="shared" si="4"/>
        <v>50.465116279069768</v>
      </c>
      <c r="R23" s="151">
        <f>'Послуги всього'!R24-'16'!R23</f>
        <v>163</v>
      </c>
      <c r="S23" s="151">
        <f>'Послуги всього'!S24-'16'!S23</f>
        <v>216</v>
      </c>
      <c r="T23" s="151">
        <f>'Послуги всього'!T24-'16'!T23</f>
        <v>118</v>
      </c>
      <c r="U23" s="36">
        <f t="shared" si="5"/>
        <v>54.629629629629626</v>
      </c>
      <c r="V23" s="151">
        <f>'Послуги всього'!V24-'16'!V23</f>
        <v>180</v>
      </c>
      <c r="W23" s="151">
        <f>'Послуги всього'!W24-'16'!W23</f>
        <v>34</v>
      </c>
      <c r="X23" s="36">
        <f t="shared" si="6"/>
        <v>18.888888888888889</v>
      </c>
      <c r="Y23" s="102"/>
      <c r="Z23" s="103"/>
      <c r="AA23" s="103"/>
      <c r="AB23" s="103"/>
    </row>
    <row r="24" spans="1:28" s="104" customFormat="1" ht="16.2" customHeight="1" x14ac:dyDescent="0.3">
      <c r="A24" s="136" t="s">
        <v>55</v>
      </c>
      <c r="B24" s="151">
        <f>'Послуги всього'!B25-'16'!B24</f>
        <v>343</v>
      </c>
      <c r="C24" s="151">
        <f>'Послуги всього'!C25-'16'!C24</f>
        <v>1049</v>
      </c>
      <c r="D24" s="151">
        <f>'Послуги всього'!D25-'16'!D24</f>
        <v>334</v>
      </c>
      <c r="E24" s="36">
        <f t="shared" si="0"/>
        <v>31.839847473784555</v>
      </c>
      <c r="F24" s="151">
        <f>'Послуги всього'!F25-'16'!F24</f>
        <v>506</v>
      </c>
      <c r="G24" s="151">
        <f>'Послуги всього'!G25-'16'!G24</f>
        <v>86</v>
      </c>
      <c r="H24" s="36">
        <f t="shared" si="1"/>
        <v>16.996047430830039</v>
      </c>
      <c r="I24" s="151">
        <f>'Послуги всього'!I25-'16'!I24</f>
        <v>21</v>
      </c>
      <c r="J24" s="151">
        <f>'Послуги всього'!J25-'16'!J24</f>
        <v>7</v>
      </c>
      <c r="K24" s="36">
        <f t="shared" si="2"/>
        <v>33.333333333333329</v>
      </c>
      <c r="L24" s="151">
        <f>'Послуги всього'!L25-'16'!L24</f>
        <v>1</v>
      </c>
      <c r="M24" s="151">
        <f>'Послуги всього'!M25-'16'!M24</f>
        <v>1</v>
      </c>
      <c r="N24" s="36">
        <f t="shared" si="7"/>
        <v>100</v>
      </c>
      <c r="O24" s="151">
        <f>'Послуги всього'!O25-'16'!O24</f>
        <v>1033</v>
      </c>
      <c r="P24" s="151">
        <f>'Послуги всього'!P25-'16'!P24</f>
        <v>285</v>
      </c>
      <c r="Q24" s="36">
        <f t="shared" si="4"/>
        <v>27.589545014520812</v>
      </c>
      <c r="R24" s="151">
        <f>'Послуги всього'!R25-'16'!R24</f>
        <v>104</v>
      </c>
      <c r="S24" s="151">
        <f>'Послуги всього'!S25-'16'!S24</f>
        <v>212</v>
      </c>
      <c r="T24" s="151">
        <f>'Послуги всього'!T25-'16'!T24</f>
        <v>104</v>
      </c>
      <c r="U24" s="36">
        <f t="shared" si="5"/>
        <v>49.056603773584904</v>
      </c>
      <c r="V24" s="151">
        <f>'Послуги всього'!V25-'16'!V24</f>
        <v>167</v>
      </c>
      <c r="W24" s="151">
        <f>'Послуги всього'!W25-'16'!W24</f>
        <v>7</v>
      </c>
      <c r="X24" s="36">
        <f t="shared" si="6"/>
        <v>4.1916167664670656</v>
      </c>
      <c r="Y24" s="102"/>
      <c r="Z24" s="103"/>
      <c r="AA24" s="103"/>
      <c r="AB24" s="103"/>
    </row>
    <row r="25" spans="1:28" s="104" customFormat="1" ht="16.2" customHeight="1" x14ac:dyDescent="0.3">
      <c r="A25" s="136" t="s">
        <v>56</v>
      </c>
      <c r="B25" s="151">
        <f>'Послуги всього'!B26-'16'!B25</f>
        <v>28</v>
      </c>
      <c r="C25" s="151">
        <f>'Послуги всього'!C26-'16'!C25</f>
        <v>63</v>
      </c>
      <c r="D25" s="151">
        <f>'Послуги всього'!D26-'16'!D25</f>
        <v>27</v>
      </c>
      <c r="E25" s="36">
        <f t="shared" si="0"/>
        <v>42.857142857142854</v>
      </c>
      <c r="F25" s="151">
        <f>'Послуги всього'!F26-'16'!F25</f>
        <v>54</v>
      </c>
      <c r="G25" s="151">
        <f>'Послуги всього'!G26-'16'!G25</f>
        <v>18</v>
      </c>
      <c r="H25" s="36">
        <f t="shared" si="1"/>
        <v>33.333333333333329</v>
      </c>
      <c r="I25" s="151">
        <f>'Послуги всього'!I26-'16'!I25</f>
        <v>1</v>
      </c>
      <c r="J25" s="151">
        <f>'Послуги всього'!J26-'16'!J25</f>
        <v>0</v>
      </c>
      <c r="K25" s="36">
        <f t="shared" si="2"/>
        <v>0</v>
      </c>
      <c r="L25" s="151">
        <f>'Послуги всього'!L26-'16'!L25</f>
        <v>7</v>
      </c>
      <c r="M25" s="151">
        <f>'Послуги всього'!M26-'16'!M25</f>
        <v>4</v>
      </c>
      <c r="N25" s="36">
        <f t="shared" si="7"/>
        <v>57.142857142857139</v>
      </c>
      <c r="O25" s="151">
        <f>'Послуги всього'!O26-'16'!O25</f>
        <v>62</v>
      </c>
      <c r="P25" s="151">
        <f>'Послуги всього'!P26-'16'!P25</f>
        <v>26</v>
      </c>
      <c r="Q25" s="36">
        <f t="shared" si="4"/>
        <v>41.935483870967744</v>
      </c>
      <c r="R25" s="151">
        <f>'Послуги всього'!R26-'16'!R25</f>
        <v>9</v>
      </c>
      <c r="S25" s="151">
        <f>'Послуги всього'!S26-'16'!S25</f>
        <v>21</v>
      </c>
      <c r="T25" s="151">
        <f>'Послуги всього'!T26-'16'!T25</f>
        <v>9</v>
      </c>
      <c r="U25" s="36">
        <f t="shared" si="5"/>
        <v>42.857142857142854</v>
      </c>
      <c r="V25" s="151">
        <f>'Послуги всього'!V26-'16'!V25</f>
        <v>21</v>
      </c>
      <c r="W25" s="151">
        <f>'Послуги всього'!W26-'16'!W25</f>
        <v>0</v>
      </c>
      <c r="X25" s="36">
        <f t="shared" si="6"/>
        <v>0</v>
      </c>
      <c r="Y25" s="102"/>
      <c r="Z25" s="103"/>
      <c r="AA25" s="103"/>
      <c r="AB25" s="103"/>
    </row>
    <row r="26" spans="1:28" s="104" customFormat="1" ht="16.2" customHeight="1" x14ac:dyDescent="0.3">
      <c r="A26" s="136" t="s">
        <v>57</v>
      </c>
      <c r="B26" s="151">
        <f>'Послуги всього'!B27-'16'!B26</f>
        <v>570</v>
      </c>
      <c r="C26" s="151">
        <f>'Послуги всього'!C27-'16'!C26</f>
        <v>1304</v>
      </c>
      <c r="D26" s="151">
        <f>'Послуги всього'!D27-'16'!D26</f>
        <v>554</v>
      </c>
      <c r="E26" s="36">
        <f t="shared" si="0"/>
        <v>42.484662576687114</v>
      </c>
      <c r="F26" s="151">
        <f>'Послуги всього'!F27-'16'!F26</f>
        <v>506</v>
      </c>
      <c r="G26" s="151">
        <f>'Послуги всього'!G27-'16'!G26</f>
        <v>123</v>
      </c>
      <c r="H26" s="36">
        <f t="shared" si="1"/>
        <v>24.308300395256918</v>
      </c>
      <c r="I26" s="151">
        <f>'Послуги всього'!I27-'16'!I26</f>
        <v>29</v>
      </c>
      <c r="J26" s="151">
        <f>'Послуги всього'!J27-'16'!J26</f>
        <v>1</v>
      </c>
      <c r="K26" s="36">
        <f t="shared" si="2"/>
        <v>3.4482758620689653</v>
      </c>
      <c r="L26" s="151">
        <f>'Послуги всього'!L27-'16'!L26</f>
        <v>9</v>
      </c>
      <c r="M26" s="151">
        <f>'Послуги всього'!M27-'16'!M26</f>
        <v>12</v>
      </c>
      <c r="N26" s="36">
        <f t="shared" si="7"/>
        <v>133.33333333333331</v>
      </c>
      <c r="O26" s="151">
        <f>'Послуги всього'!O27-'16'!O26</f>
        <v>1295</v>
      </c>
      <c r="P26" s="151">
        <f>'Послуги всього'!P27-'16'!P26</f>
        <v>540</v>
      </c>
      <c r="Q26" s="36">
        <f t="shared" si="4"/>
        <v>41.698841698841697</v>
      </c>
      <c r="R26" s="151">
        <f>'Послуги всього'!R27-'16'!R26</f>
        <v>123</v>
      </c>
      <c r="S26" s="151">
        <f>'Послуги всього'!S27-'16'!S26</f>
        <v>463</v>
      </c>
      <c r="T26" s="151">
        <f>'Послуги всього'!T27-'16'!T26</f>
        <v>122</v>
      </c>
      <c r="U26" s="36">
        <f t="shared" si="5"/>
        <v>26.349892008639308</v>
      </c>
      <c r="V26" s="151">
        <f>'Послуги всього'!V27-'16'!V26</f>
        <v>421</v>
      </c>
      <c r="W26" s="151">
        <f>'Послуги всього'!W27-'16'!W26</f>
        <v>8</v>
      </c>
      <c r="X26" s="36">
        <f t="shared" si="6"/>
        <v>1.9002375296912115</v>
      </c>
      <c r="Y26" s="102"/>
      <c r="Z26" s="103"/>
      <c r="AA26" s="103"/>
      <c r="AB26" s="103"/>
    </row>
    <row r="27" spans="1:28" s="104" customFormat="1" ht="16.2" customHeight="1" x14ac:dyDescent="0.3">
      <c r="A27" s="136" t="s">
        <v>58</v>
      </c>
      <c r="B27" s="151">
        <f>'Послуги всього'!B28-'16'!B27</f>
        <v>6</v>
      </c>
      <c r="C27" s="151">
        <f>'Послуги всього'!C28-'16'!C27</f>
        <v>13</v>
      </c>
      <c r="D27" s="151">
        <f>'Послуги всього'!D28-'16'!D27</f>
        <v>4</v>
      </c>
      <c r="E27" s="36">
        <f t="shared" si="0"/>
        <v>30.76923076923077</v>
      </c>
      <c r="F27" s="151">
        <f>'Послуги всього'!F28-'16'!F27</f>
        <v>25</v>
      </c>
      <c r="G27" s="151">
        <f>'Послуги всього'!G28-'16'!G27</f>
        <v>47</v>
      </c>
      <c r="H27" s="36">
        <f t="shared" si="1"/>
        <v>188</v>
      </c>
      <c r="I27" s="151">
        <f>'Послуги всього'!I28-'16'!I27</f>
        <v>0</v>
      </c>
      <c r="J27" s="151">
        <f>'Послуги всього'!J28-'16'!J27</f>
        <v>0</v>
      </c>
      <c r="K27" s="155" t="e">
        <f t="shared" si="2"/>
        <v>#DIV/0!</v>
      </c>
      <c r="L27" s="151">
        <f>'Послуги всього'!L28-'16'!L27</f>
        <v>0</v>
      </c>
      <c r="M27" s="151">
        <f>'Послуги всього'!M28-'16'!M27</f>
        <v>0</v>
      </c>
      <c r="N27" s="155" t="e">
        <f t="shared" si="7"/>
        <v>#DIV/0!</v>
      </c>
      <c r="O27" s="151">
        <f>'Послуги всього'!O28-'16'!O27</f>
        <v>13</v>
      </c>
      <c r="P27" s="151">
        <f>'Послуги всього'!P28-'16'!P27</f>
        <v>4</v>
      </c>
      <c r="Q27" s="36">
        <f t="shared" si="4"/>
        <v>30.76923076923077</v>
      </c>
      <c r="R27" s="151">
        <f>'Послуги всього'!R28-'16'!R27</f>
        <v>1</v>
      </c>
      <c r="S27" s="151">
        <f>'Послуги всього'!S28-'16'!S27</f>
        <v>4</v>
      </c>
      <c r="T27" s="151">
        <f>'Послуги всього'!T28-'16'!T27</f>
        <v>1</v>
      </c>
      <c r="U27" s="36">
        <f t="shared" si="5"/>
        <v>25</v>
      </c>
      <c r="V27" s="151">
        <f>'Послуги всього'!V28-'16'!V27</f>
        <v>4</v>
      </c>
      <c r="W27" s="151">
        <f>'Послуги всього'!W28-'16'!W27</f>
        <v>0</v>
      </c>
      <c r="X27" s="36">
        <f t="shared" si="6"/>
        <v>0</v>
      </c>
      <c r="Y27" s="102"/>
      <c r="Z27" s="103"/>
      <c r="AA27" s="103"/>
      <c r="AB27" s="103"/>
    </row>
    <row r="28" spans="1:28" s="104" customFormat="1" ht="16.2" customHeight="1" x14ac:dyDescent="0.3">
      <c r="A28" s="136" t="s">
        <v>59</v>
      </c>
      <c r="B28" s="151">
        <f>'Послуги всього'!B29-'16'!B28</f>
        <v>31</v>
      </c>
      <c r="C28" s="151">
        <f>'Послуги всього'!C29-'16'!C28</f>
        <v>84</v>
      </c>
      <c r="D28" s="151">
        <f>'Послуги всього'!D29-'16'!D28</f>
        <v>31</v>
      </c>
      <c r="E28" s="36">
        <f t="shared" si="0"/>
        <v>36.904761904761905</v>
      </c>
      <c r="F28" s="151">
        <f>'Послуги всього'!F29-'16'!F28</f>
        <v>94</v>
      </c>
      <c r="G28" s="151">
        <f>'Послуги всього'!G29-'16'!G28</f>
        <v>14</v>
      </c>
      <c r="H28" s="36">
        <f t="shared" si="1"/>
        <v>14.893617021276595</v>
      </c>
      <c r="I28" s="151">
        <f>'Послуги всього'!I29-'16'!I28</f>
        <v>3</v>
      </c>
      <c r="J28" s="151">
        <f>'Послуги всього'!J29-'16'!J28</f>
        <v>0</v>
      </c>
      <c r="K28" s="36">
        <f t="shared" si="2"/>
        <v>0</v>
      </c>
      <c r="L28" s="151">
        <f>'Послуги всього'!L29-'16'!L28</f>
        <v>1</v>
      </c>
      <c r="M28" s="151">
        <f>'Послуги всього'!M29-'16'!M28</f>
        <v>1</v>
      </c>
      <c r="N28" s="36">
        <f t="shared" si="7"/>
        <v>100</v>
      </c>
      <c r="O28" s="151">
        <f>'Послуги всього'!O29-'16'!O28</f>
        <v>82</v>
      </c>
      <c r="P28" s="151">
        <f>'Послуги всього'!P29-'16'!P28</f>
        <v>30</v>
      </c>
      <c r="Q28" s="36">
        <f t="shared" si="4"/>
        <v>36.585365853658537</v>
      </c>
      <c r="R28" s="151">
        <f>'Послуги всього'!R29-'16'!R28</f>
        <v>9</v>
      </c>
      <c r="S28" s="151">
        <f>'Послуги всього'!S29-'16'!S28</f>
        <v>21</v>
      </c>
      <c r="T28" s="151">
        <f>'Послуги всього'!T29-'16'!T28</f>
        <v>9</v>
      </c>
      <c r="U28" s="36">
        <f t="shared" si="5"/>
        <v>42.857142857142854</v>
      </c>
      <c r="V28" s="151">
        <f>'Послуги всього'!V29-'16'!V28</f>
        <v>19</v>
      </c>
      <c r="W28" s="151">
        <f>'Послуги всього'!W29-'16'!W28</f>
        <v>0</v>
      </c>
      <c r="X28" s="36">
        <f t="shared" si="6"/>
        <v>0</v>
      </c>
      <c r="Y28" s="102"/>
      <c r="Z28" s="103"/>
      <c r="AA28" s="103"/>
      <c r="AB28" s="103"/>
    </row>
    <row r="29" spans="1:28" ht="59.4" customHeight="1" x14ac:dyDescent="0.3">
      <c r="B29" s="176" t="s">
        <v>75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63"/>
      <c r="M29" s="163"/>
      <c r="N29" s="163"/>
      <c r="T29" s="258"/>
      <c r="U29" s="258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29"/>
  <sheetViews>
    <sheetView view="pageBreakPreview" topLeftCell="C1" zoomScale="90" zoomScaleNormal="80" zoomScaleSheetLayoutView="90" workbookViewId="0">
      <selection activeCell="H17" sqref="H17"/>
    </sheetView>
  </sheetViews>
  <sheetFormatPr defaultColWidth="9.109375" defaultRowHeight="15.6" x14ac:dyDescent="0.3"/>
  <cols>
    <col min="1" max="1" width="22.77734375" style="106" customWidth="1"/>
    <col min="2" max="2" width="18.33203125" style="104" customWidth="1"/>
    <col min="3" max="4" width="10.109375" style="104" customWidth="1"/>
    <col min="5" max="5" width="8.88671875" style="104" customWidth="1"/>
    <col min="6" max="7" width="10.44140625" style="104" customWidth="1"/>
    <col min="8" max="8" width="7.88671875" style="104" customWidth="1"/>
    <col min="9" max="10" width="10.109375" style="104" customWidth="1"/>
    <col min="11" max="11" width="8.33203125" style="104" customWidth="1"/>
    <col min="12" max="13" width="9.33203125" style="104" customWidth="1"/>
    <col min="14" max="14" width="7.88671875" style="104" customWidth="1"/>
    <col min="15" max="16" width="9.33203125" style="104" customWidth="1"/>
    <col min="17" max="17" width="7.88671875" style="104" customWidth="1"/>
    <col min="18" max="18" width="16.44140625" style="104" customWidth="1"/>
    <col min="19" max="20" width="9.33203125" style="104" customWidth="1"/>
    <col min="21" max="21" width="7.88671875" style="104" customWidth="1"/>
    <col min="22" max="23" width="9.33203125" style="105" customWidth="1"/>
    <col min="24" max="24" width="7.88671875" style="105" customWidth="1"/>
    <col min="25" max="16384" width="9.109375" style="105"/>
  </cols>
  <sheetData>
    <row r="1" spans="1:25" s="86" customFormat="1" ht="20.399999999999999" customHeight="1" x14ac:dyDescent="0.3">
      <c r="A1" s="83"/>
      <c r="B1" s="249" t="s">
        <v>31</v>
      </c>
      <c r="C1" s="249"/>
      <c r="D1" s="249"/>
      <c r="E1" s="249"/>
      <c r="F1" s="249"/>
      <c r="G1" s="249"/>
      <c r="H1" s="249"/>
      <c r="I1" s="249"/>
      <c r="J1" s="249"/>
      <c r="K1" s="249"/>
      <c r="L1" s="84"/>
      <c r="M1" s="84"/>
      <c r="N1" s="84"/>
      <c r="O1" s="84"/>
      <c r="P1" s="84"/>
      <c r="Q1" s="84"/>
      <c r="R1" s="84"/>
      <c r="S1" s="85"/>
      <c r="T1" s="85"/>
      <c r="U1" s="84"/>
      <c r="X1" s="110" t="s">
        <v>20</v>
      </c>
    </row>
    <row r="2" spans="1:25" s="86" customFormat="1" ht="20.399999999999999" customHeight="1" x14ac:dyDescent="0.25">
      <c r="B2" s="249" t="s">
        <v>85</v>
      </c>
      <c r="C2" s="249"/>
      <c r="D2" s="249"/>
      <c r="E2" s="249"/>
      <c r="F2" s="249"/>
      <c r="G2" s="249"/>
      <c r="H2" s="249"/>
      <c r="I2" s="249"/>
      <c r="J2" s="249"/>
      <c r="K2" s="249"/>
      <c r="L2" s="87"/>
      <c r="M2" s="87"/>
      <c r="N2" s="87"/>
      <c r="O2" s="87"/>
      <c r="P2" s="87"/>
      <c r="Q2" s="87"/>
      <c r="R2" s="87"/>
      <c r="S2" s="88"/>
      <c r="T2" s="88"/>
      <c r="U2" s="87"/>
    </row>
    <row r="3" spans="1:25" s="86" customFormat="1" ht="15" customHeight="1" x14ac:dyDescent="0.3">
      <c r="B3" s="89"/>
      <c r="C3" s="89"/>
      <c r="D3" s="89"/>
      <c r="E3" s="89"/>
      <c r="F3" s="89"/>
      <c r="G3" s="89"/>
      <c r="H3" s="89"/>
      <c r="I3" s="89"/>
      <c r="J3" s="89"/>
      <c r="K3" s="53" t="s">
        <v>6</v>
      </c>
      <c r="L3" s="89"/>
      <c r="M3" s="89"/>
      <c r="N3" s="89"/>
      <c r="O3" s="89"/>
      <c r="P3" s="89"/>
      <c r="Q3" s="90"/>
      <c r="R3" s="89"/>
      <c r="S3" s="91"/>
      <c r="T3" s="92"/>
      <c r="U3" s="90"/>
      <c r="X3" s="53" t="s">
        <v>6</v>
      </c>
    </row>
    <row r="4" spans="1:25" s="95" customFormat="1" ht="21.6" customHeight="1" x14ac:dyDescent="0.25">
      <c r="A4" s="111"/>
      <c r="B4" s="260" t="s">
        <v>74</v>
      </c>
      <c r="C4" s="259" t="s">
        <v>21</v>
      </c>
      <c r="D4" s="260"/>
      <c r="E4" s="261"/>
      <c r="F4" s="265" t="s">
        <v>22</v>
      </c>
      <c r="G4" s="265"/>
      <c r="H4" s="265"/>
      <c r="I4" s="259" t="s">
        <v>13</v>
      </c>
      <c r="J4" s="260"/>
      <c r="K4" s="261"/>
      <c r="L4" s="259" t="s">
        <v>19</v>
      </c>
      <c r="M4" s="260"/>
      <c r="N4" s="260"/>
      <c r="O4" s="259" t="s">
        <v>9</v>
      </c>
      <c r="P4" s="260"/>
      <c r="Q4" s="261"/>
      <c r="R4" s="260" t="s">
        <v>73</v>
      </c>
      <c r="S4" s="259" t="s">
        <v>15</v>
      </c>
      <c r="T4" s="260"/>
      <c r="U4" s="260"/>
      <c r="V4" s="252" t="s">
        <v>14</v>
      </c>
      <c r="W4" s="253"/>
      <c r="X4" s="254"/>
      <c r="Y4" s="93"/>
    </row>
    <row r="5" spans="1:25" s="96" customFormat="1" ht="36.75" customHeight="1" x14ac:dyDescent="0.25">
      <c r="A5" s="112"/>
      <c r="B5" s="263"/>
      <c r="C5" s="262"/>
      <c r="D5" s="263"/>
      <c r="E5" s="264"/>
      <c r="F5" s="265"/>
      <c r="G5" s="265"/>
      <c r="H5" s="265"/>
      <c r="I5" s="262"/>
      <c r="J5" s="263"/>
      <c r="K5" s="264"/>
      <c r="L5" s="262"/>
      <c r="M5" s="263"/>
      <c r="N5" s="263"/>
      <c r="O5" s="262"/>
      <c r="P5" s="263"/>
      <c r="Q5" s="264"/>
      <c r="R5" s="263"/>
      <c r="S5" s="262"/>
      <c r="T5" s="263"/>
      <c r="U5" s="263"/>
      <c r="V5" s="255"/>
      <c r="W5" s="256"/>
      <c r="X5" s="257"/>
      <c r="Y5" s="93"/>
    </row>
    <row r="6" spans="1:25" s="97" customFormat="1" ht="25.2" customHeight="1" x14ac:dyDescent="0.25">
      <c r="A6" s="113"/>
      <c r="B6" s="55">
        <v>2022</v>
      </c>
      <c r="C6" s="55">
        <v>2021</v>
      </c>
      <c r="D6" s="55">
        <v>2022</v>
      </c>
      <c r="E6" s="56" t="s">
        <v>2</v>
      </c>
      <c r="F6" s="55">
        <v>2021</v>
      </c>
      <c r="G6" s="55">
        <v>2022</v>
      </c>
      <c r="H6" s="56" t="s">
        <v>2</v>
      </c>
      <c r="I6" s="55">
        <v>2021</v>
      </c>
      <c r="J6" s="55">
        <v>2022</v>
      </c>
      <c r="K6" s="56" t="s">
        <v>2</v>
      </c>
      <c r="L6" s="55">
        <v>2021</v>
      </c>
      <c r="M6" s="55">
        <v>2022</v>
      </c>
      <c r="N6" s="56" t="s">
        <v>2</v>
      </c>
      <c r="O6" s="55">
        <v>2021</v>
      </c>
      <c r="P6" s="55">
        <v>2022</v>
      </c>
      <c r="Q6" s="56" t="s">
        <v>2</v>
      </c>
      <c r="R6" s="55">
        <v>2022</v>
      </c>
      <c r="S6" s="55">
        <v>2021</v>
      </c>
      <c r="T6" s="55">
        <v>2022</v>
      </c>
      <c r="U6" s="56" t="s">
        <v>2</v>
      </c>
      <c r="V6" s="55">
        <v>2021</v>
      </c>
      <c r="W6" s="55">
        <v>2022</v>
      </c>
      <c r="X6" s="56" t="s">
        <v>2</v>
      </c>
      <c r="Y6" s="114"/>
    </row>
    <row r="7" spans="1:25" s="95" customFormat="1" ht="12.75" customHeight="1" x14ac:dyDescent="0.25">
      <c r="A7" s="98" t="s">
        <v>4</v>
      </c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  <c r="O7" s="99">
        <v>14</v>
      </c>
      <c r="P7" s="99">
        <v>15</v>
      </c>
      <c r="Q7" s="99">
        <v>16</v>
      </c>
      <c r="R7" s="99">
        <v>17</v>
      </c>
      <c r="S7" s="99">
        <v>18</v>
      </c>
      <c r="T7" s="99">
        <v>19</v>
      </c>
      <c r="U7" s="99">
        <v>20</v>
      </c>
      <c r="V7" s="99">
        <v>21</v>
      </c>
      <c r="W7" s="99">
        <v>22</v>
      </c>
      <c r="X7" s="99">
        <v>23</v>
      </c>
      <c r="Y7" s="100"/>
    </row>
    <row r="8" spans="1:25" s="118" customFormat="1" ht="17.25" customHeight="1" x14ac:dyDescent="0.3">
      <c r="A8" s="30" t="s">
        <v>39</v>
      </c>
      <c r="B8" s="31">
        <f>SUM(B9:B28)</f>
        <v>15061</v>
      </c>
      <c r="C8" s="31">
        <f>SUM(C9:C28)</f>
        <v>23638</v>
      </c>
      <c r="D8" s="31">
        <f>SUM(D9:D28)</f>
        <v>13739</v>
      </c>
      <c r="E8" s="32">
        <f>D8/C8*100</f>
        <v>58.122514595143414</v>
      </c>
      <c r="F8" s="31">
        <f>SUM(F9:F28)</f>
        <v>10132</v>
      </c>
      <c r="G8" s="31">
        <f>SUM(G9:G28)</f>
        <v>2839</v>
      </c>
      <c r="H8" s="32">
        <f>G8/F8*100</f>
        <v>28.020134228187921</v>
      </c>
      <c r="I8" s="31">
        <f>SUM(I9:I28)</f>
        <v>534</v>
      </c>
      <c r="J8" s="31">
        <f>SUM(J9:J28)</f>
        <v>96</v>
      </c>
      <c r="K8" s="32">
        <f>J8/I8*100</f>
        <v>17.977528089887642</v>
      </c>
      <c r="L8" s="31">
        <f>SUM(L9:L28)</f>
        <v>1987</v>
      </c>
      <c r="M8" s="31">
        <f>SUM(M9:M28)</f>
        <v>698</v>
      </c>
      <c r="N8" s="32">
        <f>M8/L8*100</f>
        <v>35.128334172118777</v>
      </c>
      <c r="O8" s="31">
        <f>SUM(O9:O28)</f>
        <v>23143</v>
      </c>
      <c r="P8" s="31">
        <f>SUM(P9:P28)</f>
        <v>11962</v>
      </c>
      <c r="Q8" s="32">
        <f>P8/O8*100</f>
        <v>51.687335263362577</v>
      </c>
      <c r="R8" s="31">
        <f>SUM(R9:R28)</f>
        <v>5447</v>
      </c>
      <c r="S8" s="31">
        <f>SUM(S9:S28)</f>
        <v>6842</v>
      </c>
      <c r="T8" s="31">
        <f>SUM(T9:T28)</f>
        <v>5124</v>
      </c>
      <c r="U8" s="32">
        <f>T8/S8*100</f>
        <v>74.890382928968137</v>
      </c>
      <c r="V8" s="31">
        <f>SUM(V9:V28)</f>
        <v>6062</v>
      </c>
      <c r="W8" s="31">
        <f>SUM(W9:W28)</f>
        <v>1401</v>
      </c>
      <c r="X8" s="32">
        <f>W8/V8*100</f>
        <v>23.111184427581659</v>
      </c>
      <c r="Y8" s="116"/>
    </row>
    <row r="9" spans="1:25" s="104" customFormat="1" ht="18" customHeight="1" x14ac:dyDescent="0.3">
      <c r="A9" s="136" t="s">
        <v>40</v>
      </c>
      <c r="B9" s="164">
        <v>2496</v>
      </c>
      <c r="C9" s="164">
        <v>1026</v>
      </c>
      <c r="D9" s="164">
        <v>2165</v>
      </c>
      <c r="E9" s="36">
        <f>D9/C9*100</f>
        <v>211.01364522417154</v>
      </c>
      <c r="F9" s="165">
        <v>350</v>
      </c>
      <c r="G9" s="165">
        <v>344</v>
      </c>
      <c r="H9" s="36">
        <f>G9/F9*100</f>
        <v>98.285714285714292</v>
      </c>
      <c r="I9" s="166">
        <v>33</v>
      </c>
      <c r="J9" s="166">
        <v>7</v>
      </c>
      <c r="K9" s="36">
        <f>J9/I9*100</f>
        <v>21.212121212121211</v>
      </c>
      <c r="L9" s="166">
        <v>14</v>
      </c>
      <c r="M9" s="166">
        <v>1</v>
      </c>
      <c r="N9" s="36">
        <f t="shared" ref="N9:N28" si="0">M9/L9*100</f>
        <v>7.1428571428571423</v>
      </c>
      <c r="O9" s="166">
        <v>955</v>
      </c>
      <c r="P9" s="166">
        <v>1133</v>
      </c>
      <c r="Q9" s="36">
        <f>P9/O9*100</f>
        <v>118.63874345549739</v>
      </c>
      <c r="R9" s="166">
        <v>889</v>
      </c>
      <c r="S9" s="166">
        <v>169</v>
      </c>
      <c r="T9" s="166">
        <v>839</v>
      </c>
      <c r="U9" s="36">
        <f>T9/S9*100</f>
        <v>496.44970414201185</v>
      </c>
      <c r="V9" s="166">
        <v>137</v>
      </c>
      <c r="W9" s="166">
        <v>567</v>
      </c>
      <c r="X9" s="36">
        <f>W9/V9*100</f>
        <v>413.8686131386861</v>
      </c>
      <c r="Y9" s="102"/>
    </row>
    <row r="10" spans="1:25" s="104" customFormat="1" ht="18" customHeight="1" x14ac:dyDescent="0.3">
      <c r="A10" s="136" t="s">
        <v>41</v>
      </c>
      <c r="B10" s="164">
        <v>495</v>
      </c>
      <c r="C10" s="164">
        <v>1265</v>
      </c>
      <c r="D10" s="164">
        <v>439</v>
      </c>
      <c r="E10" s="36">
        <f t="shared" ref="E10:E28" si="1">D10/C10*100</f>
        <v>34.703557312252961</v>
      </c>
      <c r="F10" s="165">
        <v>465</v>
      </c>
      <c r="G10" s="165">
        <v>114</v>
      </c>
      <c r="H10" s="36">
        <f t="shared" ref="H10:H28" si="2">G10/F10*100</f>
        <v>24.516129032258064</v>
      </c>
      <c r="I10" s="166">
        <v>14</v>
      </c>
      <c r="J10" s="166">
        <v>4</v>
      </c>
      <c r="K10" s="36">
        <f t="shared" ref="K10:K28" si="3">J10/I10*100</f>
        <v>28.571428571428569</v>
      </c>
      <c r="L10" s="166">
        <v>158</v>
      </c>
      <c r="M10" s="166">
        <v>10</v>
      </c>
      <c r="N10" s="36">
        <f t="shared" si="0"/>
        <v>6.3291139240506329</v>
      </c>
      <c r="O10" s="166">
        <v>1227</v>
      </c>
      <c r="P10" s="166">
        <v>410</v>
      </c>
      <c r="Q10" s="36">
        <f t="shared" ref="Q10:Q28" si="4">P10/O10*100</f>
        <v>33.41483292583537</v>
      </c>
      <c r="R10" s="166">
        <v>156</v>
      </c>
      <c r="S10" s="166">
        <v>336</v>
      </c>
      <c r="T10" s="166">
        <v>116</v>
      </c>
      <c r="U10" s="36">
        <f t="shared" ref="U10:U28" si="5">T10/S10*100</f>
        <v>34.523809523809526</v>
      </c>
      <c r="V10" s="166">
        <v>309</v>
      </c>
      <c r="W10" s="166">
        <v>5</v>
      </c>
      <c r="X10" s="36">
        <f t="shared" ref="X10:X28" si="6">W10/V10*100</f>
        <v>1.6181229773462782</v>
      </c>
      <c r="Y10" s="102"/>
    </row>
    <row r="11" spans="1:25" s="104" customFormat="1" ht="18" customHeight="1" x14ac:dyDescent="0.3">
      <c r="A11" s="136" t="s">
        <v>42</v>
      </c>
      <c r="B11" s="164">
        <v>557</v>
      </c>
      <c r="C11" s="164">
        <v>1388</v>
      </c>
      <c r="D11" s="164">
        <v>453</v>
      </c>
      <c r="E11" s="36">
        <f t="shared" si="1"/>
        <v>32.636887608069166</v>
      </c>
      <c r="F11" s="165">
        <v>564</v>
      </c>
      <c r="G11" s="165">
        <v>61</v>
      </c>
      <c r="H11" s="36">
        <f t="shared" si="2"/>
        <v>10.815602836879433</v>
      </c>
      <c r="I11" s="166">
        <v>31</v>
      </c>
      <c r="J11" s="166">
        <v>1</v>
      </c>
      <c r="K11" s="36">
        <f t="shared" si="3"/>
        <v>3.225806451612903</v>
      </c>
      <c r="L11" s="166">
        <v>63</v>
      </c>
      <c r="M11" s="166">
        <v>6</v>
      </c>
      <c r="N11" s="36">
        <f t="shared" si="0"/>
        <v>9.5238095238095237</v>
      </c>
      <c r="O11" s="166">
        <v>1343</v>
      </c>
      <c r="P11" s="166">
        <v>437</v>
      </c>
      <c r="Q11" s="36">
        <f t="shared" si="4"/>
        <v>32.53909158600149</v>
      </c>
      <c r="R11" s="166">
        <v>72</v>
      </c>
      <c r="S11" s="166">
        <v>359</v>
      </c>
      <c r="T11" s="166">
        <v>69</v>
      </c>
      <c r="U11" s="36">
        <f t="shared" si="5"/>
        <v>19.220055710306408</v>
      </c>
      <c r="V11" s="166">
        <v>341</v>
      </c>
      <c r="W11" s="166">
        <v>4</v>
      </c>
      <c r="X11" s="36">
        <f t="shared" si="6"/>
        <v>1.1730205278592376</v>
      </c>
      <c r="Y11" s="102"/>
    </row>
    <row r="12" spans="1:25" s="104" customFormat="1" ht="18" customHeight="1" x14ac:dyDescent="0.3">
      <c r="A12" s="136" t="s">
        <v>43</v>
      </c>
      <c r="B12" s="164">
        <v>491</v>
      </c>
      <c r="C12" s="164">
        <v>994</v>
      </c>
      <c r="D12" s="164">
        <v>409</v>
      </c>
      <c r="E12" s="36">
        <f t="shared" si="1"/>
        <v>41.146881287726359</v>
      </c>
      <c r="F12" s="165">
        <v>292</v>
      </c>
      <c r="G12" s="165">
        <v>55</v>
      </c>
      <c r="H12" s="36">
        <f t="shared" si="2"/>
        <v>18.835616438356166</v>
      </c>
      <c r="I12" s="166">
        <v>4</v>
      </c>
      <c r="J12" s="166">
        <v>2</v>
      </c>
      <c r="K12" s="36">
        <f t="shared" si="3"/>
        <v>50</v>
      </c>
      <c r="L12" s="166">
        <v>49</v>
      </c>
      <c r="M12" s="166">
        <v>4</v>
      </c>
      <c r="N12" s="36">
        <f t="shared" si="0"/>
        <v>8.1632653061224492</v>
      </c>
      <c r="O12" s="166">
        <v>937</v>
      </c>
      <c r="P12" s="166">
        <v>403</v>
      </c>
      <c r="Q12" s="36">
        <f t="shared" si="4"/>
        <v>43.009605122732125</v>
      </c>
      <c r="R12" s="166">
        <v>202</v>
      </c>
      <c r="S12" s="166">
        <v>341</v>
      </c>
      <c r="T12" s="166">
        <v>161</v>
      </c>
      <c r="U12" s="36">
        <f t="shared" si="5"/>
        <v>47.214076246334315</v>
      </c>
      <c r="V12" s="166">
        <v>322</v>
      </c>
      <c r="W12" s="166">
        <v>8</v>
      </c>
      <c r="X12" s="36">
        <f t="shared" si="6"/>
        <v>2.4844720496894408</v>
      </c>
      <c r="Y12" s="102"/>
    </row>
    <row r="13" spans="1:25" s="104" customFormat="1" ht="18" customHeight="1" x14ac:dyDescent="0.3">
      <c r="A13" s="136" t="s">
        <v>44</v>
      </c>
      <c r="B13" s="164">
        <v>137</v>
      </c>
      <c r="C13" s="164">
        <v>289</v>
      </c>
      <c r="D13" s="164">
        <v>116</v>
      </c>
      <c r="E13" s="36">
        <f t="shared" si="1"/>
        <v>40.13840830449827</v>
      </c>
      <c r="F13" s="165">
        <v>197</v>
      </c>
      <c r="G13" s="165">
        <v>47</v>
      </c>
      <c r="H13" s="36">
        <f t="shared" si="2"/>
        <v>23.857868020304569</v>
      </c>
      <c r="I13" s="166">
        <v>7</v>
      </c>
      <c r="J13" s="166">
        <v>0</v>
      </c>
      <c r="K13" s="36">
        <f t="shared" si="3"/>
        <v>0</v>
      </c>
      <c r="L13" s="166">
        <v>0</v>
      </c>
      <c r="M13" s="166">
        <v>0</v>
      </c>
      <c r="N13" s="155" t="e">
        <f t="shared" si="0"/>
        <v>#DIV/0!</v>
      </c>
      <c r="O13" s="166">
        <v>289</v>
      </c>
      <c r="P13" s="166">
        <v>103</v>
      </c>
      <c r="Q13" s="36">
        <f t="shared" si="4"/>
        <v>35.640138408304502</v>
      </c>
      <c r="R13" s="166">
        <v>42</v>
      </c>
      <c r="S13" s="166">
        <v>47</v>
      </c>
      <c r="T13" s="166">
        <v>42</v>
      </c>
      <c r="U13" s="36">
        <f t="shared" si="5"/>
        <v>89.361702127659569</v>
      </c>
      <c r="V13" s="166">
        <v>40</v>
      </c>
      <c r="W13" s="166">
        <v>3</v>
      </c>
      <c r="X13" s="36">
        <f t="shared" si="6"/>
        <v>7.5</v>
      </c>
      <c r="Y13" s="102"/>
    </row>
    <row r="14" spans="1:25" s="104" customFormat="1" ht="18" customHeight="1" x14ac:dyDescent="0.3">
      <c r="A14" s="136" t="s">
        <v>45</v>
      </c>
      <c r="B14" s="164">
        <v>469</v>
      </c>
      <c r="C14" s="164">
        <v>1283</v>
      </c>
      <c r="D14" s="164">
        <v>422</v>
      </c>
      <c r="E14" s="36">
        <f t="shared" si="1"/>
        <v>32.891660171473106</v>
      </c>
      <c r="F14" s="165">
        <v>668</v>
      </c>
      <c r="G14" s="165">
        <v>85</v>
      </c>
      <c r="H14" s="36">
        <f t="shared" si="2"/>
        <v>12.724550898203594</v>
      </c>
      <c r="I14" s="166">
        <v>38</v>
      </c>
      <c r="J14" s="166">
        <v>7</v>
      </c>
      <c r="K14" s="36">
        <f t="shared" si="3"/>
        <v>18.421052631578945</v>
      </c>
      <c r="L14" s="166">
        <v>148</v>
      </c>
      <c r="M14" s="166">
        <v>22</v>
      </c>
      <c r="N14" s="36">
        <f t="shared" si="0"/>
        <v>14.864864864864865</v>
      </c>
      <c r="O14" s="166">
        <v>1241</v>
      </c>
      <c r="P14" s="166">
        <v>358</v>
      </c>
      <c r="Q14" s="36">
        <f t="shared" si="4"/>
        <v>28.847703464947621</v>
      </c>
      <c r="R14" s="166">
        <v>190</v>
      </c>
      <c r="S14" s="166">
        <v>284</v>
      </c>
      <c r="T14" s="166">
        <v>167</v>
      </c>
      <c r="U14" s="36">
        <f t="shared" si="5"/>
        <v>58.802816901408448</v>
      </c>
      <c r="V14" s="166">
        <v>237</v>
      </c>
      <c r="W14" s="166">
        <v>18</v>
      </c>
      <c r="X14" s="36">
        <f t="shared" si="6"/>
        <v>7.59493670886076</v>
      </c>
      <c r="Y14" s="102"/>
    </row>
    <row r="15" spans="1:25" s="104" customFormat="1" ht="18" customHeight="1" x14ac:dyDescent="0.3">
      <c r="A15" s="136" t="s">
        <v>46</v>
      </c>
      <c r="B15" s="164">
        <v>477</v>
      </c>
      <c r="C15" s="164">
        <v>1018</v>
      </c>
      <c r="D15" s="164">
        <v>462</v>
      </c>
      <c r="E15" s="36">
        <f t="shared" si="1"/>
        <v>45.383104125736736</v>
      </c>
      <c r="F15" s="165">
        <v>498</v>
      </c>
      <c r="G15" s="165">
        <v>102</v>
      </c>
      <c r="H15" s="36">
        <f t="shared" si="2"/>
        <v>20.481927710843372</v>
      </c>
      <c r="I15" s="166">
        <v>65</v>
      </c>
      <c r="J15" s="166">
        <v>2</v>
      </c>
      <c r="K15" s="36">
        <f t="shared" si="3"/>
        <v>3.0769230769230771</v>
      </c>
      <c r="L15" s="166">
        <v>34</v>
      </c>
      <c r="M15" s="166">
        <v>6</v>
      </c>
      <c r="N15" s="36">
        <f t="shared" si="0"/>
        <v>17.647058823529413</v>
      </c>
      <c r="O15" s="166">
        <v>1017</v>
      </c>
      <c r="P15" s="166">
        <v>435</v>
      </c>
      <c r="Q15" s="36">
        <f t="shared" si="4"/>
        <v>42.772861356932154</v>
      </c>
      <c r="R15" s="166">
        <v>191</v>
      </c>
      <c r="S15" s="166">
        <v>275</v>
      </c>
      <c r="T15" s="166">
        <v>191</v>
      </c>
      <c r="U15" s="36">
        <f t="shared" si="5"/>
        <v>69.454545454545453</v>
      </c>
      <c r="V15" s="166">
        <v>260</v>
      </c>
      <c r="W15" s="166">
        <v>11</v>
      </c>
      <c r="X15" s="36">
        <f t="shared" si="6"/>
        <v>4.2307692307692308</v>
      </c>
      <c r="Y15" s="102"/>
    </row>
    <row r="16" spans="1:25" s="104" customFormat="1" ht="18" customHeight="1" x14ac:dyDescent="0.3">
      <c r="A16" s="136" t="s">
        <v>47</v>
      </c>
      <c r="B16" s="164">
        <v>975</v>
      </c>
      <c r="C16" s="164">
        <v>952</v>
      </c>
      <c r="D16" s="164">
        <v>939</v>
      </c>
      <c r="E16" s="36">
        <f t="shared" si="1"/>
        <v>98.634453781512605</v>
      </c>
      <c r="F16" s="165">
        <v>422</v>
      </c>
      <c r="G16" s="165">
        <v>200</v>
      </c>
      <c r="H16" s="36">
        <f t="shared" si="2"/>
        <v>47.393364928909953</v>
      </c>
      <c r="I16" s="166">
        <v>27</v>
      </c>
      <c r="J16" s="166">
        <v>17</v>
      </c>
      <c r="K16" s="36">
        <f t="shared" si="3"/>
        <v>62.962962962962962</v>
      </c>
      <c r="L16" s="166">
        <v>194</v>
      </c>
      <c r="M16" s="166">
        <v>219</v>
      </c>
      <c r="N16" s="36">
        <f t="shared" si="0"/>
        <v>112.88659793814433</v>
      </c>
      <c r="O16" s="166">
        <v>934</v>
      </c>
      <c r="P16" s="166">
        <v>913</v>
      </c>
      <c r="Q16" s="36">
        <f t="shared" si="4"/>
        <v>97.751605995717355</v>
      </c>
      <c r="R16" s="166">
        <v>394</v>
      </c>
      <c r="S16" s="166">
        <v>227</v>
      </c>
      <c r="T16" s="166">
        <v>393</v>
      </c>
      <c r="U16" s="36">
        <f t="shared" si="5"/>
        <v>173.12775330396474</v>
      </c>
      <c r="V16" s="166">
        <v>203</v>
      </c>
      <c r="W16" s="166">
        <v>172</v>
      </c>
      <c r="X16" s="36">
        <f t="shared" si="6"/>
        <v>84.729064039408868</v>
      </c>
      <c r="Y16" s="102"/>
    </row>
    <row r="17" spans="1:25" s="104" customFormat="1" ht="18" customHeight="1" x14ac:dyDescent="0.3">
      <c r="A17" s="136" t="s">
        <v>48</v>
      </c>
      <c r="B17" s="164">
        <v>682</v>
      </c>
      <c r="C17" s="164">
        <v>1065</v>
      </c>
      <c r="D17" s="164">
        <v>670</v>
      </c>
      <c r="E17" s="36">
        <f t="shared" si="1"/>
        <v>62.910798122065728</v>
      </c>
      <c r="F17" s="165">
        <v>383</v>
      </c>
      <c r="G17" s="165">
        <v>103</v>
      </c>
      <c r="H17" s="36">
        <f t="shared" si="2"/>
        <v>26.892950391644909</v>
      </c>
      <c r="I17" s="166">
        <v>5</v>
      </c>
      <c r="J17" s="166">
        <v>4</v>
      </c>
      <c r="K17" s="36">
        <f t="shared" si="3"/>
        <v>80</v>
      </c>
      <c r="L17" s="166">
        <v>206</v>
      </c>
      <c r="M17" s="166">
        <v>21</v>
      </c>
      <c r="N17" s="36">
        <f t="shared" si="0"/>
        <v>10.194174757281553</v>
      </c>
      <c r="O17" s="166">
        <v>1052</v>
      </c>
      <c r="P17" s="166">
        <v>629</v>
      </c>
      <c r="Q17" s="36">
        <f t="shared" si="4"/>
        <v>59.79087452471483</v>
      </c>
      <c r="R17" s="166">
        <v>167</v>
      </c>
      <c r="S17" s="166">
        <v>370</v>
      </c>
      <c r="T17" s="166">
        <v>166</v>
      </c>
      <c r="U17" s="36">
        <f t="shared" si="5"/>
        <v>44.86486486486487</v>
      </c>
      <c r="V17" s="166">
        <v>303</v>
      </c>
      <c r="W17" s="166">
        <v>36</v>
      </c>
      <c r="X17" s="36">
        <f t="shared" si="6"/>
        <v>11.881188118811881</v>
      </c>
      <c r="Y17" s="102"/>
    </row>
    <row r="18" spans="1:25" s="104" customFormat="1" ht="18" customHeight="1" x14ac:dyDescent="0.3">
      <c r="A18" s="136" t="s">
        <v>49</v>
      </c>
      <c r="B18" s="164">
        <v>1423</v>
      </c>
      <c r="C18" s="164">
        <v>744</v>
      </c>
      <c r="D18" s="164">
        <v>1211</v>
      </c>
      <c r="E18" s="36">
        <f t="shared" si="1"/>
        <v>162.76881720430109</v>
      </c>
      <c r="F18" s="165">
        <v>374</v>
      </c>
      <c r="G18" s="165">
        <v>184</v>
      </c>
      <c r="H18" s="36">
        <f t="shared" si="2"/>
        <v>49.19786096256685</v>
      </c>
      <c r="I18" s="166">
        <v>55</v>
      </c>
      <c r="J18" s="166">
        <v>9</v>
      </c>
      <c r="K18" s="36">
        <f t="shared" si="3"/>
        <v>16.363636363636363</v>
      </c>
      <c r="L18" s="166">
        <v>69</v>
      </c>
      <c r="M18" s="166">
        <v>20</v>
      </c>
      <c r="N18" s="36">
        <f t="shared" si="0"/>
        <v>28.985507246376812</v>
      </c>
      <c r="O18" s="166">
        <v>720</v>
      </c>
      <c r="P18" s="166">
        <v>1089</v>
      </c>
      <c r="Q18" s="36">
        <f t="shared" si="4"/>
        <v>151.25</v>
      </c>
      <c r="R18" s="166">
        <v>578</v>
      </c>
      <c r="S18" s="166">
        <v>146</v>
      </c>
      <c r="T18" s="166">
        <v>546</v>
      </c>
      <c r="U18" s="36">
        <f t="shared" si="5"/>
        <v>373.97260273972603</v>
      </c>
      <c r="V18" s="166">
        <v>131</v>
      </c>
      <c r="W18" s="166">
        <v>240</v>
      </c>
      <c r="X18" s="36">
        <f t="shared" si="6"/>
        <v>183.20610687022901</v>
      </c>
      <c r="Y18" s="102"/>
    </row>
    <row r="19" spans="1:25" s="104" customFormat="1" ht="18" customHeight="1" x14ac:dyDescent="0.3">
      <c r="A19" s="136" t="s">
        <v>50</v>
      </c>
      <c r="B19" s="164">
        <v>622</v>
      </c>
      <c r="C19" s="164">
        <v>1219</v>
      </c>
      <c r="D19" s="164">
        <v>590</v>
      </c>
      <c r="E19" s="36">
        <f t="shared" si="1"/>
        <v>48.40032813781788</v>
      </c>
      <c r="F19" s="165">
        <v>453</v>
      </c>
      <c r="G19" s="165">
        <v>115</v>
      </c>
      <c r="H19" s="36">
        <f t="shared" si="2"/>
        <v>25.386313465783665</v>
      </c>
      <c r="I19" s="166">
        <v>22</v>
      </c>
      <c r="J19" s="166">
        <v>2</v>
      </c>
      <c r="K19" s="36">
        <f t="shared" si="3"/>
        <v>9.0909090909090917</v>
      </c>
      <c r="L19" s="166">
        <v>37</v>
      </c>
      <c r="M19" s="166">
        <v>33</v>
      </c>
      <c r="N19" s="36">
        <f t="shared" si="0"/>
        <v>89.189189189189193</v>
      </c>
      <c r="O19" s="166">
        <v>1170</v>
      </c>
      <c r="P19" s="166">
        <v>472</v>
      </c>
      <c r="Q19" s="36">
        <f t="shared" si="4"/>
        <v>40.341880341880341</v>
      </c>
      <c r="R19" s="166">
        <v>261</v>
      </c>
      <c r="S19" s="166">
        <v>402</v>
      </c>
      <c r="T19" s="166">
        <v>261</v>
      </c>
      <c r="U19" s="36">
        <f t="shared" si="5"/>
        <v>64.925373134328353</v>
      </c>
      <c r="V19" s="166">
        <v>299</v>
      </c>
      <c r="W19" s="166">
        <v>32</v>
      </c>
      <c r="X19" s="36">
        <f t="shared" si="6"/>
        <v>10.702341137123746</v>
      </c>
      <c r="Y19" s="102"/>
    </row>
    <row r="20" spans="1:25" s="104" customFormat="1" ht="18" customHeight="1" x14ac:dyDescent="0.3">
      <c r="A20" s="136" t="s">
        <v>51</v>
      </c>
      <c r="B20" s="164">
        <v>782</v>
      </c>
      <c r="C20" s="164">
        <v>1662</v>
      </c>
      <c r="D20" s="164">
        <v>760</v>
      </c>
      <c r="E20" s="36">
        <f t="shared" si="1"/>
        <v>45.7280385078219</v>
      </c>
      <c r="F20" s="165">
        <v>750</v>
      </c>
      <c r="G20" s="165">
        <v>112</v>
      </c>
      <c r="H20" s="36">
        <f t="shared" si="2"/>
        <v>14.933333333333335</v>
      </c>
      <c r="I20" s="166">
        <v>15</v>
      </c>
      <c r="J20" s="166">
        <v>2</v>
      </c>
      <c r="K20" s="36">
        <f t="shared" si="3"/>
        <v>13.333333333333334</v>
      </c>
      <c r="L20" s="166">
        <v>192</v>
      </c>
      <c r="M20" s="166">
        <v>38</v>
      </c>
      <c r="N20" s="36">
        <f t="shared" si="0"/>
        <v>19.791666666666664</v>
      </c>
      <c r="O20" s="166">
        <v>1614</v>
      </c>
      <c r="P20" s="166">
        <v>676</v>
      </c>
      <c r="Q20" s="36">
        <f t="shared" si="4"/>
        <v>41.883519206939276</v>
      </c>
      <c r="R20" s="166">
        <v>354</v>
      </c>
      <c r="S20" s="166">
        <v>548</v>
      </c>
      <c r="T20" s="166">
        <v>348</v>
      </c>
      <c r="U20" s="36">
        <f t="shared" si="5"/>
        <v>63.503649635036496</v>
      </c>
      <c r="V20" s="166">
        <v>462</v>
      </c>
      <c r="W20" s="166">
        <v>21</v>
      </c>
      <c r="X20" s="36">
        <f t="shared" si="6"/>
        <v>4.5454545454545459</v>
      </c>
      <c r="Y20" s="102"/>
    </row>
    <row r="21" spans="1:25" s="104" customFormat="1" ht="18" customHeight="1" x14ac:dyDescent="0.3">
      <c r="A21" s="136" t="s">
        <v>52</v>
      </c>
      <c r="B21" s="164">
        <v>683</v>
      </c>
      <c r="C21" s="164">
        <v>1461</v>
      </c>
      <c r="D21" s="164">
        <v>601</v>
      </c>
      <c r="E21" s="36">
        <f t="shared" si="1"/>
        <v>41.13620807665982</v>
      </c>
      <c r="F21" s="165">
        <v>490</v>
      </c>
      <c r="G21" s="165">
        <v>106</v>
      </c>
      <c r="H21" s="36">
        <f t="shared" si="2"/>
        <v>21.632653061224492</v>
      </c>
      <c r="I21" s="166">
        <v>31</v>
      </c>
      <c r="J21" s="166">
        <v>2</v>
      </c>
      <c r="K21" s="36">
        <f t="shared" si="3"/>
        <v>6.4516129032258061</v>
      </c>
      <c r="L21" s="166">
        <v>133</v>
      </c>
      <c r="M21" s="166">
        <v>34</v>
      </c>
      <c r="N21" s="36">
        <f t="shared" si="0"/>
        <v>25.563909774436087</v>
      </c>
      <c r="O21" s="166">
        <v>1454</v>
      </c>
      <c r="P21" s="166">
        <v>590</v>
      </c>
      <c r="Q21" s="36">
        <f t="shared" si="4"/>
        <v>40.577716643741404</v>
      </c>
      <c r="R21" s="166">
        <v>225</v>
      </c>
      <c r="S21" s="166">
        <v>443</v>
      </c>
      <c r="T21" s="166">
        <v>206</v>
      </c>
      <c r="U21" s="36">
        <f t="shared" si="5"/>
        <v>46.50112866817156</v>
      </c>
      <c r="V21" s="166">
        <v>385</v>
      </c>
      <c r="W21" s="166">
        <v>14</v>
      </c>
      <c r="X21" s="36">
        <f t="shared" si="6"/>
        <v>3.6363636363636362</v>
      </c>
      <c r="Y21" s="119"/>
    </row>
    <row r="22" spans="1:25" s="104" customFormat="1" ht="18" customHeight="1" x14ac:dyDescent="0.3">
      <c r="A22" s="136" t="s">
        <v>53</v>
      </c>
      <c r="B22" s="164">
        <v>772</v>
      </c>
      <c r="C22" s="164">
        <v>821</v>
      </c>
      <c r="D22" s="164">
        <v>691</v>
      </c>
      <c r="E22" s="36">
        <f t="shared" si="1"/>
        <v>84.165651644336165</v>
      </c>
      <c r="F22" s="165">
        <v>323</v>
      </c>
      <c r="G22" s="165">
        <v>199</v>
      </c>
      <c r="H22" s="36">
        <f t="shared" si="2"/>
        <v>61.609907120743031</v>
      </c>
      <c r="I22" s="166">
        <v>9</v>
      </c>
      <c r="J22" s="166">
        <v>5</v>
      </c>
      <c r="K22" s="36">
        <f t="shared" si="3"/>
        <v>55.555555555555557</v>
      </c>
      <c r="L22" s="166">
        <v>157</v>
      </c>
      <c r="M22" s="166">
        <v>18</v>
      </c>
      <c r="N22" s="36">
        <f t="shared" si="0"/>
        <v>11.464968152866243</v>
      </c>
      <c r="O22" s="166">
        <v>814</v>
      </c>
      <c r="P22" s="166">
        <v>677</v>
      </c>
      <c r="Q22" s="36">
        <f t="shared" si="4"/>
        <v>83.169533169533167</v>
      </c>
      <c r="R22" s="166">
        <v>360</v>
      </c>
      <c r="S22" s="166">
        <v>196</v>
      </c>
      <c r="T22" s="166">
        <v>317</v>
      </c>
      <c r="U22" s="36">
        <f t="shared" si="5"/>
        <v>161.73469387755102</v>
      </c>
      <c r="V22" s="166">
        <v>186</v>
      </c>
      <c r="W22" s="166">
        <v>122</v>
      </c>
      <c r="X22" s="36">
        <f t="shared" si="6"/>
        <v>65.591397849462368</v>
      </c>
      <c r="Y22" s="102"/>
    </row>
    <row r="23" spans="1:25" s="104" customFormat="1" ht="18" customHeight="1" x14ac:dyDescent="0.3">
      <c r="A23" s="136" t="s">
        <v>54</v>
      </c>
      <c r="B23" s="164">
        <v>626</v>
      </c>
      <c r="C23" s="164">
        <v>1042</v>
      </c>
      <c r="D23" s="164">
        <v>523</v>
      </c>
      <c r="E23" s="36">
        <f t="shared" si="1"/>
        <v>50.191938579654519</v>
      </c>
      <c r="F23" s="165">
        <v>585</v>
      </c>
      <c r="G23" s="165">
        <v>179</v>
      </c>
      <c r="H23" s="36">
        <f t="shared" si="2"/>
        <v>30.5982905982906</v>
      </c>
      <c r="I23" s="166">
        <v>31</v>
      </c>
      <c r="J23" s="166">
        <v>13</v>
      </c>
      <c r="K23" s="36">
        <f t="shared" si="3"/>
        <v>41.935483870967744</v>
      </c>
      <c r="L23" s="166">
        <v>53</v>
      </c>
      <c r="M23" s="166">
        <v>12</v>
      </c>
      <c r="N23" s="36">
        <f t="shared" si="0"/>
        <v>22.641509433962266</v>
      </c>
      <c r="O23" s="166">
        <v>1020</v>
      </c>
      <c r="P23" s="166">
        <v>500</v>
      </c>
      <c r="Q23" s="36">
        <f t="shared" si="4"/>
        <v>49.019607843137251</v>
      </c>
      <c r="R23" s="166">
        <v>206</v>
      </c>
      <c r="S23" s="166">
        <v>298</v>
      </c>
      <c r="T23" s="166">
        <v>148</v>
      </c>
      <c r="U23" s="36">
        <f t="shared" si="5"/>
        <v>49.664429530201346</v>
      </c>
      <c r="V23" s="166">
        <v>268</v>
      </c>
      <c r="W23" s="166">
        <v>44</v>
      </c>
      <c r="X23" s="36">
        <f t="shared" si="6"/>
        <v>16.417910447761194</v>
      </c>
      <c r="Y23" s="102"/>
    </row>
    <row r="24" spans="1:25" s="104" customFormat="1" ht="18" customHeight="1" x14ac:dyDescent="0.3">
      <c r="A24" s="136" t="s">
        <v>55</v>
      </c>
      <c r="B24" s="164">
        <v>489</v>
      </c>
      <c r="C24" s="164">
        <v>1249</v>
      </c>
      <c r="D24" s="164">
        <v>478</v>
      </c>
      <c r="E24" s="36">
        <f t="shared" si="1"/>
        <v>38.270616493194552</v>
      </c>
      <c r="F24" s="165">
        <v>582</v>
      </c>
      <c r="G24" s="165">
        <v>85</v>
      </c>
      <c r="H24" s="36">
        <f t="shared" si="2"/>
        <v>14.604810996563575</v>
      </c>
      <c r="I24" s="166">
        <v>29</v>
      </c>
      <c r="J24" s="166">
        <v>3</v>
      </c>
      <c r="K24" s="36">
        <f t="shared" si="3"/>
        <v>10.344827586206897</v>
      </c>
      <c r="L24" s="166">
        <v>71</v>
      </c>
      <c r="M24" s="166">
        <v>42</v>
      </c>
      <c r="N24" s="36">
        <f t="shared" si="0"/>
        <v>59.154929577464785</v>
      </c>
      <c r="O24" s="166">
        <v>1227</v>
      </c>
      <c r="P24" s="166">
        <v>423</v>
      </c>
      <c r="Q24" s="36">
        <f t="shared" si="4"/>
        <v>34.474327628361856</v>
      </c>
      <c r="R24" s="166">
        <v>214</v>
      </c>
      <c r="S24" s="166">
        <v>345</v>
      </c>
      <c r="T24" s="166">
        <v>214</v>
      </c>
      <c r="U24" s="36">
        <f t="shared" si="5"/>
        <v>62.028985507246382</v>
      </c>
      <c r="V24" s="166">
        <v>280</v>
      </c>
      <c r="W24" s="166">
        <v>6</v>
      </c>
      <c r="X24" s="36">
        <f t="shared" si="6"/>
        <v>2.1428571428571428</v>
      </c>
      <c r="Y24" s="102"/>
    </row>
    <row r="25" spans="1:25" s="104" customFormat="1" ht="18" customHeight="1" x14ac:dyDescent="0.3">
      <c r="A25" s="136" t="s">
        <v>56</v>
      </c>
      <c r="B25" s="164">
        <v>898</v>
      </c>
      <c r="C25" s="164">
        <v>1691</v>
      </c>
      <c r="D25" s="164">
        <v>883</v>
      </c>
      <c r="E25" s="36">
        <f t="shared" si="1"/>
        <v>52.217622708456531</v>
      </c>
      <c r="F25" s="165">
        <v>849</v>
      </c>
      <c r="G25" s="165">
        <v>386</v>
      </c>
      <c r="H25" s="36">
        <f t="shared" si="2"/>
        <v>45.465253239104833</v>
      </c>
      <c r="I25" s="166">
        <v>33</v>
      </c>
      <c r="J25" s="166">
        <v>3</v>
      </c>
      <c r="K25" s="36">
        <f t="shared" si="3"/>
        <v>9.0909090909090917</v>
      </c>
      <c r="L25" s="166">
        <v>137</v>
      </c>
      <c r="M25" s="166">
        <v>72</v>
      </c>
      <c r="N25" s="36">
        <f t="shared" si="0"/>
        <v>52.554744525547449</v>
      </c>
      <c r="O25" s="166">
        <v>1682</v>
      </c>
      <c r="P25" s="166">
        <v>815</v>
      </c>
      <c r="Q25" s="36">
        <f t="shared" si="4"/>
        <v>48.454221165279435</v>
      </c>
      <c r="R25" s="166">
        <v>325</v>
      </c>
      <c r="S25" s="166">
        <v>619</v>
      </c>
      <c r="T25" s="166">
        <v>324</v>
      </c>
      <c r="U25" s="36">
        <f t="shared" si="5"/>
        <v>52.342487883683361</v>
      </c>
      <c r="V25" s="166">
        <v>611</v>
      </c>
      <c r="W25" s="166">
        <v>42</v>
      </c>
      <c r="X25" s="36">
        <f t="shared" si="6"/>
        <v>6.8739770867430439</v>
      </c>
      <c r="Y25" s="102"/>
    </row>
    <row r="26" spans="1:25" s="104" customFormat="1" ht="18" customHeight="1" x14ac:dyDescent="0.3">
      <c r="A26" s="136" t="s">
        <v>57</v>
      </c>
      <c r="B26" s="164">
        <v>588</v>
      </c>
      <c r="C26" s="164">
        <v>1360</v>
      </c>
      <c r="D26" s="164">
        <v>567</v>
      </c>
      <c r="E26" s="36">
        <f t="shared" si="1"/>
        <v>41.691176470588239</v>
      </c>
      <c r="F26" s="165">
        <v>522</v>
      </c>
      <c r="G26" s="165">
        <v>67</v>
      </c>
      <c r="H26" s="36">
        <f t="shared" si="2"/>
        <v>12.835249042145595</v>
      </c>
      <c r="I26" s="166">
        <v>12</v>
      </c>
      <c r="J26" s="166">
        <v>3</v>
      </c>
      <c r="K26" s="36">
        <f t="shared" si="3"/>
        <v>25</v>
      </c>
      <c r="L26" s="166">
        <v>137</v>
      </c>
      <c r="M26" s="166">
        <v>92</v>
      </c>
      <c r="N26" s="36">
        <f t="shared" si="0"/>
        <v>67.153284671532845</v>
      </c>
      <c r="O26" s="166">
        <v>1353</v>
      </c>
      <c r="P26" s="166">
        <v>560</v>
      </c>
      <c r="Q26" s="36">
        <f t="shared" si="4"/>
        <v>41.389504804138951</v>
      </c>
      <c r="R26" s="166">
        <v>128</v>
      </c>
      <c r="S26" s="166">
        <v>443</v>
      </c>
      <c r="T26" s="166">
        <v>126</v>
      </c>
      <c r="U26" s="36">
        <f t="shared" si="5"/>
        <v>28.442437923250562</v>
      </c>
      <c r="V26" s="166">
        <v>401</v>
      </c>
      <c r="W26" s="166">
        <v>6</v>
      </c>
      <c r="X26" s="36">
        <f t="shared" si="6"/>
        <v>1.4962593516209477</v>
      </c>
      <c r="Y26" s="102"/>
    </row>
    <row r="27" spans="1:25" s="104" customFormat="1" ht="18" customHeight="1" x14ac:dyDescent="0.3">
      <c r="A27" s="136" t="s">
        <v>58</v>
      </c>
      <c r="B27" s="164">
        <v>527</v>
      </c>
      <c r="C27" s="164">
        <v>1069</v>
      </c>
      <c r="D27" s="164">
        <v>499</v>
      </c>
      <c r="E27" s="36">
        <f t="shared" si="1"/>
        <v>46.67913938260056</v>
      </c>
      <c r="F27" s="165">
        <v>477</v>
      </c>
      <c r="G27" s="165">
        <v>125</v>
      </c>
      <c r="H27" s="36">
        <f t="shared" si="2"/>
        <v>26.20545073375262</v>
      </c>
      <c r="I27" s="166">
        <v>38</v>
      </c>
      <c r="J27" s="166">
        <v>3</v>
      </c>
      <c r="K27" s="36">
        <f t="shared" si="3"/>
        <v>7.8947368421052628</v>
      </c>
      <c r="L27" s="166">
        <v>66</v>
      </c>
      <c r="M27" s="166">
        <v>31</v>
      </c>
      <c r="N27" s="36">
        <f t="shared" si="0"/>
        <v>46.969696969696969</v>
      </c>
      <c r="O27" s="166">
        <v>1067</v>
      </c>
      <c r="P27" s="166">
        <v>499</v>
      </c>
      <c r="Q27" s="36">
        <f t="shared" si="4"/>
        <v>46.766635426429239</v>
      </c>
      <c r="R27" s="166">
        <v>230</v>
      </c>
      <c r="S27" s="166">
        <v>373</v>
      </c>
      <c r="T27" s="166">
        <v>229</v>
      </c>
      <c r="U27" s="36">
        <f t="shared" si="5"/>
        <v>61.394101876675599</v>
      </c>
      <c r="V27" s="166">
        <v>355</v>
      </c>
      <c r="W27" s="166">
        <v>0</v>
      </c>
      <c r="X27" s="36">
        <f t="shared" si="6"/>
        <v>0</v>
      </c>
      <c r="Y27" s="102"/>
    </row>
    <row r="28" spans="1:25" s="104" customFormat="1" ht="18" customHeight="1" x14ac:dyDescent="0.3">
      <c r="A28" s="136" t="s">
        <v>59</v>
      </c>
      <c r="B28" s="164">
        <v>872</v>
      </c>
      <c r="C28" s="164">
        <v>2040</v>
      </c>
      <c r="D28" s="164">
        <v>861</v>
      </c>
      <c r="E28" s="36">
        <f t="shared" si="1"/>
        <v>42.205882352941174</v>
      </c>
      <c r="F28" s="165">
        <v>888</v>
      </c>
      <c r="G28" s="165">
        <v>170</v>
      </c>
      <c r="H28" s="36">
        <f t="shared" si="2"/>
        <v>19.144144144144143</v>
      </c>
      <c r="I28" s="166">
        <v>35</v>
      </c>
      <c r="J28" s="166">
        <v>7</v>
      </c>
      <c r="K28" s="36">
        <f t="shared" si="3"/>
        <v>20</v>
      </c>
      <c r="L28" s="166">
        <v>69</v>
      </c>
      <c r="M28" s="166">
        <v>17</v>
      </c>
      <c r="N28" s="36">
        <f t="shared" si="0"/>
        <v>24.637681159420293</v>
      </c>
      <c r="O28" s="166">
        <v>2027</v>
      </c>
      <c r="P28" s="166">
        <v>840</v>
      </c>
      <c r="Q28" s="36">
        <f t="shared" si="4"/>
        <v>41.440552540700544</v>
      </c>
      <c r="R28" s="166">
        <v>263</v>
      </c>
      <c r="S28" s="166">
        <v>621</v>
      </c>
      <c r="T28" s="166">
        <v>261</v>
      </c>
      <c r="U28" s="36">
        <f t="shared" si="5"/>
        <v>42.028985507246375</v>
      </c>
      <c r="V28" s="166">
        <v>532</v>
      </c>
      <c r="W28" s="166">
        <v>50</v>
      </c>
      <c r="X28" s="36">
        <f t="shared" si="6"/>
        <v>9.3984962406015029</v>
      </c>
      <c r="Y28" s="102"/>
    </row>
    <row r="29" spans="1:25" ht="59.4" customHeight="1" x14ac:dyDescent="0.3">
      <c r="B29" s="176" t="s">
        <v>75</v>
      </c>
      <c r="C29" s="176"/>
      <c r="D29" s="176"/>
      <c r="E29" s="176"/>
      <c r="F29" s="176"/>
      <c r="G29" s="176"/>
      <c r="H29" s="176"/>
      <c r="I29" s="176"/>
      <c r="J29" s="176"/>
      <c r="K29" s="176"/>
      <c r="T29" s="258"/>
      <c r="U29" s="258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4" t="s">
        <v>62</v>
      </c>
      <c r="B1" s="204"/>
      <c r="C1" s="204"/>
      <c r="D1" s="204"/>
      <c r="E1" s="204"/>
    </row>
    <row r="2" spans="1:11" ht="17.25" customHeight="1" x14ac:dyDescent="0.25">
      <c r="A2" s="204" t="s">
        <v>61</v>
      </c>
      <c r="B2" s="204"/>
      <c r="C2" s="204"/>
      <c r="D2" s="204"/>
      <c r="E2" s="204"/>
    </row>
    <row r="3" spans="1:11" s="4" customFormat="1" ht="23.25" customHeight="1" x14ac:dyDescent="0.3">
      <c r="A3" s="209" t="s">
        <v>0</v>
      </c>
      <c r="B3" s="205" t="s">
        <v>77</v>
      </c>
      <c r="C3" s="205" t="s">
        <v>78</v>
      </c>
      <c r="D3" s="207" t="s">
        <v>1</v>
      </c>
      <c r="E3" s="208"/>
    </row>
    <row r="4" spans="1:11" s="4" customFormat="1" ht="27.75" customHeight="1" x14ac:dyDescent="0.3">
      <c r="A4" s="210"/>
      <c r="B4" s="206"/>
      <c r="C4" s="206"/>
      <c r="D4" s="5" t="s">
        <v>2</v>
      </c>
      <c r="E4" s="6" t="s">
        <v>37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69</v>
      </c>
      <c r="B6" s="152" t="s">
        <v>68</v>
      </c>
      <c r="C6" s="152">
        <f>'2'!B7</f>
        <v>6947</v>
      </c>
      <c r="D6" s="11" t="s">
        <v>68</v>
      </c>
      <c r="E6" s="153" t="s">
        <v>68</v>
      </c>
      <c r="K6" s="12"/>
    </row>
    <row r="7" spans="1:11" s="4" customFormat="1" ht="31.5" customHeight="1" x14ac:dyDescent="0.3">
      <c r="A7" s="10" t="s">
        <v>33</v>
      </c>
      <c r="B7" s="152">
        <f>'2'!C7</f>
        <v>11363</v>
      </c>
      <c r="C7" s="152">
        <f>'2'!D7</f>
        <v>6579</v>
      </c>
      <c r="D7" s="11">
        <f t="shared" ref="D7:D11" si="0">C7/B7*100</f>
        <v>57.898442312769518</v>
      </c>
      <c r="E7" s="153">
        <f t="shared" ref="E7:E11" si="1">C7-B7</f>
        <v>-4784</v>
      </c>
      <c r="K7" s="12"/>
    </row>
    <row r="8" spans="1:11" s="4" customFormat="1" ht="45" customHeight="1" x14ac:dyDescent="0.3">
      <c r="A8" s="13" t="s">
        <v>34</v>
      </c>
      <c r="B8" s="152">
        <f>'2'!F7</f>
        <v>2840</v>
      </c>
      <c r="C8" s="152">
        <f>'2'!G7</f>
        <v>689</v>
      </c>
      <c r="D8" s="11">
        <f t="shared" si="0"/>
        <v>24.260563380281692</v>
      </c>
      <c r="E8" s="153">
        <f t="shared" si="1"/>
        <v>-2151</v>
      </c>
      <c r="K8" s="12"/>
    </row>
    <row r="9" spans="1:11" s="4" customFormat="1" ht="35.25" customHeight="1" x14ac:dyDescent="0.3">
      <c r="A9" s="14" t="s">
        <v>35</v>
      </c>
      <c r="B9" s="152">
        <f>'2'!I7</f>
        <v>185</v>
      </c>
      <c r="C9" s="152">
        <f>'2'!J7</f>
        <v>42</v>
      </c>
      <c r="D9" s="11">
        <f t="shared" si="0"/>
        <v>22.702702702702705</v>
      </c>
      <c r="E9" s="153">
        <f t="shared" si="1"/>
        <v>-143</v>
      </c>
      <c r="K9" s="12"/>
    </row>
    <row r="10" spans="1:11" s="4" customFormat="1" ht="45.75" customHeight="1" x14ac:dyDescent="0.3">
      <c r="A10" s="14" t="s">
        <v>27</v>
      </c>
      <c r="B10" s="152">
        <f>'2'!L7</f>
        <v>278</v>
      </c>
      <c r="C10" s="152">
        <f>'2'!M7</f>
        <v>65</v>
      </c>
      <c r="D10" s="11">
        <f t="shared" si="0"/>
        <v>23.381294964028775</v>
      </c>
      <c r="E10" s="153">
        <f t="shared" si="1"/>
        <v>-213</v>
      </c>
      <c r="K10" s="12"/>
    </row>
    <row r="11" spans="1:11" s="4" customFormat="1" ht="55.5" customHeight="1" x14ac:dyDescent="0.3">
      <c r="A11" s="14" t="s">
        <v>36</v>
      </c>
      <c r="B11" s="152">
        <f>'2'!O7</f>
        <v>10908</v>
      </c>
      <c r="C11" s="152">
        <f>'2'!P7</f>
        <v>5592</v>
      </c>
      <c r="D11" s="11">
        <f t="shared" si="0"/>
        <v>51.265126512651257</v>
      </c>
      <c r="E11" s="153">
        <f t="shared" si="1"/>
        <v>-5316</v>
      </c>
      <c r="K11" s="12"/>
    </row>
    <row r="12" spans="1:11" s="4" customFormat="1" ht="12.75" customHeight="1" x14ac:dyDescent="0.3">
      <c r="A12" s="211" t="s">
        <v>5</v>
      </c>
      <c r="B12" s="212"/>
      <c r="C12" s="212"/>
      <c r="D12" s="212"/>
      <c r="E12" s="212"/>
      <c r="K12" s="12"/>
    </row>
    <row r="13" spans="1:11" s="4" customFormat="1" ht="15" customHeight="1" x14ac:dyDescent="0.3">
      <c r="A13" s="213"/>
      <c r="B13" s="214"/>
      <c r="C13" s="214"/>
      <c r="D13" s="214"/>
      <c r="E13" s="214"/>
      <c r="K13" s="12"/>
    </row>
    <row r="14" spans="1:11" s="4" customFormat="1" ht="24" customHeight="1" x14ac:dyDescent="0.3">
      <c r="A14" s="209" t="s">
        <v>0</v>
      </c>
      <c r="B14" s="215" t="s">
        <v>79</v>
      </c>
      <c r="C14" s="215" t="s">
        <v>80</v>
      </c>
      <c r="D14" s="207" t="s">
        <v>1</v>
      </c>
      <c r="E14" s="208"/>
      <c r="K14" s="12"/>
    </row>
    <row r="15" spans="1:11" ht="35.25" customHeight="1" x14ac:dyDescent="0.25">
      <c r="A15" s="210"/>
      <c r="B15" s="215"/>
      <c r="C15" s="215"/>
      <c r="D15" s="5" t="s">
        <v>2</v>
      </c>
      <c r="E15" s="6" t="s">
        <v>3</v>
      </c>
      <c r="K15" s="12"/>
    </row>
    <row r="16" spans="1:11" ht="24" customHeight="1" x14ac:dyDescent="0.25">
      <c r="A16" s="10" t="s">
        <v>69</v>
      </c>
      <c r="B16" s="156" t="s">
        <v>68</v>
      </c>
      <c r="C16" s="156">
        <f>'2'!R7</f>
        <v>2127</v>
      </c>
      <c r="D16" s="11" t="s">
        <v>68</v>
      </c>
      <c r="E16" s="153" t="s">
        <v>68</v>
      </c>
      <c r="K16" s="12"/>
    </row>
    <row r="17" spans="1:11" ht="25.5" customHeight="1" x14ac:dyDescent="0.25">
      <c r="A17" s="1" t="s">
        <v>33</v>
      </c>
      <c r="B17" s="156">
        <f>'2'!S7</f>
        <v>2807</v>
      </c>
      <c r="C17" s="156">
        <f>'2'!T7</f>
        <v>2051</v>
      </c>
      <c r="D17" s="11">
        <f t="shared" ref="D17:D18" si="2">C17/B17*100</f>
        <v>73.067331670822938</v>
      </c>
      <c r="E17" s="153">
        <f t="shared" ref="E17:E18" si="3">C17-B17</f>
        <v>-756</v>
      </c>
      <c r="K17" s="12"/>
    </row>
    <row r="18" spans="1:11" ht="33.75" customHeight="1" x14ac:dyDescent="0.25">
      <c r="A18" s="1" t="s">
        <v>38</v>
      </c>
      <c r="B18" s="156">
        <f>'2'!V7</f>
        <v>2432</v>
      </c>
      <c r="C18" s="156">
        <f>'2'!W7</f>
        <v>788</v>
      </c>
      <c r="D18" s="11">
        <f t="shared" si="2"/>
        <v>32.401315789473685</v>
      </c>
      <c r="E18" s="153">
        <f t="shared" si="3"/>
        <v>-1644</v>
      </c>
      <c r="K18" s="12"/>
    </row>
    <row r="19" spans="1:11" ht="48.6" customHeight="1" x14ac:dyDescent="0.25">
      <c r="A19" s="203" t="s">
        <v>75</v>
      </c>
      <c r="B19" s="203"/>
      <c r="C19" s="203"/>
      <c r="D19" s="203"/>
      <c r="E19" s="203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H17" sqref="H17"/>
      <selection pane="topRight" activeCell="H17" sqref="H17"/>
      <selection pane="bottomLeft" activeCell="H17" sqref="H17"/>
      <selection pane="bottomRight" activeCell="H17" sqref="H17"/>
    </sheetView>
  </sheetViews>
  <sheetFormatPr defaultColWidth="9.109375" defaultRowHeight="13.8" x14ac:dyDescent="0.25"/>
  <cols>
    <col min="1" max="1" width="23" style="43" customWidth="1"/>
    <col min="2" max="2" width="17.6640625" style="43" customWidth="1"/>
    <col min="3" max="4" width="11.6640625" style="43" customWidth="1"/>
    <col min="5" max="5" width="7.44140625" style="43" customWidth="1"/>
    <col min="6" max="6" width="12.21875" style="43" customWidth="1"/>
    <col min="7" max="7" width="11.6640625" style="43" customWidth="1"/>
    <col min="8" max="8" width="7.44140625" style="43" customWidth="1"/>
    <col min="9" max="9" width="10.33203125" style="43" customWidth="1"/>
    <col min="10" max="10" width="10.109375" style="43" customWidth="1"/>
    <col min="11" max="11" width="9.6640625" style="43" customWidth="1"/>
    <col min="12" max="12" width="10" style="43" customWidth="1"/>
    <col min="13" max="13" width="9.109375" style="43" customWidth="1"/>
    <col min="14" max="14" width="8.109375" style="43" customWidth="1"/>
    <col min="15" max="16" width="9.5546875" style="43" customWidth="1"/>
    <col min="17" max="17" width="8.109375" style="43" customWidth="1"/>
    <col min="18" max="18" width="16.44140625" style="43" customWidth="1"/>
    <col min="19" max="19" width="8.33203125" style="43" customWidth="1"/>
    <col min="20" max="20" width="8.44140625" style="43" customWidth="1"/>
    <col min="21" max="21" width="8.33203125" style="43" customWidth="1"/>
    <col min="22" max="16384" width="9.109375" style="43"/>
  </cols>
  <sheetData>
    <row r="1" spans="1:28" s="20" customFormat="1" ht="59.4" customHeight="1" x14ac:dyDescent="0.4">
      <c r="B1" s="216" t="s">
        <v>81</v>
      </c>
      <c r="C1" s="216"/>
      <c r="D1" s="216"/>
      <c r="E1" s="216"/>
      <c r="F1" s="216"/>
      <c r="G1" s="216"/>
      <c r="H1" s="216"/>
      <c r="I1" s="216"/>
      <c r="J1" s="216"/>
      <c r="K1" s="216"/>
      <c r="L1" s="19"/>
      <c r="M1" s="19"/>
      <c r="N1" s="19"/>
      <c r="O1" s="19"/>
      <c r="P1" s="19"/>
      <c r="Q1" s="19"/>
      <c r="R1" s="19"/>
      <c r="S1" s="19"/>
      <c r="T1" s="223"/>
      <c r="U1" s="223"/>
      <c r="V1" s="120"/>
      <c r="X1" s="148" t="s">
        <v>20</v>
      </c>
    </row>
    <row r="2" spans="1:28" s="23" customFormat="1" ht="14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135" t="s">
        <v>6</v>
      </c>
      <c r="L2" s="135"/>
      <c r="M2" s="21"/>
      <c r="N2" s="21"/>
      <c r="O2" s="22"/>
      <c r="P2" s="22"/>
      <c r="Q2" s="22"/>
      <c r="R2" s="22"/>
      <c r="T2" s="218"/>
      <c r="U2" s="218"/>
      <c r="V2" s="227" t="s">
        <v>6</v>
      </c>
      <c r="W2" s="227"/>
    </row>
    <row r="3" spans="1:28" s="25" customFormat="1" ht="67.5" customHeight="1" x14ac:dyDescent="0.3">
      <c r="A3" s="219"/>
      <c r="B3" s="160" t="s">
        <v>70</v>
      </c>
      <c r="C3" s="220" t="s">
        <v>28</v>
      </c>
      <c r="D3" s="220"/>
      <c r="E3" s="220"/>
      <c r="F3" s="220" t="s">
        <v>17</v>
      </c>
      <c r="G3" s="220"/>
      <c r="H3" s="220"/>
      <c r="I3" s="220" t="s">
        <v>10</v>
      </c>
      <c r="J3" s="220"/>
      <c r="K3" s="220"/>
      <c r="L3" s="220" t="s">
        <v>11</v>
      </c>
      <c r="M3" s="220"/>
      <c r="N3" s="220"/>
      <c r="O3" s="224" t="s">
        <v>9</v>
      </c>
      <c r="P3" s="225"/>
      <c r="Q3" s="226"/>
      <c r="R3" s="160" t="s">
        <v>72</v>
      </c>
      <c r="S3" s="220" t="s">
        <v>12</v>
      </c>
      <c r="T3" s="220"/>
      <c r="U3" s="220"/>
      <c r="V3" s="220" t="s">
        <v>14</v>
      </c>
      <c r="W3" s="220"/>
      <c r="X3" s="220"/>
    </row>
    <row r="4" spans="1:28" s="26" customFormat="1" ht="19.5" customHeight="1" x14ac:dyDescent="0.3">
      <c r="A4" s="219"/>
      <c r="B4" s="221" t="s">
        <v>71</v>
      </c>
      <c r="C4" s="221" t="s">
        <v>60</v>
      </c>
      <c r="D4" s="221" t="s">
        <v>71</v>
      </c>
      <c r="E4" s="222" t="s">
        <v>2</v>
      </c>
      <c r="F4" s="221" t="s">
        <v>60</v>
      </c>
      <c r="G4" s="221" t="s">
        <v>71</v>
      </c>
      <c r="H4" s="222" t="s">
        <v>2</v>
      </c>
      <c r="I4" s="221" t="s">
        <v>60</v>
      </c>
      <c r="J4" s="221" t="s">
        <v>71</v>
      </c>
      <c r="K4" s="222" t="s">
        <v>2</v>
      </c>
      <c r="L4" s="221" t="s">
        <v>60</v>
      </c>
      <c r="M4" s="221" t="s">
        <v>71</v>
      </c>
      <c r="N4" s="222" t="s">
        <v>2</v>
      </c>
      <c r="O4" s="221" t="s">
        <v>60</v>
      </c>
      <c r="P4" s="221" t="s">
        <v>71</v>
      </c>
      <c r="Q4" s="222" t="s">
        <v>2</v>
      </c>
      <c r="R4" s="221" t="s">
        <v>71</v>
      </c>
      <c r="S4" s="221" t="s">
        <v>60</v>
      </c>
      <c r="T4" s="221" t="s">
        <v>71</v>
      </c>
      <c r="U4" s="222" t="s">
        <v>2</v>
      </c>
      <c r="V4" s="221" t="s">
        <v>60</v>
      </c>
      <c r="W4" s="221" t="s">
        <v>71</v>
      </c>
      <c r="X4" s="222" t="s">
        <v>2</v>
      </c>
    </row>
    <row r="5" spans="1:28" s="26" customFormat="1" ht="15.75" customHeight="1" x14ac:dyDescent="0.3">
      <c r="A5" s="219"/>
      <c r="B5" s="221"/>
      <c r="C5" s="221"/>
      <c r="D5" s="221"/>
      <c r="E5" s="222"/>
      <c r="F5" s="221"/>
      <c r="G5" s="221"/>
      <c r="H5" s="222"/>
      <c r="I5" s="221"/>
      <c r="J5" s="221"/>
      <c r="K5" s="222"/>
      <c r="L5" s="221"/>
      <c r="M5" s="221"/>
      <c r="N5" s="222"/>
      <c r="O5" s="221"/>
      <c r="P5" s="221"/>
      <c r="Q5" s="222"/>
      <c r="R5" s="221"/>
      <c r="S5" s="221"/>
      <c r="T5" s="221"/>
      <c r="U5" s="222"/>
      <c r="V5" s="221"/>
      <c r="W5" s="221"/>
      <c r="X5" s="222"/>
    </row>
    <row r="6" spans="1:28" s="123" customFormat="1" ht="11.25" customHeight="1" x14ac:dyDescent="0.25">
      <c r="A6" s="121" t="s">
        <v>4</v>
      </c>
      <c r="B6" s="122">
        <v>1</v>
      </c>
      <c r="C6" s="122">
        <v>2</v>
      </c>
      <c r="D6" s="122">
        <v>3</v>
      </c>
      <c r="E6" s="122">
        <v>4</v>
      </c>
      <c r="F6" s="122">
        <v>5</v>
      </c>
      <c r="G6" s="122">
        <v>6</v>
      </c>
      <c r="H6" s="122">
        <v>7</v>
      </c>
      <c r="I6" s="122">
        <v>8</v>
      </c>
      <c r="J6" s="122">
        <v>9</v>
      </c>
      <c r="K6" s="122">
        <v>10</v>
      </c>
      <c r="L6" s="122">
        <v>11</v>
      </c>
      <c r="M6" s="122">
        <v>12</v>
      </c>
      <c r="N6" s="122">
        <v>13</v>
      </c>
      <c r="O6" s="122">
        <v>14</v>
      </c>
      <c r="P6" s="122">
        <v>15</v>
      </c>
      <c r="Q6" s="122">
        <v>16</v>
      </c>
      <c r="R6" s="122">
        <v>17</v>
      </c>
      <c r="S6" s="122">
        <v>18</v>
      </c>
      <c r="T6" s="122">
        <v>19</v>
      </c>
      <c r="U6" s="122">
        <v>20</v>
      </c>
      <c r="V6" s="122">
        <v>21</v>
      </c>
      <c r="W6" s="122">
        <v>22</v>
      </c>
      <c r="X6" s="122">
        <v>23</v>
      </c>
    </row>
    <row r="7" spans="1:28" s="34" customFormat="1" ht="18" customHeight="1" x14ac:dyDescent="0.25">
      <c r="A7" s="30" t="s">
        <v>39</v>
      </c>
      <c r="B7" s="31">
        <f>SUM(B8:B27)</f>
        <v>6947</v>
      </c>
      <c r="C7" s="31">
        <f>SUM(C8:C27)</f>
        <v>11363</v>
      </c>
      <c r="D7" s="31">
        <f>SUM(D8:D27)</f>
        <v>6579</v>
      </c>
      <c r="E7" s="32">
        <f>D7/C7*100</f>
        <v>57.898442312769518</v>
      </c>
      <c r="F7" s="31">
        <f>SUM(F8:F27)</f>
        <v>2840</v>
      </c>
      <c r="G7" s="31">
        <f>SUM(G8:G27)</f>
        <v>689</v>
      </c>
      <c r="H7" s="32">
        <f>G7/F7*100</f>
        <v>24.260563380281692</v>
      </c>
      <c r="I7" s="31">
        <f>SUM(I8:I27)</f>
        <v>185</v>
      </c>
      <c r="J7" s="31">
        <f>SUM(J8:J27)</f>
        <v>42</v>
      </c>
      <c r="K7" s="32">
        <f>J7/I7*100</f>
        <v>22.702702702702705</v>
      </c>
      <c r="L7" s="31">
        <f>SUM(L8:L27)</f>
        <v>278</v>
      </c>
      <c r="M7" s="31">
        <f>SUM(M8:M27)</f>
        <v>65</v>
      </c>
      <c r="N7" s="32">
        <f>M7/L7*100</f>
        <v>23.381294964028775</v>
      </c>
      <c r="O7" s="31">
        <f>SUM(O8:O27)</f>
        <v>10908</v>
      </c>
      <c r="P7" s="31">
        <f>SUM(P8:P27)</f>
        <v>5592</v>
      </c>
      <c r="Q7" s="32">
        <f>P7/O7*100</f>
        <v>51.265126512651257</v>
      </c>
      <c r="R7" s="31">
        <f>SUM(R8:R27)</f>
        <v>2127</v>
      </c>
      <c r="S7" s="31">
        <f>SUM(S8:S27)</f>
        <v>2807</v>
      </c>
      <c r="T7" s="31">
        <f>SUM(T8:T27)</f>
        <v>2051</v>
      </c>
      <c r="U7" s="32">
        <f>T7/S7*100</f>
        <v>73.067331670822938</v>
      </c>
      <c r="V7" s="31">
        <f>SUM(V8:V27)</f>
        <v>2432</v>
      </c>
      <c r="W7" s="31">
        <f>SUM(W8:W27)</f>
        <v>788</v>
      </c>
      <c r="X7" s="32">
        <f>W7/V7*100</f>
        <v>32.401315789473685</v>
      </c>
      <c r="Y7" s="33"/>
      <c r="AB7" s="40"/>
    </row>
    <row r="8" spans="1:28" s="40" customFormat="1" ht="18" customHeight="1" x14ac:dyDescent="0.25">
      <c r="A8" s="136" t="s">
        <v>40</v>
      </c>
      <c r="B8" s="35">
        <v>2581</v>
      </c>
      <c r="C8" s="167">
        <v>3099</v>
      </c>
      <c r="D8" s="35">
        <v>2392</v>
      </c>
      <c r="E8" s="36">
        <f>D8/C8*100</f>
        <v>77.186189093255891</v>
      </c>
      <c r="F8" s="165">
        <v>566</v>
      </c>
      <c r="G8" s="165">
        <v>226</v>
      </c>
      <c r="H8" s="36">
        <f>G8/F8*100</f>
        <v>39.929328621908127</v>
      </c>
      <c r="I8" s="166">
        <v>39</v>
      </c>
      <c r="J8" s="166">
        <v>12</v>
      </c>
      <c r="K8" s="36">
        <f>J8/I8*100</f>
        <v>30.76923076923077</v>
      </c>
      <c r="L8" s="166">
        <v>32</v>
      </c>
      <c r="M8" s="166">
        <v>4</v>
      </c>
      <c r="N8" s="36">
        <f>M8/L8*100</f>
        <v>12.5</v>
      </c>
      <c r="O8" s="166">
        <v>2852</v>
      </c>
      <c r="P8" s="166">
        <v>1643</v>
      </c>
      <c r="Q8" s="36">
        <f>P8/O8*100</f>
        <v>57.608695652173914</v>
      </c>
      <c r="R8" s="166">
        <v>678</v>
      </c>
      <c r="S8" s="166">
        <v>613</v>
      </c>
      <c r="T8" s="166">
        <v>655</v>
      </c>
      <c r="U8" s="36">
        <f>T8/S8*100</f>
        <v>106.8515497553018</v>
      </c>
      <c r="V8" s="166">
        <v>496</v>
      </c>
      <c r="W8" s="166">
        <v>434</v>
      </c>
      <c r="X8" s="36">
        <f>W8/V8*100</f>
        <v>87.5</v>
      </c>
      <c r="Y8" s="33"/>
      <c r="Z8" s="39"/>
    </row>
    <row r="9" spans="1:28" s="41" customFormat="1" ht="18" customHeight="1" x14ac:dyDescent="0.25">
      <c r="A9" s="136" t="s">
        <v>41</v>
      </c>
      <c r="B9" s="35">
        <v>722</v>
      </c>
      <c r="C9" s="167">
        <v>2224</v>
      </c>
      <c r="D9" s="35">
        <v>676</v>
      </c>
      <c r="E9" s="36">
        <f t="shared" ref="E9:E27" si="0">D9/C9*100</f>
        <v>30.39568345323741</v>
      </c>
      <c r="F9" s="165">
        <v>695</v>
      </c>
      <c r="G9" s="165">
        <v>51</v>
      </c>
      <c r="H9" s="36">
        <f t="shared" ref="H9:H27" si="1">G9/F9*100</f>
        <v>7.3381294964028774</v>
      </c>
      <c r="I9" s="166">
        <v>20</v>
      </c>
      <c r="J9" s="166">
        <v>6</v>
      </c>
      <c r="K9" s="36">
        <f t="shared" ref="K9:K27" si="2">J9/I9*100</f>
        <v>30</v>
      </c>
      <c r="L9" s="166">
        <v>54</v>
      </c>
      <c r="M9" s="166">
        <v>5</v>
      </c>
      <c r="N9" s="36">
        <f t="shared" ref="N9:N27" si="3">M9/L9*100</f>
        <v>9.2592592592592595</v>
      </c>
      <c r="O9" s="166">
        <v>2164</v>
      </c>
      <c r="P9" s="166">
        <v>644</v>
      </c>
      <c r="Q9" s="36">
        <f t="shared" ref="Q9:Q27" si="4">P9/O9*100</f>
        <v>29.759704251386321</v>
      </c>
      <c r="R9" s="166">
        <v>279</v>
      </c>
      <c r="S9" s="166">
        <v>495</v>
      </c>
      <c r="T9" s="166">
        <v>253</v>
      </c>
      <c r="U9" s="36">
        <f t="shared" ref="U9:U27" si="5">T9/S9*100</f>
        <v>51.111111111111107</v>
      </c>
      <c r="V9" s="166">
        <v>452</v>
      </c>
      <c r="W9" s="166">
        <v>14</v>
      </c>
      <c r="X9" s="36">
        <f t="shared" ref="X9:X27" si="6">W9/V9*100</f>
        <v>3.0973451327433628</v>
      </c>
      <c r="Y9" s="33"/>
      <c r="Z9" s="39"/>
    </row>
    <row r="10" spans="1:28" s="40" customFormat="1" ht="18" customHeight="1" x14ac:dyDescent="0.25">
      <c r="A10" s="136" t="s">
        <v>42</v>
      </c>
      <c r="B10" s="35">
        <v>94</v>
      </c>
      <c r="C10" s="167">
        <v>304</v>
      </c>
      <c r="D10" s="35">
        <v>92</v>
      </c>
      <c r="E10" s="36">
        <f t="shared" si="0"/>
        <v>30.263157894736842</v>
      </c>
      <c r="F10" s="165">
        <v>47</v>
      </c>
      <c r="G10" s="165">
        <v>4</v>
      </c>
      <c r="H10" s="36">
        <f t="shared" si="1"/>
        <v>8.5106382978723403</v>
      </c>
      <c r="I10" s="166">
        <v>3</v>
      </c>
      <c r="J10" s="166">
        <v>0</v>
      </c>
      <c r="K10" s="36">
        <f t="shared" si="2"/>
        <v>0</v>
      </c>
      <c r="L10" s="166">
        <v>9</v>
      </c>
      <c r="M10" s="166">
        <v>6</v>
      </c>
      <c r="N10" s="36">
        <f t="shared" si="3"/>
        <v>66.666666666666657</v>
      </c>
      <c r="O10" s="166">
        <v>284</v>
      </c>
      <c r="P10" s="166">
        <v>92</v>
      </c>
      <c r="Q10" s="36">
        <f t="shared" si="4"/>
        <v>32.394366197183103</v>
      </c>
      <c r="R10" s="166">
        <v>15</v>
      </c>
      <c r="S10" s="166">
        <v>67</v>
      </c>
      <c r="T10" s="166">
        <v>15</v>
      </c>
      <c r="U10" s="36">
        <f t="shared" si="5"/>
        <v>22.388059701492537</v>
      </c>
      <c r="V10" s="166">
        <v>61</v>
      </c>
      <c r="W10" s="166">
        <v>4</v>
      </c>
      <c r="X10" s="36">
        <f t="shared" si="6"/>
        <v>6.557377049180328</v>
      </c>
      <c r="Y10" s="33"/>
      <c r="Z10" s="39"/>
    </row>
    <row r="11" spans="1:28" s="40" customFormat="1" ht="18" customHeight="1" x14ac:dyDescent="0.25">
      <c r="A11" s="136" t="s">
        <v>43</v>
      </c>
      <c r="B11" s="35">
        <v>371</v>
      </c>
      <c r="C11" s="167">
        <v>756</v>
      </c>
      <c r="D11" s="35">
        <v>351</v>
      </c>
      <c r="E11" s="36">
        <f t="shared" si="0"/>
        <v>46.428571428571431</v>
      </c>
      <c r="F11" s="165">
        <v>95</v>
      </c>
      <c r="G11" s="165">
        <v>19</v>
      </c>
      <c r="H11" s="36">
        <f t="shared" si="1"/>
        <v>20</v>
      </c>
      <c r="I11" s="166">
        <v>8</v>
      </c>
      <c r="J11" s="166">
        <v>0</v>
      </c>
      <c r="K11" s="36">
        <f t="shared" si="2"/>
        <v>0</v>
      </c>
      <c r="L11" s="166">
        <v>15</v>
      </c>
      <c r="M11" s="166">
        <v>3</v>
      </c>
      <c r="N11" s="36">
        <f t="shared" si="3"/>
        <v>20</v>
      </c>
      <c r="O11" s="166">
        <v>696</v>
      </c>
      <c r="P11" s="166">
        <v>339</v>
      </c>
      <c r="Q11" s="36">
        <f t="shared" si="4"/>
        <v>48.706896551724135</v>
      </c>
      <c r="R11" s="166">
        <v>113</v>
      </c>
      <c r="S11" s="166">
        <v>252</v>
      </c>
      <c r="T11" s="166">
        <v>105</v>
      </c>
      <c r="U11" s="36">
        <f t="shared" si="5"/>
        <v>41.666666666666671</v>
      </c>
      <c r="V11" s="166">
        <v>243</v>
      </c>
      <c r="W11" s="166">
        <v>20</v>
      </c>
      <c r="X11" s="36">
        <f t="shared" si="6"/>
        <v>8.2304526748971192</v>
      </c>
      <c r="Y11" s="33"/>
      <c r="Z11" s="39"/>
    </row>
    <row r="12" spans="1:28" s="40" customFormat="1" ht="18" customHeight="1" x14ac:dyDescent="0.25">
      <c r="A12" s="136" t="s">
        <v>44</v>
      </c>
      <c r="B12" s="35">
        <v>138</v>
      </c>
      <c r="C12" s="167">
        <v>331</v>
      </c>
      <c r="D12" s="35">
        <v>130</v>
      </c>
      <c r="E12" s="36">
        <f t="shared" si="0"/>
        <v>39.274924471299094</v>
      </c>
      <c r="F12" s="165">
        <v>115</v>
      </c>
      <c r="G12" s="165">
        <v>19</v>
      </c>
      <c r="H12" s="36">
        <f t="shared" si="1"/>
        <v>16.521739130434781</v>
      </c>
      <c r="I12" s="166">
        <v>10</v>
      </c>
      <c r="J12" s="166">
        <v>1</v>
      </c>
      <c r="K12" s="36">
        <f t="shared" si="2"/>
        <v>10</v>
      </c>
      <c r="L12" s="166">
        <v>1</v>
      </c>
      <c r="M12" s="166">
        <v>0</v>
      </c>
      <c r="N12" s="36">
        <f t="shared" si="3"/>
        <v>0</v>
      </c>
      <c r="O12" s="166">
        <v>329</v>
      </c>
      <c r="P12" s="166">
        <v>126</v>
      </c>
      <c r="Q12" s="36">
        <f t="shared" si="4"/>
        <v>38.297872340425535</v>
      </c>
      <c r="R12" s="166">
        <v>29</v>
      </c>
      <c r="S12" s="166">
        <v>79</v>
      </c>
      <c r="T12" s="166">
        <v>29</v>
      </c>
      <c r="U12" s="36">
        <f t="shared" si="5"/>
        <v>36.708860759493675</v>
      </c>
      <c r="V12" s="166">
        <v>70</v>
      </c>
      <c r="W12" s="166">
        <v>1</v>
      </c>
      <c r="X12" s="36">
        <f t="shared" si="6"/>
        <v>1.4285714285714286</v>
      </c>
      <c r="Y12" s="33"/>
      <c r="Z12" s="39"/>
    </row>
    <row r="13" spans="1:28" s="40" customFormat="1" ht="18" customHeight="1" x14ac:dyDescent="0.25">
      <c r="A13" s="136" t="s">
        <v>45</v>
      </c>
      <c r="B13" s="35">
        <v>215</v>
      </c>
      <c r="C13" s="167">
        <v>537</v>
      </c>
      <c r="D13" s="35">
        <v>212</v>
      </c>
      <c r="E13" s="36">
        <f t="shared" si="0"/>
        <v>39.478584729981378</v>
      </c>
      <c r="F13" s="165">
        <v>158</v>
      </c>
      <c r="G13" s="165">
        <v>20</v>
      </c>
      <c r="H13" s="36">
        <f t="shared" si="1"/>
        <v>12.658227848101266</v>
      </c>
      <c r="I13" s="166">
        <v>19</v>
      </c>
      <c r="J13" s="166">
        <v>3</v>
      </c>
      <c r="K13" s="36">
        <f t="shared" si="2"/>
        <v>15.789473684210526</v>
      </c>
      <c r="L13" s="166">
        <v>16</v>
      </c>
      <c r="M13" s="166">
        <v>4</v>
      </c>
      <c r="N13" s="36">
        <f t="shared" si="3"/>
        <v>25</v>
      </c>
      <c r="O13" s="166">
        <v>529</v>
      </c>
      <c r="P13" s="166">
        <v>191</v>
      </c>
      <c r="Q13" s="36">
        <f t="shared" si="4"/>
        <v>36.105860113421549</v>
      </c>
      <c r="R13" s="166">
        <v>65</v>
      </c>
      <c r="S13" s="166">
        <v>164</v>
      </c>
      <c r="T13" s="166">
        <v>63</v>
      </c>
      <c r="U13" s="36">
        <f t="shared" si="5"/>
        <v>38.414634146341463</v>
      </c>
      <c r="V13" s="166">
        <v>140</v>
      </c>
      <c r="W13" s="166">
        <v>4</v>
      </c>
      <c r="X13" s="36">
        <f t="shared" si="6"/>
        <v>2.8571428571428572</v>
      </c>
      <c r="Y13" s="33"/>
      <c r="Z13" s="39"/>
    </row>
    <row r="14" spans="1:28" s="40" customFormat="1" ht="18" customHeight="1" x14ac:dyDescent="0.25">
      <c r="A14" s="136" t="s">
        <v>46</v>
      </c>
      <c r="B14" s="35">
        <v>61</v>
      </c>
      <c r="C14" s="167">
        <v>182</v>
      </c>
      <c r="D14" s="35">
        <v>60</v>
      </c>
      <c r="E14" s="36">
        <f t="shared" si="0"/>
        <v>32.967032967032964</v>
      </c>
      <c r="F14" s="165">
        <v>64</v>
      </c>
      <c r="G14" s="165">
        <v>7</v>
      </c>
      <c r="H14" s="36">
        <f t="shared" si="1"/>
        <v>10.9375</v>
      </c>
      <c r="I14" s="166">
        <v>11</v>
      </c>
      <c r="J14" s="166">
        <v>0</v>
      </c>
      <c r="K14" s="36">
        <f t="shared" si="2"/>
        <v>0</v>
      </c>
      <c r="L14" s="166">
        <v>5</v>
      </c>
      <c r="M14" s="166">
        <v>2</v>
      </c>
      <c r="N14" s="36">
        <f t="shared" si="3"/>
        <v>40</v>
      </c>
      <c r="O14" s="166">
        <v>181</v>
      </c>
      <c r="P14" s="166">
        <v>54</v>
      </c>
      <c r="Q14" s="36">
        <f t="shared" si="4"/>
        <v>29.834254143646412</v>
      </c>
      <c r="R14" s="166">
        <v>16</v>
      </c>
      <c r="S14" s="166">
        <v>41</v>
      </c>
      <c r="T14" s="166">
        <v>16</v>
      </c>
      <c r="U14" s="36">
        <f t="shared" si="5"/>
        <v>39.024390243902438</v>
      </c>
      <c r="V14" s="166">
        <v>41</v>
      </c>
      <c r="W14" s="166">
        <v>5</v>
      </c>
      <c r="X14" s="36">
        <f t="shared" si="6"/>
        <v>12.195121951219512</v>
      </c>
      <c r="Y14" s="33"/>
      <c r="Z14" s="39"/>
    </row>
    <row r="15" spans="1:28" s="40" customFormat="1" ht="18" customHeight="1" x14ac:dyDescent="0.25">
      <c r="A15" s="136" t="s">
        <v>47</v>
      </c>
      <c r="B15" s="35">
        <v>109</v>
      </c>
      <c r="C15" s="167">
        <v>171</v>
      </c>
      <c r="D15" s="35">
        <v>109</v>
      </c>
      <c r="E15" s="36">
        <f t="shared" si="0"/>
        <v>63.742690058479532</v>
      </c>
      <c r="F15" s="165">
        <v>51</v>
      </c>
      <c r="G15" s="165">
        <v>18</v>
      </c>
      <c r="H15" s="36">
        <f t="shared" si="1"/>
        <v>35.294117647058826</v>
      </c>
      <c r="I15" s="166">
        <v>8</v>
      </c>
      <c r="J15" s="166">
        <v>5</v>
      </c>
      <c r="K15" s="36">
        <f t="shared" si="2"/>
        <v>62.5</v>
      </c>
      <c r="L15" s="166">
        <v>10</v>
      </c>
      <c r="M15" s="166">
        <v>15</v>
      </c>
      <c r="N15" s="36">
        <f t="shared" si="3"/>
        <v>150</v>
      </c>
      <c r="O15" s="166">
        <v>171</v>
      </c>
      <c r="P15" s="166">
        <v>106</v>
      </c>
      <c r="Q15" s="36">
        <f t="shared" si="4"/>
        <v>61.988304093567251</v>
      </c>
      <c r="R15" s="166">
        <v>30</v>
      </c>
      <c r="S15" s="166">
        <v>39</v>
      </c>
      <c r="T15" s="166">
        <v>30</v>
      </c>
      <c r="U15" s="36">
        <f t="shared" si="5"/>
        <v>76.923076923076934</v>
      </c>
      <c r="V15" s="166">
        <v>33</v>
      </c>
      <c r="W15" s="166">
        <v>16</v>
      </c>
      <c r="X15" s="36">
        <f t="shared" si="6"/>
        <v>48.484848484848484</v>
      </c>
      <c r="Y15" s="33"/>
      <c r="Z15" s="39"/>
    </row>
    <row r="16" spans="1:28" s="40" customFormat="1" ht="18" customHeight="1" x14ac:dyDescent="0.25">
      <c r="A16" s="136" t="s">
        <v>48</v>
      </c>
      <c r="B16" s="35">
        <v>98</v>
      </c>
      <c r="C16" s="167">
        <v>179</v>
      </c>
      <c r="D16" s="35">
        <v>98</v>
      </c>
      <c r="E16" s="36">
        <f t="shared" si="0"/>
        <v>54.748603351955303</v>
      </c>
      <c r="F16" s="165">
        <v>39</v>
      </c>
      <c r="G16" s="165">
        <v>4</v>
      </c>
      <c r="H16" s="36">
        <f t="shared" si="1"/>
        <v>10.256410256410255</v>
      </c>
      <c r="I16" s="166">
        <v>5</v>
      </c>
      <c r="J16" s="166">
        <v>1</v>
      </c>
      <c r="K16" s="36">
        <f t="shared" si="2"/>
        <v>20</v>
      </c>
      <c r="L16" s="166">
        <v>22</v>
      </c>
      <c r="M16" s="166">
        <v>5</v>
      </c>
      <c r="N16" s="36">
        <f t="shared" si="3"/>
        <v>22.727272727272727</v>
      </c>
      <c r="O16" s="166">
        <v>175</v>
      </c>
      <c r="P16" s="166">
        <v>93</v>
      </c>
      <c r="Q16" s="36">
        <f t="shared" si="4"/>
        <v>53.142857142857146</v>
      </c>
      <c r="R16" s="166">
        <v>25</v>
      </c>
      <c r="S16" s="166">
        <v>50</v>
      </c>
      <c r="T16" s="166">
        <v>25</v>
      </c>
      <c r="U16" s="36">
        <f t="shared" si="5"/>
        <v>50</v>
      </c>
      <c r="V16" s="166">
        <v>44</v>
      </c>
      <c r="W16" s="166">
        <v>16</v>
      </c>
      <c r="X16" s="36">
        <f t="shared" si="6"/>
        <v>36.363636363636367</v>
      </c>
      <c r="Y16" s="33"/>
      <c r="Z16" s="39"/>
    </row>
    <row r="17" spans="1:26" s="40" customFormat="1" ht="18" customHeight="1" x14ac:dyDescent="0.25">
      <c r="A17" s="136" t="s">
        <v>49</v>
      </c>
      <c r="B17" s="35">
        <v>1311</v>
      </c>
      <c r="C17" s="167">
        <v>838</v>
      </c>
      <c r="D17" s="35">
        <v>1229</v>
      </c>
      <c r="E17" s="36">
        <f t="shared" si="0"/>
        <v>146.65871121718376</v>
      </c>
      <c r="F17" s="165">
        <v>238</v>
      </c>
      <c r="G17" s="165">
        <v>142</v>
      </c>
      <c r="H17" s="36">
        <f t="shared" si="1"/>
        <v>59.663865546218489</v>
      </c>
      <c r="I17" s="166">
        <v>17</v>
      </c>
      <c r="J17" s="166">
        <v>4</v>
      </c>
      <c r="K17" s="36">
        <f t="shared" si="2"/>
        <v>23.52941176470588</v>
      </c>
      <c r="L17" s="166">
        <v>10</v>
      </c>
      <c r="M17" s="166">
        <v>1</v>
      </c>
      <c r="N17" s="36">
        <f t="shared" si="3"/>
        <v>10</v>
      </c>
      <c r="O17" s="166">
        <v>829</v>
      </c>
      <c r="P17" s="166">
        <v>1157</v>
      </c>
      <c r="Q17" s="36">
        <f t="shared" si="4"/>
        <v>139.56574185765984</v>
      </c>
      <c r="R17" s="166">
        <v>499</v>
      </c>
      <c r="S17" s="166">
        <v>223</v>
      </c>
      <c r="T17" s="166">
        <v>484</v>
      </c>
      <c r="U17" s="36">
        <f t="shared" si="5"/>
        <v>217.04035874439461</v>
      </c>
      <c r="V17" s="166">
        <v>194</v>
      </c>
      <c r="W17" s="166">
        <v>182</v>
      </c>
      <c r="X17" s="36">
        <f t="shared" si="6"/>
        <v>93.814432989690715</v>
      </c>
      <c r="Y17" s="33"/>
      <c r="Z17" s="39"/>
    </row>
    <row r="18" spans="1:26" s="40" customFormat="1" ht="18" customHeight="1" x14ac:dyDescent="0.25">
      <c r="A18" s="136" t="s">
        <v>50</v>
      </c>
      <c r="B18" s="35">
        <v>146</v>
      </c>
      <c r="C18" s="167">
        <v>311</v>
      </c>
      <c r="D18" s="35">
        <v>143</v>
      </c>
      <c r="E18" s="36">
        <f t="shared" si="0"/>
        <v>45.980707395498392</v>
      </c>
      <c r="F18" s="165">
        <v>66</v>
      </c>
      <c r="G18" s="165">
        <v>23</v>
      </c>
      <c r="H18" s="36">
        <f t="shared" si="1"/>
        <v>34.848484848484851</v>
      </c>
      <c r="I18" s="166">
        <v>6</v>
      </c>
      <c r="J18" s="166">
        <v>2</v>
      </c>
      <c r="K18" s="36">
        <f t="shared" si="2"/>
        <v>33.333333333333329</v>
      </c>
      <c r="L18" s="166">
        <v>4</v>
      </c>
      <c r="M18" s="166">
        <v>2</v>
      </c>
      <c r="N18" s="36">
        <f t="shared" si="3"/>
        <v>50</v>
      </c>
      <c r="O18" s="166">
        <v>295</v>
      </c>
      <c r="P18" s="166">
        <v>125</v>
      </c>
      <c r="Q18" s="36">
        <f t="shared" si="4"/>
        <v>42.372881355932201</v>
      </c>
      <c r="R18" s="166">
        <v>38</v>
      </c>
      <c r="S18" s="166">
        <v>107</v>
      </c>
      <c r="T18" s="166">
        <v>38</v>
      </c>
      <c r="U18" s="36">
        <f t="shared" si="5"/>
        <v>35.514018691588781</v>
      </c>
      <c r="V18" s="166">
        <v>81</v>
      </c>
      <c r="W18" s="166">
        <v>4</v>
      </c>
      <c r="X18" s="36">
        <f t="shared" si="6"/>
        <v>4.9382716049382713</v>
      </c>
      <c r="Y18" s="33"/>
      <c r="Z18" s="39"/>
    </row>
    <row r="19" spans="1:26" s="40" customFormat="1" ht="18" customHeight="1" x14ac:dyDescent="0.25">
      <c r="A19" s="136" t="s">
        <v>51</v>
      </c>
      <c r="B19" s="35">
        <v>129</v>
      </c>
      <c r="C19" s="167">
        <v>294</v>
      </c>
      <c r="D19" s="35">
        <v>127</v>
      </c>
      <c r="E19" s="36">
        <f t="shared" si="0"/>
        <v>43.197278911564624</v>
      </c>
      <c r="F19" s="165">
        <v>107</v>
      </c>
      <c r="G19" s="165">
        <v>20</v>
      </c>
      <c r="H19" s="36">
        <f t="shared" si="1"/>
        <v>18.691588785046729</v>
      </c>
      <c r="I19" s="166">
        <v>3</v>
      </c>
      <c r="J19" s="166">
        <v>1</v>
      </c>
      <c r="K19" s="36">
        <f t="shared" si="2"/>
        <v>33.333333333333329</v>
      </c>
      <c r="L19" s="166">
        <v>47</v>
      </c>
      <c r="M19" s="166">
        <v>4</v>
      </c>
      <c r="N19" s="36">
        <f t="shared" si="3"/>
        <v>8.5106382978723403</v>
      </c>
      <c r="O19" s="166">
        <v>283</v>
      </c>
      <c r="P19" s="166">
        <v>117</v>
      </c>
      <c r="Q19" s="36">
        <f t="shared" si="4"/>
        <v>41.342756183745585</v>
      </c>
      <c r="R19" s="166">
        <v>37</v>
      </c>
      <c r="S19" s="166">
        <v>70</v>
      </c>
      <c r="T19" s="166">
        <v>37</v>
      </c>
      <c r="U19" s="36">
        <f t="shared" si="5"/>
        <v>52.857142857142861</v>
      </c>
      <c r="V19" s="166">
        <v>65</v>
      </c>
      <c r="W19" s="166">
        <v>10</v>
      </c>
      <c r="X19" s="36">
        <f t="shared" si="6"/>
        <v>15.384615384615385</v>
      </c>
      <c r="Y19" s="33"/>
      <c r="Z19" s="39"/>
    </row>
    <row r="20" spans="1:26" s="40" customFormat="1" ht="18" customHeight="1" x14ac:dyDescent="0.25">
      <c r="A20" s="136" t="s">
        <v>52</v>
      </c>
      <c r="B20" s="35">
        <v>54</v>
      </c>
      <c r="C20" s="167">
        <v>154</v>
      </c>
      <c r="D20" s="35">
        <v>54</v>
      </c>
      <c r="E20" s="36">
        <f t="shared" si="0"/>
        <v>35.064935064935064</v>
      </c>
      <c r="F20" s="165">
        <v>30</v>
      </c>
      <c r="G20" s="165">
        <v>2</v>
      </c>
      <c r="H20" s="36">
        <f t="shared" si="1"/>
        <v>6.666666666666667</v>
      </c>
      <c r="I20" s="166">
        <v>2</v>
      </c>
      <c r="J20" s="166">
        <v>0</v>
      </c>
      <c r="K20" s="36">
        <f t="shared" si="2"/>
        <v>0</v>
      </c>
      <c r="L20" s="166">
        <v>6</v>
      </c>
      <c r="M20" s="166">
        <v>1</v>
      </c>
      <c r="N20" s="36">
        <f t="shared" si="3"/>
        <v>16.666666666666664</v>
      </c>
      <c r="O20" s="166">
        <v>153</v>
      </c>
      <c r="P20" s="166">
        <v>54</v>
      </c>
      <c r="Q20" s="36">
        <f t="shared" si="4"/>
        <v>35.294117647058826</v>
      </c>
      <c r="R20" s="166">
        <v>22</v>
      </c>
      <c r="S20" s="166">
        <v>31</v>
      </c>
      <c r="T20" s="166">
        <v>22</v>
      </c>
      <c r="U20" s="36">
        <f t="shared" si="5"/>
        <v>70.967741935483872</v>
      </c>
      <c r="V20" s="166">
        <v>27</v>
      </c>
      <c r="W20" s="166">
        <v>6</v>
      </c>
      <c r="X20" s="36">
        <f t="shared" si="6"/>
        <v>22.222222222222221</v>
      </c>
      <c r="Y20" s="33"/>
      <c r="Z20" s="39"/>
    </row>
    <row r="21" spans="1:26" s="40" customFormat="1" ht="18" customHeight="1" x14ac:dyDescent="0.25">
      <c r="A21" s="136" t="s">
        <v>53</v>
      </c>
      <c r="B21" s="35">
        <v>103</v>
      </c>
      <c r="C21" s="167">
        <v>122</v>
      </c>
      <c r="D21" s="35">
        <v>103</v>
      </c>
      <c r="E21" s="36">
        <f t="shared" si="0"/>
        <v>84.426229508196727</v>
      </c>
      <c r="F21" s="165">
        <v>32</v>
      </c>
      <c r="G21" s="165">
        <v>17</v>
      </c>
      <c r="H21" s="36">
        <f t="shared" si="1"/>
        <v>53.125</v>
      </c>
      <c r="I21" s="166">
        <v>0</v>
      </c>
      <c r="J21" s="166">
        <v>1</v>
      </c>
      <c r="K21" s="155" t="e">
        <f t="shared" si="2"/>
        <v>#DIV/0!</v>
      </c>
      <c r="L21" s="166">
        <v>1</v>
      </c>
      <c r="M21" s="166">
        <v>0</v>
      </c>
      <c r="N21" s="36">
        <f t="shared" si="3"/>
        <v>0</v>
      </c>
      <c r="O21" s="166">
        <v>120</v>
      </c>
      <c r="P21" s="166">
        <v>97</v>
      </c>
      <c r="Q21" s="36">
        <f t="shared" si="4"/>
        <v>80.833333333333329</v>
      </c>
      <c r="R21" s="166">
        <v>37</v>
      </c>
      <c r="S21" s="166">
        <v>36</v>
      </c>
      <c r="T21" s="166">
        <v>37</v>
      </c>
      <c r="U21" s="36">
        <f t="shared" si="5"/>
        <v>102.77777777777777</v>
      </c>
      <c r="V21" s="166">
        <v>34</v>
      </c>
      <c r="W21" s="166">
        <v>19</v>
      </c>
      <c r="X21" s="36">
        <f t="shared" si="6"/>
        <v>55.882352941176471</v>
      </c>
      <c r="Y21" s="33"/>
      <c r="Z21" s="39"/>
    </row>
    <row r="22" spans="1:26" s="40" customFormat="1" ht="18" customHeight="1" x14ac:dyDescent="0.25">
      <c r="A22" s="136" t="s">
        <v>54</v>
      </c>
      <c r="B22" s="35">
        <v>117</v>
      </c>
      <c r="C22" s="167">
        <v>144</v>
      </c>
      <c r="D22" s="35">
        <v>110</v>
      </c>
      <c r="E22" s="36">
        <f t="shared" si="0"/>
        <v>76.388888888888886</v>
      </c>
      <c r="F22" s="165">
        <v>39</v>
      </c>
      <c r="G22" s="165">
        <v>19</v>
      </c>
      <c r="H22" s="36">
        <f t="shared" si="1"/>
        <v>48.717948717948715</v>
      </c>
      <c r="I22" s="166">
        <v>1</v>
      </c>
      <c r="J22" s="166">
        <v>1</v>
      </c>
      <c r="K22" s="36">
        <f t="shared" si="2"/>
        <v>100</v>
      </c>
      <c r="L22" s="166">
        <v>0</v>
      </c>
      <c r="M22" s="166">
        <v>0</v>
      </c>
      <c r="N22" s="155" t="e">
        <f t="shared" si="3"/>
        <v>#DIV/0!</v>
      </c>
      <c r="O22" s="166">
        <v>141</v>
      </c>
      <c r="P22" s="166">
        <v>103</v>
      </c>
      <c r="Q22" s="36">
        <f t="shared" si="4"/>
        <v>73.049645390070921</v>
      </c>
      <c r="R22" s="166">
        <v>34</v>
      </c>
      <c r="S22" s="166">
        <v>48</v>
      </c>
      <c r="T22" s="166">
        <v>32</v>
      </c>
      <c r="U22" s="36">
        <f t="shared" si="5"/>
        <v>66.666666666666657</v>
      </c>
      <c r="V22" s="166">
        <v>41</v>
      </c>
      <c r="W22" s="166">
        <v>11</v>
      </c>
      <c r="X22" s="36">
        <f t="shared" si="6"/>
        <v>26.829268292682929</v>
      </c>
      <c r="Y22" s="33"/>
      <c r="Z22" s="39"/>
    </row>
    <row r="23" spans="1:26" s="40" customFormat="1" ht="18" customHeight="1" x14ac:dyDescent="0.25">
      <c r="A23" s="136" t="s">
        <v>55</v>
      </c>
      <c r="B23" s="35">
        <v>220</v>
      </c>
      <c r="C23" s="167">
        <v>642</v>
      </c>
      <c r="D23" s="35">
        <v>219</v>
      </c>
      <c r="E23" s="36">
        <f t="shared" si="0"/>
        <v>34.112149532710276</v>
      </c>
      <c r="F23" s="165">
        <v>157</v>
      </c>
      <c r="G23" s="165">
        <v>25</v>
      </c>
      <c r="H23" s="36">
        <f t="shared" si="1"/>
        <v>15.923566878980891</v>
      </c>
      <c r="I23" s="166">
        <v>8</v>
      </c>
      <c r="J23" s="166">
        <v>2</v>
      </c>
      <c r="K23" s="36">
        <f t="shared" si="2"/>
        <v>25</v>
      </c>
      <c r="L23" s="166">
        <v>6</v>
      </c>
      <c r="M23" s="166">
        <v>4</v>
      </c>
      <c r="N23" s="36">
        <f t="shared" si="3"/>
        <v>66.666666666666657</v>
      </c>
      <c r="O23" s="166">
        <v>633</v>
      </c>
      <c r="P23" s="166">
        <v>191</v>
      </c>
      <c r="Q23" s="36">
        <f t="shared" si="4"/>
        <v>30.173775671406005</v>
      </c>
      <c r="R23" s="166">
        <v>65</v>
      </c>
      <c r="S23" s="166">
        <v>159</v>
      </c>
      <c r="T23" s="166">
        <v>65</v>
      </c>
      <c r="U23" s="36">
        <f t="shared" si="5"/>
        <v>40.880503144654092</v>
      </c>
      <c r="V23" s="166">
        <v>107</v>
      </c>
      <c r="W23" s="166">
        <v>5</v>
      </c>
      <c r="X23" s="36">
        <f t="shared" si="6"/>
        <v>4.6728971962616823</v>
      </c>
      <c r="Y23" s="33"/>
      <c r="Z23" s="39"/>
    </row>
    <row r="24" spans="1:26" s="40" customFormat="1" ht="18" customHeight="1" x14ac:dyDescent="0.25">
      <c r="A24" s="136" t="s">
        <v>56</v>
      </c>
      <c r="B24" s="35">
        <v>53</v>
      </c>
      <c r="C24" s="167">
        <v>107</v>
      </c>
      <c r="D24" s="35">
        <v>53</v>
      </c>
      <c r="E24" s="36">
        <f t="shared" si="0"/>
        <v>49.532710280373834</v>
      </c>
      <c r="F24" s="165">
        <v>44</v>
      </c>
      <c r="G24" s="165">
        <v>14</v>
      </c>
      <c r="H24" s="36">
        <f t="shared" si="1"/>
        <v>31.818181818181817</v>
      </c>
      <c r="I24" s="166">
        <v>3</v>
      </c>
      <c r="J24" s="166">
        <v>0</v>
      </c>
      <c r="K24" s="36">
        <f t="shared" si="2"/>
        <v>0</v>
      </c>
      <c r="L24" s="166">
        <v>4</v>
      </c>
      <c r="M24" s="166">
        <v>0</v>
      </c>
      <c r="N24" s="36">
        <f t="shared" si="3"/>
        <v>0</v>
      </c>
      <c r="O24" s="166">
        <v>107</v>
      </c>
      <c r="P24" s="166">
        <v>46</v>
      </c>
      <c r="Q24" s="36">
        <f t="shared" si="4"/>
        <v>42.990654205607477</v>
      </c>
      <c r="R24" s="166">
        <v>20</v>
      </c>
      <c r="S24" s="166">
        <v>30</v>
      </c>
      <c r="T24" s="166">
        <v>20</v>
      </c>
      <c r="U24" s="36">
        <f t="shared" si="5"/>
        <v>66.666666666666657</v>
      </c>
      <c r="V24" s="166">
        <v>29</v>
      </c>
      <c r="W24" s="166">
        <v>6</v>
      </c>
      <c r="X24" s="36">
        <f t="shared" si="6"/>
        <v>20.689655172413794</v>
      </c>
      <c r="Y24" s="33"/>
      <c r="Z24" s="39"/>
    </row>
    <row r="25" spans="1:26" s="40" customFormat="1" ht="18" customHeight="1" x14ac:dyDescent="0.25">
      <c r="A25" s="136" t="s">
        <v>57</v>
      </c>
      <c r="B25" s="35">
        <v>62</v>
      </c>
      <c r="C25" s="167">
        <v>168</v>
      </c>
      <c r="D25" s="35">
        <v>62</v>
      </c>
      <c r="E25" s="36">
        <f t="shared" si="0"/>
        <v>36.904761904761905</v>
      </c>
      <c r="F25" s="165">
        <v>39</v>
      </c>
      <c r="G25" s="165">
        <v>4</v>
      </c>
      <c r="H25" s="36">
        <f t="shared" si="1"/>
        <v>10.256410256410255</v>
      </c>
      <c r="I25" s="166">
        <v>8</v>
      </c>
      <c r="J25" s="166">
        <v>0</v>
      </c>
      <c r="K25" s="36">
        <f t="shared" si="2"/>
        <v>0</v>
      </c>
      <c r="L25" s="166">
        <v>3</v>
      </c>
      <c r="M25" s="166">
        <v>3</v>
      </c>
      <c r="N25" s="36">
        <f t="shared" si="3"/>
        <v>100</v>
      </c>
      <c r="O25" s="166">
        <v>167</v>
      </c>
      <c r="P25" s="166">
        <v>60</v>
      </c>
      <c r="Q25" s="36">
        <f t="shared" si="4"/>
        <v>35.928143712574851</v>
      </c>
      <c r="R25" s="166">
        <v>19</v>
      </c>
      <c r="S25" s="166">
        <v>52</v>
      </c>
      <c r="T25" s="166">
        <v>19</v>
      </c>
      <c r="U25" s="36">
        <f t="shared" si="5"/>
        <v>36.538461538461533</v>
      </c>
      <c r="V25" s="166">
        <v>48</v>
      </c>
      <c r="W25" s="166">
        <v>8</v>
      </c>
      <c r="X25" s="36">
        <f t="shared" si="6"/>
        <v>16.666666666666664</v>
      </c>
      <c r="Y25" s="33"/>
      <c r="Z25" s="39"/>
    </row>
    <row r="26" spans="1:26" s="40" customFormat="1" ht="18" customHeight="1" x14ac:dyDescent="0.25">
      <c r="A26" s="136" t="s">
        <v>58</v>
      </c>
      <c r="B26" s="35">
        <v>37</v>
      </c>
      <c r="C26" s="167">
        <v>121</v>
      </c>
      <c r="D26" s="35">
        <v>36</v>
      </c>
      <c r="E26" s="36">
        <f t="shared" si="0"/>
        <v>29.75206611570248</v>
      </c>
      <c r="F26" s="165">
        <v>25</v>
      </c>
      <c r="G26" s="165">
        <v>2</v>
      </c>
      <c r="H26" s="36">
        <f t="shared" si="1"/>
        <v>8</v>
      </c>
      <c r="I26" s="166">
        <v>5</v>
      </c>
      <c r="J26" s="166">
        <v>0</v>
      </c>
      <c r="K26" s="36">
        <f t="shared" si="2"/>
        <v>0</v>
      </c>
      <c r="L26" s="166">
        <v>10</v>
      </c>
      <c r="M26" s="166">
        <v>1</v>
      </c>
      <c r="N26" s="36">
        <f t="shared" si="3"/>
        <v>10</v>
      </c>
      <c r="O26" s="166">
        <v>120</v>
      </c>
      <c r="P26" s="166">
        <v>36</v>
      </c>
      <c r="Q26" s="36">
        <f t="shared" si="4"/>
        <v>30</v>
      </c>
      <c r="R26" s="166">
        <v>11</v>
      </c>
      <c r="S26" s="166">
        <v>22</v>
      </c>
      <c r="T26" s="166">
        <v>11</v>
      </c>
      <c r="U26" s="36">
        <f t="shared" si="5"/>
        <v>50</v>
      </c>
      <c r="V26" s="166">
        <v>21</v>
      </c>
      <c r="W26" s="166">
        <v>0</v>
      </c>
      <c r="X26" s="36">
        <f t="shared" si="6"/>
        <v>0</v>
      </c>
      <c r="Y26" s="33"/>
      <c r="Z26" s="39"/>
    </row>
    <row r="27" spans="1:26" s="40" customFormat="1" ht="18" customHeight="1" x14ac:dyDescent="0.25">
      <c r="A27" s="136" t="s">
        <v>59</v>
      </c>
      <c r="B27" s="35">
        <v>326</v>
      </c>
      <c r="C27" s="167">
        <v>679</v>
      </c>
      <c r="D27" s="35">
        <v>323</v>
      </c>
      <c r="E27" s="36">
        <f t="shared" si="0"/>
        <v>47.569955817378492</v>
      </c>
      <c r="F27" s="165">
        <v>233</v>
      </c>
      <c r="G27" s="165">
        <v>53</v>
      </c>
      <c r="H27" s="36">
        <f t="shared" si="1"/>
        <v>22.746781115879827</v>
      </c>
      <c r="I27" s="166">
        <v>9</v>
      </c>
      <c r="J27" s="166">
        <v>3</v>
      </c>
      <c r="K27" s="36">
        <f t="shared" si="2"/>
        <v>33.333333333333329</v>
      </c>
      <c r="L27" s="166">
        <v>23</v>
      </c>
      <c r="M27" s="166">
        <v>5</v>
      </c>
      <c r="N27" s="36">
        <f t="shared" si="3"/>
        <v>21.739130434782609</v>
      </c>
      <c r="O27" s="166">
        <v>679</v>
      </c>
      <c r="P27" s="166">
        <v>318</v>
      </c>
      <c r="Q27" s="36">
        <f t="shared" si="4"/>
        <v>46.833578792341676</v>
      </c>
      <c r="R27" s="166">
        <v>95</v>
      </c>
      <c r="S27" s="166">
        <v>229</v>
      </c>
      <c r="T27" s="166">
        <v>95</v>
      </c>
      <c r="U27" s="36">
        <f t="shared" si="5"/>
        <v>41.484716157205241</v>
      </c>
      <c r="V27" s="166">
        <v>205</v>
      </c>
      <c r="W27" s="166">
        <v>23</v>
      </c>
      <c r="X27" s="36">
        <f t="shared" si="6"/>
        <v>11.219512195121952</v>
      </c>
      <c r="Y27" s="33"/>
      <c r="Z27" s="39"/>
    </row>
    <row r="28" spans="1:26" ht="60.6" customHeight="1" x14ac:dyDescent="0.25">
      <c r="A28" s="42"/>
      <c r="B28" s="217" t="s">
        <v>75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162"/>
      <c r="M28" s="162"/>
      <c r="N28" s="162"/>
      <c r="O28" s="44"/>
      <c r="P28" s="44"/>
      <c r="Q28" s="44"/>
      <c r="R28" s="44"/>
      <c r="S28" s="44"/>
      <c r="T28" s="44"/>
      <c r="U28" s="44"/>
    </row>
    <row r="29" spans="1:26" x14ac:dyDescent="0.25">
      <c r="A29" s="45"/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6" x14ac:dyDescent="0.25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6" x14ac:dyDescent="0.25">
      <c r="A31" s="45"/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6" x14ac:dyDescent="0.25"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9:21" x14ac:dyDescent="0.25"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9:21" x14ac:dyDescent="0.25"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9:21" x14ac:dyDescent="0.25"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9:21" x14ac:dyDescent="0.25"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9:21" x14ac:dyDescent="0.25"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9:21" x14ac:dyDescent="0.25"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9:21" x14ac:dyDescent="0.25"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9:21" x14ac:dyDescent="0.25"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9:21" x14ac:dyDescent="0.25"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9:21" x14ac:dyDescent="0.25"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9:21" x14ac:dyDescent="0.25"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9:21" x14ac:dyDescent="0.25"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9:21" x14ac:dyDescent="0.25"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9:21" x14ac:dyDescent="0.25"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9:21" x14ac:dyDescent="0.25"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9:21" x14ac:dyDescent="0.25"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9:21" x14ac:dyDescent="0.25"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9:21" x14ac:dyDescent="0.25"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9:21" x14ac:dyDescent="0.25"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9:21" x14ac:dyDescent="0.25"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9:21" x14ac:dyDescent="0.25"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9:21" x14ac:dyDescent="0.25"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9:21" x14ac:dyDescent="0.25"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9:21" x14ac:dyDescent="0.25"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9:21" x14ac:dyDescent="0.25"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9:21" x14ac:dyDescent="0.25"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9:21" x14ac:dyDescent="0.25"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9:21" x14ac:dyDescent="0.25"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9:21" x14ac:dyDescent="0.25"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9:21" x14ac:dyDescent="0.25"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9:21" x14ac:dyDescent="0.25"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9:21" x14ac:dyDescent="0.25"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9:21" x14ac:dyDescent="0.25"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9:21" x14ac:dyDescent="0.25"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9:21" x14ac:dyDescent="0.25"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9:21" x14ac:dyDescent="0.25"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9:21" x14ac:dyDescent="0.25"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9:21" x14ac:dyDescent="0.25"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9:21" x14ac:dyDescent="0.25"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9:21" x14ac:dyDescent="0.25"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9:21" x14ac:dyDescent="0.25"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9:21" x14ac:dyDescent="0.25"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9:21" x14ac:dyDescent="0.25"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9:21" x14ac:dyDescent="0.25"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9:21" x14ac:dyDescent="0.25"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9:21" x14ac:dyDescent="0.25"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9:21" x14ac:dyDescent="0.25"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9:21" x14ac:dyDescent="0.25"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9:21" x14ac:dyDescent="0.25"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9:21" x14ac:dyDescent="0.25"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9:21" x14ac:dyDescent="0.25"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8"/>
  <sheetViews>
    <sheetView view="pageBreakPreview" topLeftCell="A10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60.88671875" style="3" customWidth="1"/>
    <col min="2" max="2" width="16.44140625" style="3" customWidth="1"/>
    <col min="3" max="3" width="17.441406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4" t="s">
        <v>63</v>
      </c>
      <c r="B1" s="204"/>
      <c r="C1" s="204"/>
      <c r="D1" s="204"/>
      <c r="E1" s="204"/>
    </row>
    <row r="2" spans="1:11" s="4" customFormat="1" ht="23.25" customHeight="1" x14ac:dyDescent="0.3">
      <c r="A2" s="209" t="s">
        <v>0</v>
      </c>
      <c r="B2" s="205" t="s">
        <v>77</v>
      </c>
      <c r="C2" s="205" t="s">
        <v>78</v>
      </c>
      <c r="D2" s="207" t="s">
        <v>1</v>
      </c>
      <c r="E2" s="208"/>
    </row>
    <row r="3" spans="1:11" s="4" customFormat="1" ht="42" customHeight="1" x14ac:dyDescent="0.3">
      <c r="A3" s="210"/>
      <c r="B3" s="206"/>
      <c r="C3" s="206"/>
      <c r="D3" s="5" t="s">
        <v>2</v>
      </c>
      <c r="E3" s="6" t="s">
        <v>37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69</v>
      </c>
      <c r="B5" s="152" t="s">
        <v>68</v>
      </c>
      <c r="C5" s="152">
        <f>'4'!B7</f>
        <v>2045</v>
      </c>
      <c r="D5" s="11" t="s">
        <v>68</v>
      </c>
      <c r="E5" s="153" t="s">
        <v>68</v>
      </c>
      <c r="K5" s="12"/>
    </row>
    <row r="6" spans="1:11" s="4" customFormat="1" ht="31.5" customHeight="1" x14ac:dyDescent="0.3">
      <c r="A6" s="10" t="s">
        <v>33</v>
      </c>
      <c r="B6" s="152">
        <f>'4'!C7</f>
        <v>2931</v>
      </c>
      <c r="C6" s="152">
        <f>'4'!D7</f>
        <v>1985</v>
      </c>
      <c r="D6" s="11">
        <f t="shared" ref="D6:D10" si="0">C6/B6*100</f>
        <v>67.724326168543158</v>
      </c>
      <c r="E6" s="153">
        <f t="shared" ref="E6:E10" si="1">C6-B6</f>
        <v>-946</v>
      </c>
      <c r="K6" s="12"/>
    </row>
    <row r="7" spans="1:11" s="4" customFormat="1" ht="54.75" customHeight="1" x14ac:dyDescent="0.3">
      <c r="A7" s="13" t="s">
        <v>34</v>
      </c>
      <c r="B7" s="152">
        <f>'4'!F7</f>
        <v>607</v>
      </c>
      <c r="C7" s="152">
        <f>'4'!G7</f>
        <v>181</v>
      </c>
      <c r="D7" s="11">
        <f t="shared" si="0"/>
        <v>29.818780889621088</v>
      </c>
      <c r="E7" s="153">
        <f t="shared" si="1"/>
        <v>-426</v>
      </c>
      <c r="K7" s="12"/>
    </row>
    <row r="8" spans="1:11" s="4" customFormat="1" ht="35.25" customHeight="1" x14ac:dyDescent="0.3">
      <c r="A8" s="14" t="s">
        <v>35</v>
      </c>
      <c r="B8" s="152">
        <f>'4'!I7</f>
        <v>35</v>
      </c>
      <c r="C8" s="152">
        <f>'4'!J7</f>
        <v>8</v>
      </c>
      <c r="D8" s="11">
        <f t="shared" si="0"/>
        <v>22.857142857142858</v>
      </c>
      <c r="E8" s="153">
        <f t="shared" si="1"/>
        <v>-27</v>
      </c>
      <c r="K8" s="12"/>
    </row>
    <row r="9" spans="1:11" s="4" customFormat="1" ht="45.75" customHeight="1" x14ac:dyDescent="0.3">
      <c r="A9" s="14" t="s">
        <v>27</v>
      </c>
      <c r="B9" s="152">
        <f>'4'!L7</f>
        <v>66</v>
      </c>
      <c r="C9" s="152">
        <f>'4'!M7</f>
        <v>21</v>
      </c>
      <c r="D9" s="11">
        <f t="shared" si="0"/>
        <v>31.818181818181817</v>
      </c>
      <c r="E9" s="153">
        <f t="shared" si="1"/>
        <v>-45</v>
      </c>
      <c r="K9" s="12"/>
    </row>
    <row r="10" spans="1:11" s="4" customFormat="1" ht="55.5" customHeight="1" x14ac:dyDescent="0.3">
      <c r="A10" s="14" t="s">
        <v>36</v>
      </c>
      <c r="B10" s="152">
        <f>'4'!O7</f>
        <v>2832</v>
      </c>
      <c r="C10" s="152">
        <f>'4'!P7</f>
        <v>1671</v>
      </c>
      <c r="D10" s="11">
        <f t="shared" si="0"/>
        <v>59.004237288135599</v>
      </c>
      <c r="E10" s="153">
        <f t="shared" si="1"/>
        <v>-1161</v>
      </c>
      <c r="K10" s="12"/>
    </row>
    <row r="11" spans="1:11" s="4" customFormat="1" ht="12.75" customHeight="1" x14ac:dyDescent="0.3">
      <c r="A11" s="211" t="s">
        <v>5</v>
      </c>
      <c r="B11" s="212"/>
      <c r="C11" s="212"/>
      <c r="D11" s="212"/>
      <c r="E11" s="212"/>
      <c r="K11" s="12"/>
    </row>
    <row r="12" spans="1:11" s="4" customFormat="1" ht="15" customHeight="1" x14ac:dyDescent="0.3">
      <c r="A12" s="213"/>
      <c r="B12" s="214"/>
      <c r="C12" s="214"/>
      <c r="D12" s="214"/>
      <c r="E12" s="214"/>
      <c r="K12" s="12"/>
    </row>
    <row r="13" spans="1:11" s="4" customFormat="1" ht="20.25" customHeight="1" x14ac:dyDescent="0.3">
      <c r="A13" s="209" t="s">
        <v>0</v>
      </c>
      <c r="B13" s="215" t="s">
        <v>79</v>
      </c>
      <c r="C13" s="215" t="s">
        <v>80</v>
      </c>
      <c r="D13" s="207" t="s">
        <v>1</v>
      </c>
      <c r="E13" s="208"/>
      <c r="K13" s="12"/>
    </row>
    <row r="14" spans="1:11" ht="35.25" customHeight="1" x14ac:dyDescent="0.25">
      <c r="A14" s="210"/>
      <c r="B14" s="215"/>
      <c r="C14" s="215"/>
      <c r="D14" s="5" t="s">
        <v>2</v>
      </c>
      <c r="E14" s="6" t="s">
        <v>64</v>
      </c>
      <c r="K14" s="12"/>
    </row>
    <row r="15" spans="1:11" ht="24" customHeight="1" x14ac:dyDescent="0.25">
      <c r="A15" s="10" t="s">
        <v>69</v>
      </c>
      <c r="B15" s="156" t="s">
        <v>68</v>
      </c>
      <c r="C15" s="156">
        <f>'4'!R7</f>
        <v>560</v>
      </c>
      <c r="D15" s="11" t="s">
        <v>68</v>
      </c>
      <c r="E15" s="153" t="s">
        <v>68</v>
      </c>
      <c r="K15" s="12"/>
    </row>
    <row r="16" spans="1:11" ht="25.5" customHeight="1" x14ac:dyDescent="0.25">
      <c r="A16" s="1" t="s">
        <v>33</v>
      </c>
      <c r="B16" s="156">
        <f>'4'!S7</f>
        <v>832</v>
      </c>
      <c r="C16" s="156">
        <f>'4'!T7</f>
        <v>549</v>
      </c>
      <c r="D16" s="11">
        <f t="shared" ref="D16:D17" si="2">C16/B16*100</f>
        <v>65.985576923076934</v>
      </c>
      <c r="E16" s="153">
        <f t="shared" ref="E16:E17" si="3">C16-B16</f>
        <v>-283</v>
      </c>
      <c r="K16" s="12"/>
    </row>
    <row r="17" spans="1:11" ht="33.75" customHeight="1" x14ac:dyDescent="0.25">
      <c r="A17" s="1" t="s">
        <v>38</v>
      </c>
      <c r="B17" s="156">
        <f>'4'!V7</f>
        <v>723</v>
      </c>
      <c r="C17" s="156">
        <f>'4'!W7</f>
        <v>215</v>
      </c>
      <c r="D17" s="11">
        <f t="shared" si="2"/>
        <v>29.737206085753805</v>
      </c>
      <c r="E17" s="153">
        <f t="shared" si="3"/>
        <v>-508</v>
      </c>
      <c r="K17" s="12"/>
    </row>
    <row r="18" spans="1:11" ht="70.8" customHeight="1" x14ac:dyDescent="0.25">
      <c r="A18" s="203" t="s">
        <v>75</v>
      </c>
      <c r="B18" s="203"/>
      <c r="C18" s="203"/>
      <c r="D18" s="203"/>
      <c r="E18" s="203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83"/>
  <sheetViews>
    <sheetView view="pageBreakPreview" topLeftCell="A22" zoomScale="90" zoomScaleNormal="90" zoomScaleSheetLayoutView="90" workbookViewId="0">
      <selection activeCell="H17" sqref="H17"/>
    </sheetView>
  </sheetViews>
  <sheetFormatPr defaultColWidth="9.109375" defaultRowHeight="13.8" x14ac:dyDescent="0.25"/>
  <cols>
    <col min="1" max="1" width="23" style="43" customWidth="1"/>
    <col min="2" max="2" width="21" style="43" customWidth="1"/>
    <col min="3" max="3" width="9.5546875" style="43" customWidth="1"/>
    <col min="4" max="11" width="8.6640625" style="43" customWidth="1"/>
    <col min="12" max="13" width="9.44140625" style="43" customWidth="1"/>
    <col min="14" max="14" width="8.5546875" style="43" customWidth="1"/>
    <col min="15" max="16" width="9.44140625" style="43" customWidth="1"/>
    <col min="17" max="17" width="8.5546875" style="43" customWidth="1"/>
    <col min="18" max="18" width="17.88671875" style="43" customWidth="1"/>
    <col min="19" max="19" width="8.6640625" style="43" customWidth="1"/>
    <col min="20" max="20" width="8.88671875" style="43" customWidth="1"/>
    <col min="21" max="21" width="8.5546875" style="43" customWidth="1"/>
    <col min="22" max="16384" width="9.109375" style="43"/>
  </cols>
  <sheetData>
    <row r="1" spans="1:26" s="20" customFormat="1" ht="43.5" customHeight="1" x14ac:dyDescent="0.3">
      <c r="A1" s="19"/>
      <c r="B1" s="228" t="s">
        <v>82</v>
      </c>
      <c r="C1" s="228"/>
      <c r="D1" s="228"/>
      <c r="E1" s="228"/>
      <c r="F1" s="228"/>
      <c r="G1" s="228"/>
      <c r="H1" s="228"/>
      <c r="I1" s="228"/>
      <c r="J1" s="228"/>
      <c r="K1" s="228"/>
      <c r="L1" s="19"/>
      <c r="M1" s="19"/>
      <c r="N1" s="19"/>
      <c r="O1" s="19"/>
      <c r="P1" s="19"/>
      <c r="Q1" s="19"/>
      <c r="R1" s="19"/>
      <c r="S1" s="19"/>
      <c r="T1" s="19"/>
      <c r="U1" s="19"/>
      <c r="X1" s="148" t="s">
        <v>20</v>
      </c>
    </row>
    <row r="2" spans="1:26" s="23" customFormat="1" ht="14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4" t="s">
        <v>6</v>
      </c>
      <c r="L2" s="21"/>
      <c r="M2" s="21"/>
      <c r="N2" s="21"/>
      <c r="O2" s="22"/>
      <c r="P2" s="22"/>
      <c r="Q2" s="22"/>
      <c r="R2" s="22"/>
      <c r="T2" s="22"/>
      <c r="U2" s="24"/>
      <c r="V2" s="24"/>
      <c r="W2" s="24"/>
      <c r="X2" s="149" t="s">
        <v>6</v>
      </c>
    </row>
    <row r="3" spans="1:26" s="25" customFormat="1" ht="74.25" customHeight="1" x14ac:dyDescent="0.3">
      <c r="A3" s="229"/>
      <c r="B3" s="160" t="s">
        <v>70</v>
      </c>
      <c r="C3" s="220" t="s">
        <v>7</v>
      </c>
      <c r="D3" s="220"/>
      <c r="E3" s="220"/>
      <c r="F3" s="220" t="s">
        <v>17</v>
      </c>
      <c r="G3" s="220"/>
      <c r="H3" s="220"/>
      <c r="I3" s="220" t="s">
        <v>10</v>
      </c>
      <c r="J3" s="220"/>
      <c r="K3" s="220"/>
      <c r="L3" s="220" t="s">
        <v>11</v>
      </c>
      <c r="M3" s="220"/>
      <c r="N3" s="220"/>
      <c r="O3" s="224" t="s">
        <v>9</v>
      </c>
      <c r="P3" s="225"/>
      <c r="Q3" s="226"/>
      <c r="R3" s="161" t="s">
        <v>72</v>
      </c>
      <c r="S3" s="220" t="s">
        <v>12</v>
      </c>
      <c r="T3" s="220"/>
      <c r="U3" s="220"/>
      <c r="V3" s="220" t="s">
        <v>16</v>
      </c>
      <c r="W3" s="220"/>
      <c r="X3" s="220"/>
    </row>
    <row r="4" spans="1:26" s="26" customFormat="1" ht="26.25" customHeight="1" x14ac:dyDescent="0.3">
      <c r="A4" s="230"/>
      <c r="B4" s="221" t="s">
        <v>71</v>
      </c>
      <c r="C4" s="221" t="s">
        <v>60</v>
      </c>
      <c r="D4" s="221" t="s">
        <v>71</v>
      </c>
      <c r="E4" s="222" t="s">
        <v>2</v>
      </c>
      <c r="F4" s="221" t="s">
        <v>60</v>
      </c>
      <c r="G4" s="221" t="s">
        <v>71</v>
      </c>
      <c r="H4" s="222" t="s">
        <v>2</v>
      </c>
      <c r="I4" s="221" t="s">
        <v>60</v>
      </c>
      <c r="J4" s="221" t="s">
        <v>71</v>
      </c>
      <c r="K4" s="222" t="s">
        <v>2</v>
      </c>
      <c r="L4" s="221" t="s">
        <v>60</v>
      </c>
      <c r="M4" s="221" t="s">
        <v>71</v>
      </c>
      <c r="N4" s="222" t="s">
        <v>2</v>
      </c>
      <c r="O4" s="221" t="s">
        <v>60</v>
      </c>
      <c r="P4" s="221" t="s">
        <v>71</v>
      </c>
      <c r="Q4" s="222" t="s">
        <v>2</v>
      </c>
      <c r="R4" s="221" t="s">
        <v>71</v>
      </c>
      <c r="S4" s="221" t="s">
        <v>60</v>
      </c>
      <c r="T4" s="221" t="s">
        <v>71</v>
      </c>
      <c r="U4" s="222" t="s">
        <v>2</v>
      </c>
      <c r="V4" s="221" t="s">
        <v>60</v>
      </c>
      <c r="W4" s="221" t="s">
        <v>71</v>
      </c>
      <c r="X4" s="222" t="s">
        <v>2</v>
      </c>
    </row>
    <row r="5" spans="1:26" s="26" customFormat="1" ht="15.75" customHeight="1" x14ac:dyDescent="0.3">
      <c r="A5" s="231"/>
      <c r="B5" s="221"/>
      <c r="C5" s="221"/>
      <c r="D5" s="221"/>
      <c r="E5" s="222"/>
      <c r="F5" s="221"/>
      <c r="G5" s="221"/>
      <c r="H5" s="222"/>
      <c r="I5" s="221"/>
      <c r="J5" s="221"/>
      <c r="K5" s="222"/>
      <c r="L5" s="221"/>
      <c r="M5" s="221"/>
      <c r="N5" s="222"/>
      <c r="O5" s="221"/>
      <c r="P5" s="221"/>
      <c r="Q5" s="222"/>
      <c r="R5" s="221"/>
      <c r="S5" s="221"/>
      <c r="T5" s="221"/>
      <c r="U5" s="222"/>
      <c r="V5" s="221"/>
      <c r="W5" s="221"/>
      <c r="X5" s="222"/>
    </row>
    <row r="6" spans="1:26" s="29" customFormat="1" ht="11.25" customHeight="1" x14ac:dyDescent="0.3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28">
        <v>16</v>
      </c>
      <c r="R6" s="28">
        <v>17</v>
      </c>
      <c r="S6" s="28">
        <v>18</v>
      </c>
      <c r="T6" s="28">
        <v>19</v>
      </c>
      <c r="U6" s="28">
        <v>20</v>
      </c>
      <c r="V6" s="28">
        <v>21</v>
      </c>
      <c r="W6" s="28">
        <v>22</v>
      </c>
      <c r="X6" s="28">
        <v>23</v>
      </c>
    </row>
    <row r="7" spans="1:26" s="34" customFormat="1" ht="16.5" customHeight="1" x14ac:dyDescent="0.3">
      <c r="A7" s="30" t="s">
        <v>39</v>
      </c>
      <c r="B7" s="31">
        <f>SUM(B8:B27)</f>
        <v>2045</v>
      </c>
      <c r="C7" s="31">
        <f>SUM(C8:C27)</f>
        <v>2931</v>
      </c>
      <c r="D7" s="31">
        <f>SUM(D8:D27)</f>
        <v>1985</v>
      </c>
      <c r="E7" s="32">
        <f>D7/C7*100</f>
        <v>67.724326168543158</v>
      </c>
      <c r="F7" s="31">
        <f>SUM(F8:F27)</f>
        <v>607</v>
      </c>
      <c r="G7" s="31">
        <f>SUM(G8:G27)</f>
        <v>181</v>
      </c>
      <c r="H7" s="32">
        <f>G7/F7*100</f>
        <v>29.818780889621088</v>
      </c>
      <c r="I7" s="31">
        <f>SUM(I8:I27)</f>
        <v>35</v>
      </c>
      <c r="J7" s="31">
        <f>SUM(J8:J27)</f>
        <v>8</v>
      </c>
      <c r="K7" s="32">
        <f t="shared" ref="K7:K14" si="0">J7/I7*100</f>
        <v>22.857142857142858</v>
      </c>
      <c r="L7" s="31">
        <f>SUM(L8:L27)</f>
        <v>66</v>
      </c>
      <c r="M7" s="31">
        <f>SUM(M8:M27)</f>
        <v>21</v>
      </c>
      <c r="N7" s="32">
        <f>M7/L7*100</f>
        <v>31.818181818181817</v>
      </c>
      <c r="O7" s="31">
        <f>SUM(O8:O27)</f>
        <v>2832</v>
      </c>
      <c r="P7" s="31">
        <f>SUM(P8:P27)</f>
        <v>1671</v>
      </c>
      <c r="Q7" s="32">
        <f>P7/O7*100</f>
        <v>59.004237288135599</v>
      </c>
      <c r="R7" s="31">
        <f>SUM(R8:R27)</f>
        <v>560</v>
      </c>
      <c r="S7" s="31">
        <f>SUM(S8:S27)</f>
        <v>832</v>
      </c>
      <c r="T7" s="31">
        <f>SUM(T8:T27)</f>
        <v>549</v>
      </c>
      <c r="U7" s="32">
        <f>T7/S7*100</f>
        <v>65.985576923076934</v>
      </c>
      <c r="V7" s="31">
        <f>SUM(V8:V27)</f>
        <v>723</v>
      </c>
      <c r="W7" s="31">
        <f>SUM(W8:W27)</f>
        <v>215</v>
      </c>
      <c r="X7" s="32">
        <f>W7/V7*100</f>
        <v>29.737206085753805</v>
      </c>
      <c r="Y7" s="33"/>
    </row>
    <row r="8" spans="1:26" s="40" customFormat="1" ht="16.5" customHeight="1" x14ac:dyDescent="0.25">
      <c r="A8" s="136" t="s">
        <v>40</v>
      </c>
      <c r="B8" s="164">
        <v>930</v>
      </c>
      <c r="C8" s="164">
        <v>1075</v>
      </c>
      <c r="D8" s="164">
        <v>902</v>
      </c>
      <c r="E8" s="36">
        <f>D8/C8*100</f>
        <v>83.906976744186039</v>
      </c>
      <c r="F8" s="165">
        <v>180</v>
      </c>
      <c r="G8" s="165">
        <v>69</v>
      </c>
      <c r="H8" s="36">
        <f>G8/F8*100</f>
        <v>38.333333333333336</v>
      </c>
      <c r="I8" s="166">
        <v>8</v>
      </c>
      <c r="J8" s="166">
        <v>1</v>
      </c>
      <c r="K8" s="36">
        <f t="shared" si="0"/>
        <v>12.5</v>
      </c>
      <c r="L8" s="166">
        <v>5</v>
      </c>
      <c r="M8" s="166">
        <v>0</v>
      </c>
      <c r="N8" s="36">
        <f t="shared" ref="N8:N27" si="1">M8/L8*100</f>
        <v>0</v>
      </c>
      <c r="O8" s="166">
        <v>1017</v>
      </c>
      <c r="P8" s="166">
        <v>641</v>
      </c>
      <c r="Q8" s="36">
        <f>P8/O8*100</f>
        <v>63.028515240904625</v>
      </c>
      <c r="R8" s="166">
        <v>228</v>
      </c>
      <c r="S8" s="166">
        <v>248</v>
      </c>
      <c r="T8" s="166">
        <v>225</v>
      </c>
      <c r="U8" s="36">
        <f>T8/S8*100</f>
        <v>90.725806451612897</v>
      </c>
      <c r="V8" s="166">
        <v>196</v>
      </c>
      <c r="W8" s="166">
        <v>135</v>
      </c>
      <c r="X8" s="36">
        <f>W8/V8*100</f>
        <v>68.877551020408163</v>
      </c>
      <c r="Y8" s="38"/>
      <c r="Z8" s="39"/>
    </row>
    <row r="9" spans="1:26" s="41" customFormat="1" ht="16.5" customHeight="1" x14ac:dyDescent="0.25">
      <c r="A9" s="136" t="s">
        <v>41</v>
      </c>
      <c r="B9" s="164">
        <v>115</v>
      </c>
      <c r="C9" s="164">
        <v>301</v>
      </c>
      <c r="D9" s="164">
        <v>111</v>
      </c>
      <c r="E9" s="36">
        <f t="shared" ref="E9:E27" si="2">D9/C9*100</f>
        <v>36.877076411960132</v>
      </c>
      <c r="F9" s="165">
        <v>41</v>
      </c>
      <c r="G9" s="165">
        <v>3</v>
      </c>
      <c r="H9" s="36">
        <f t="shared" ref="H9:H27" si="3">G9/F9*100</f>
        <v>7.3170731707317067</v>
      </c>
      <c r="I9" s="166">
        <v>4</v>
      </c>
      <c r="J9" s="166">
        <v>1</v>
      </c>
      <c r="K9" s="36">
        <f t="shared" si="0"/>
        <v>25</v>
      </c>
      <c r="L9" s="166">
        <v>1</v>
      </c>
      <c r="M9" s="166">
        <v>0</v>
      </c>
      <c r="N9" s="36">
        <f t="shared" si="1"/>
        <v>0</v>
      </c>
      <c r="O9" s="166">
        <v>294</v>
      </c>
      <c r="P9" s="166">
        <v>106</v>
      </c>
      <c r="Q9" s="36">
        <f t="shared" ref="Q9:Q27" si="4">P9/O9*100</f>
        <v>36.054421768707485</v>
      </c>
      <c r="R9" s="166">
        <v>36</v>
      </c>
      <c r="S9" s="166">
        <v>86</v>
      </c>
      <c r="T9" s="166">
        <v>33</v>
      </c>
      <c r="U9" s="36">
        <f t="shared" ref="U9:U27" si="5">T9/S9*100</f>
        <v>38.372093023255815</v>
      </c>
      <c r="V9" s="166">
        <v>76</v>
      </c>
      <c r="W9" s="166">
        <v>0</v>
      </c>
      <c r="X9" s="36">
        <f t="shared" ref="X9:X27" si="6">W9/V9*100</f>
        <v>0</v>
      </c>
      <c r="Y9" s="38"/>
      <c r="Z9" s="39"/>
    </row>
    <row r="10" spans="1:26" s="40" customFormat="1" ht="16.5" customHeight="1" x14ac:dyDescent="0.25">
      <c r="A10" s="136" t="s">
        <v>42</v>
      </c>
      <c r="B10" s="164">
        <v>48</v>
      </c>
      <c r="C10" s="164">
        <v>85</v>
      </c>
      <c r="D10" s="164">
        <v>47</v>
      </c>
      <c r="E10" s="36">
        <f t="shared" si="2"/>
        <v>55.294117647058826</v>
      </c>
      <c r="F10" s="165">
        <v>15</v>
      </c>
      <c r="G10" s="165">
        <v>3</v>
      </c>
      <c r="H10" s="36">
        <f t="shared" si="3"/>
        <v>20</v>
      </c>
      <c r="I10" s="166">
        <v>1</v>
      </c>
      <c r="J10" s="166">
        <v>0</v>
      </c>
      <c r="K10" s="36">
        <f t="shared" si="0"/>
        <v>0</v>
      </c>
      <c r="L10" s="166">
        <v>4</v>
      </c>
      <c r="M10" s="166">
        <v>1</v>
      </c>
      <c r="N10" s="36">
        <f t="shared" si="1"/>
        <v>25</v>
      </c>
      <c r="O10" s="166">
        <v>83</v>
      </c>
      <c r="P10" s="166">
        <v>47</v>
      </c>
      <c r="Q10" s="36">
        <f t="shared" si="4"/>
        <v>56.626506024096393</v>
      </c>
      <c r="R10" s="166">
        <v>9</v>
      </c>
      <c r="S10" s="166">
        <v>35</v>
      </c>
      <c r="T10" s="166">
        <v>9</v>
      </c>
      <c r="U10" s="36">
        <f t="shared" si="5"/>
        <v>25.714285714285712</v>
      </c>
      <c r="V10" s="166">
        <v>33</v>
      </c>
      <c r="W10" s="166">
        <v>2</v>
      </c>
      <c r="X10" s="36">
        <f t="shared" si="6"/>
        <v>6.0606060606060606</v>
      </c>
      <c r="Y10" s="38"/>
      <c r="Z10" s="39"/>
    </row>
    <row r="11" spans="1:26" s="40" customFormat="1" ht="16.5" customHeight="1" x14ac:dyDescent="0.25">
      <c r="A11" s="136" t="s">
        <v>43</v>
      </c>
      <c r="B11" s="164">
        <v>85</v>
      </c>
      <c r="C11" s="164">
        <v>191</v>
      </c>
      <c r="D11" s="164">
        <v>82</v>
      </c>
      <c r="E11" s="36">
        <f t="shared" si="2"/>
        <v>42.931937172774873</v>
      </c>
      <c r="F11" s="165">
        <v>30</v>
      </c>
      <c r="G11" s="165">
        <v>5</v>
      </c>
      <c r="H11" s="36">
        <f t="shared" si="3"/>
        <v>16.666666666666664</v>
      </c>
      <c r="I11" s="166">
        <v>1</v>
      </c>
      <c r="J11" s="166">
        <v>0</v>
      </c>
      <c r="K11" s="36">
        <f t="shared" si="0"/>
        <v>0</v>
      </c>
      <c r="L11" s="166">
        <v>3</v>
      </c>
      <c r="M11" s="166">
        <v>0</v>
      </c>
      <c r="N11" s="36">
        <f t="shared" si="1"/>
        <v>0</v>
      </c>
      <c r="O11" s="166">
        <v>180</v>
      </c>
      <c r="P11" s="166">
        <v>80</v>
      </c>
      <c r="Q11" s="36">
        <f t="shared" si="4"/>
        <v>44.444444444444443</v>
      </c>
      <c r="R11" s="166">
        <v>24</v>
      </c>
      <c r="S11" s="166">
        <v>69</v>
      </c>
      <c r="T11" s="166">
        <v>24</v>
      </c>
      <c r="U11" s="36">
        <f t="shared" si="5"/>
        <v>34.782608695652172</v>
      </c>
      <c r="V11" s="166">
        <v>66</v>
      </c>
      <c r="W11" s="166">
        <v>4</v>
      </c>
      <c r="X11" s="36">
        <f t="shared" si="6"/>
        <v>6.0606060606060606</v>
      </c>
      <c r="Y11" s="38"/>
      <c r="Z11" s="39"/>
    </row>
    <row r="12" spans="1:26" s="40" customFormat="1" ht="16.5" customHeight="1" x14ac:dyDescent="0.25">
      <c r="A12" s="136" t="s">
        <v>44</v>
      </c>
      <c r="B12" s="164">
        <v>43</v>
      </c>
      <c r="C12" s="164">
        <v>72</v>
      </c>
      <c r="D12" s="164">
        <v>38</v>
      </c>
      <c r="E12" s="36">
        <f t="shared" si="2"/>
        <v>52.777777777777779</v>
      </c>
      <c r="F12" s="165">
        <v>19</v>
      </c>
      <c r="G12" s="165">
        <v>5</v>
      </c>
      <c r="H12" s="36">
        <f t="shared" si="3"/>
        <v>26.315789473684209</v>
      </c>
      <c r="I12" s="166">
        <v>2</v>
      </c>
      <c r="J12" s="166">
        <v>1</v>
      </c>
      <c r="K12" s="36">
        <f t="shared" si="0"/>
        <v>50</v>
      </c>
      <c r="L12" s="166">
        <v>0</v>
      </c>
      <c r="M12" s="166">
        <v>0</v>
      </c>
      <c r="N12" s="155" t="e">
        <f t="shared" si="1"/>
        <v>#DIV/0!</v>
      </c>
      <c r="O12" s="166">
        <v>72</v>
      </c>
      <c r="P12" s="166">
        <v>36</v>
      </c>
      <c r="Q12" s="36">
        <f t="shared" si="4"/>
        <v>50</v>
      </c>
      <c r="R12" s="166">
        <v>8</v>
      </c>
      <c r="S12" s="166">
        <v>24</v>
      </c>
      <c r="T12" s="166">
        <v>8</v>
      </c>
      <c r="U12" s="36">
        <f t="shared" si="5"/>
        <v>33.333333333333329</v>
      </c>
      <c r="V12" s="166">
        <v>20</v>
      </c>
      <c r="W12" s="166">
        <v>1</v>
      </c>
      <c r="X12" s="36">
        <f t="shared" si="6"/>
        <v>5</v>
      </c>
      <c r="Y12" s="38"/>
      <c r="Z12" s="39"/>
    </row>
    <row r="13" spans="1:26" s="40" customFormat="1" ht="16.5" customHeight="1" x14ac:dyDescent="0.25">
      <c r="A13" s="136" t="s">
        <v>45</v>
      </c>
      <c r="B13" s="164">
        <v>70</v>
      </c>
      <c r="C13" s="164">
        <v>161</v>
      </c>
      <c r="D13" s="164">
        <v>70</v>
      </c>
      <c r="E13" s="36">
        <f t="shared" si="2"/>
        <v>43.478260869565219</v>
      </c>
      <c r="F13" s="165">
        <v>45</v>
      </c>
      <c r="G13" s="165">
        <v>7</v>
      </c>
      <c r="H13" s="36">
        <f t="shared" si="3"/>
        <v>15.555555555555555</v>
      </c>
      <c r="I13" s="166">
        <v>3</v>
      </c>
      <c r="J13" s="166">
        <v>0</v>
      </c>
      <c r="K13" s="36">
        <f t="shared" si="0"/>
        <v>0</v>
      </c>
      <c r="L13" s="166">
        <v>1</v>
      </c>
      <c r="M13" s="166">
        <v>2</v>
      </c>
      <c r="N13" s="36">
        <f t="shared" si="1"/>
        <v>200</v>
      </c>
      <c r="O13" s="166">
        <v>157</v>
      </c>
      <c r="P13" s="166">
        <v>61</v>
      </c>
      <c r="Q13" s="36">
        <f t="shared" si="4"/>
        <v>38.853503184713375</v>
      </c>
      <c r="R13" s="166">
        <v>14</v>
      </c>
      <c r="S13" s="166">
        <v>53</v>
      </c>
      <c r="T13" s="166">
        <v>14</v>
      </c>
      <c r="U13" s="36">
        <f t="shared" si="5"/>
        <v>26.415094339622641</v>
      </c>
      <c r="V13" s="166">
        <v>47</v>
      </c>
      <c r="W13" s="166">
        <v>0</v>
      </c>
      <c r="X13" s="36">
        <f t="shared" si="6"/>
        <v>0</v>
      </c>
      <c r="Y13" s="38"/>
      <c r="Z13" s="39"/>
    </row>
    <row r="14" spans="1:26" s="40" customFormat="1" ht="16.5" customHeight="1" x14ac:dyDescent="0.25">
      <c r="A14" s="136" t="s">
        <v>46</v>
      </c>
      <c r="B14" s="164">
        <v>16</v>
      </c>
      <c r="C14" s="164">
        <v>45</v>
      </c>
      <c r="D14" s="164">
        <v>16</v>
      </c>
      <c r="E14" s="36">
        <f t="shared" si="2"/>
        <v>35.555555555555557</v>
      </c>
      <c r="F14" s="165">
        <v>17</v>
      </c>
      <c r="G14" s="165">
        <v>2</v>
      </c>
      <c r="H14" s="36">
        <f t="shared" si="3"/>
        <v>11.76470588235294</v>
      </c>
      <c r="I14" s="166">
        <v>1</v>
      </c>
      <c r="J14" s="166">
        <v>0</v>
      </c>
      <c r="K14" s="36">
        <f t="shared" si="0"/>
        <v>0</v>
      </c>
      <c r="L14" s="166">
        <v>1</v>
      </c>
      <c r="M14" s="166">
        <v>0</v>
      </c>
      <c r="N14" s="36">
        <f t="shared" si="1"/>
        <v>0</v>
      </c>
      <c r="O14" s="166">
        <v>45</v>
      </c>
      <c r="P14" s="166">
        <v>15</v>
      </c>
      <c r="Q14" s="36">
        <f t="shared" si="4"/>
        <v>33.333333333333329</v>
      </c>
      <c r="R14" s="166">
        <v>7</v>
      </c>
      <c r="S14" s="166">
        <v>8</v>
      </c>
      <c r="T14" s="166">
        <v>7</v>
      </c>
      <c r="U14" s="36">
        <f t="shared" si="5"/>
        <v>87.5</v>
      </c>
      <c r="V14" s="166">
        <v>8</v>
      </c>
      <c r="W14" s="166">
        <v>0</v>
      </c>
      <c r="X14" s="36">
        <f t="shared" si="6"/>
        <v>0</v>
      </c>
      <c r="Y14" s="38"/>
      <c r="Z14" s="39"/>
    </row>
    <row r="15" spans="1:26" s="40" customFormat="1" ht="16.5" customHeight="1" x14ac:dyDescent="0.25">
      <c r="A15" s="136" t="s">
        <v>47</v>
      </c>
      <c r="B15" s="164">
        <v>68</v>
      </c>
      <c r="C15" s="164">
        <v>83</v>
      </c>
      <c r="D15" s="164">
        <v>68</v>
      </c>
      <c r="E15" s="36">
        <f t="shared" si="2"/>
        <v>81.92771084337349</v>
      </c>
      <c r="F15" s="165">
        <v>22</v>
      </c>
      <c r="G15" s="165">
        <v>9</v>
      </c>
      <c r="H15" s="36">
        <f t="shared" si="3"/>
        <v>40.909090909090914</v>
      </c>
      <c r="I15" s="166">
        <v>3</v>
      </c>
      <c r="J15" s="166">
        <v>4</v>
      </c>
      <c r="K15" s="36">
        <f t="shared" ref="K15:K27" si="7">J15/I15*100</f>
        <v>133.33333333333331</v>
      </c>
      <c r="L15" s="166">
        <v>10</v>
      </c>
      <c r="M15" s="166">
        <v>10</v>
      </c>
      <c r="N15" s="36">
        <f t="shared" si="1"/>
        <v>100</v>
      </c>
      <c r="O15" s="166">
        <v>83</v>
      </c>
      <c r="P15" s="166">
        <v>67</v>
      </c>
      <c r="Q15" s="36">
        <f t="shared" si="4"/>
        <v>80.722891566265062</v>
      </c>
      <c r="R15" s="166">
        <v>24</v>
      </c>
      <c r="S15" s="166">
        <v>21</v>
      </c>
      <c r="T15" s="166">
        <v>24</v>
      </c>
      <c r="U15" s="36">
        <f t="shared" si="5"/>
        <v>114.28571428571428</v>
      </c>
      <c r="V15" s="166">
        <v>18</v>
      </c>
      <c r="W15" s="166">
        <v>10</v>
      </c>
      <c r="X15" s="36">
        <f t="shared" si="6"/>
        <v>55.555555555555557</v>
      </c>
      <c r="Y15" s="38"/>
      <c r="Z15" s="39"/>
    </row>
    <row r="16" spans="1:26" s="40" customFormat="1" ht="16.5" customHeight="1" x14ac:dyDescent="0.25">
      <c r="A16" s="136" t="s">
        <v>48</v>
      </c>
      <c r="B16" s="164">
        <v>35</v>
      </c>
      <c r="C16" s="164">
        <v>59</v>
      </c>
      <c r="D16" s="164">
        <v>35</v>
      </c>
      <c r="E16" s="36">
        <f t="shared" si="2"/>
        <v>59.322033898305079</v>
      </c>
      <c r="F16" s="165">
        <v>16</v>
      </c>
      <c r="G16" s="165">
        <v>2</v>
      </c>
      <c r="H16" s="36">
        <f t="shared" si="3"/>
        <v>12.5</v>
      </c>
      <c r="I16" s="166">
        <v>1</v>
      </c>
      <c r="J16" s="166">
        <v>0</v>
      </c>
      <c r="K16" s="36">
        <f t="shared" si="7"/>
        <v>0</v>
      </c>
      <c r="L16" s="166">
        <v>1</v>
      </c>
      <c r="M16" s="166">
        <v>0</v>
      </c>
      <c r="N16" s="36">
        <f t="shared" si="1"/>
        <v>0</v>
      </c>
      <c r="O16" s="166">
        <v>56</v>
      </c>
      <c r="P16" s="166">
        <v>34</v>
      </c>
      <c r="Q16" s="36">
        <f t="shared" si="4"/>
        <v>60.714285714285708</v>
      </c>
      <c r="R16" s="166">
        <v>8</v>
      </c>
      <c r="S16" s="166">
        <v>16</v>
      </c>
      <c r="T16" s="166">
        <v>8</v>
      </c>
      <c r="U16" s="36">
        <f t="shared" si="5"/>
        <v>50</v>
      </c>
      <c r="V16" s="166">
        <v>14</v>
      </c>
      <c r="W16" s="166">
        <v>3</v>
      </c>
      <c r="X16" s="36">
        <f t="shared" si="6"/>
        <v>21.428571428571427</v>
      </c>
      <c r="Y16" s="38"/>
      <c r="Z16" s="39"/>
    </row>
    <row r="17" spans="1:26" s="40" customFormat="1" ht="16.5" customHeight="1" x14ac:dyDescent="0.25">
      <c r="A17" s="136" t="s">
        <v>49</v>
      </c>
      <c r="B17" s="164">
        <v>311</v>
      </c>
      <c r="C17" s="164">
        <v>231</v>
      </c>
      <c r="D17" s="164">
        <v>297</v>
      </c>
      <c r="E17" s="36">
        <f t="shared" si="2"/>
        <v>128.57142857142858</v>
      </c>
      <c r="F17" s="165">
        <v>49</v>
      </c>
      <c r="G17" s="165">
        <v>29</v>
      </c>
      <c r="H17" s="36">
        <f t="shared" si="3"/>
        <v>59.183673469387756</v>
      </c>
      <c r="I17" s="166">
        <v>6</v>
      </c>
      <c r="J17" s="166">
        <v>1</v>
      </c>
      <c r="K17" s="36">
        <f>J17/I17*100</f>
        <v>16.666666666666664</v>
      </c>
      <c r="L17" s="166">
        <v>7</v>
      </c>
      <c r="M17" s="166">
        <v>1</v>
      </c>
      <c r="N17" s="36">
        <f t="shared" si="1"/>
        <v>14.285714285714285</v>
      </c>
      <c r="O17" s="166">
        <v>229</v>
      </c>
      <c r="P17" s="166">
        <v>289</v>
      </c>
      <c r="Q17" s="36">
        <f t="shared" si="4"/>
        <v>126.20087336244541</v>
      </c>
      <c r="R17" s="166">
        <v>117</v>
      </c>
      <c r="S17" s="166">
        <v>78</v>
      </c>
      <c r="T17" s="166">
        <v>113</v>
      </c>
      <c r="U17" s="36">
        <f t="shared" si="5"/>
        <v>144.87179487179486</v>
      </c>
      <c r="V17" s="166">
        <v>67</v>
      </c>
      <c r="W17" s="166">
        <v>43</v>
      </c>
      <c r="X17" s="36">
        <f t="shared" si="6"/>
        <v>64.179104477611943</v>
      </c>
      <c r="Y17" s="38"/>
      <c r="Z17" s="39"/>
    </row>
    <row r="18" spans="1:26" s="40" customFormat="1" ht="16.5" customHeight="1" x14ac:dyDescent="0.25">
      <c r="A18" s="136" t="s">
        <v>50</v>
      </c>
      <c r="B18" s="164">
        <v>38</v>
      </c>
      <c r="C18" s="164">
        <v>78</v>
      </c>
      <c r="D18" s="164">
        <v>38</v>
      </c>
      <c r="E18" s="36">
        <f t="shared" si="2"/>
        <v>48.717948717948715</v>
      </c>
      <c r="F18" s="165">
        <v>15</v>
      </c>
      <c r="G18" s="165">
        <v>7</v>
      </c>
      <c r="H18" s="36">
        <f t="shared" si="3"/>
        <v>46.666666666666664</v>
      </c>
      <c r="I18" s="166">
        <v>0</v>
      </c>
      <c r="J18" s="166">
        <v>0</v>
      </c>
      <c r="K18" s="155" t="e">
        <f t="shared" si="7"/>
        <v>#DIV/0!</v>
      </c>
      <c r="L18" s="166">
        <v>2</v>
      </c>
      <c r="M18" s="166">
        <v>2</v>
      </c>
      <c r="N18" s="36">
        <f t="shared" si="1"/>
        <v>100</v>
      </c>
      <c r="O18" s="166">
        <v>71</v>
      </c>
      <c r="P18" s="166">
        <v>33</v>
      </c>
      <c r="Q18" s="36">
        <f t="shared" si="4"/>
        <v>46.478873239436616</v>
      </c>
      <c r="R18" s="166">
        <v>9</v>
      </c>
      <c r="S18" s="166">
        <v>26</v>
      </c>
      <c r="T18" s="166">
        <v>9</v>
      </c>
      <c r="U18" s="36">
        <f t="shared" si="5"/>
        <v>34.615384615384613</v>
      </c>
      <c r="V18" s="166">
        <v>24</v>
      </c>
      <c r="W18" s="166">
        <v>1</v>
      </c>
      <c r="X18" s="36">
        <f t="shared" si="6"/>
        <v>4.1666666666666661</v>
      </c>
      <c r="Y18" s="38"/>
      <c r="Z18" s="39"/>
    </row>
    <row r="19" spans="1:26" s="40" customFormat="1" ht="16.5" customHeight="1" x14ac:dyDescent="0.25">
      <c r="A19" s="136" t="s">
        <v>51</v>
      </c>
      <c r="B19" s="164">
        <v>37</v>
      </c>
      <c r="C19" s="164">
        <v>86</v>
      </c>
      <c r="D19" s="164">
        <v>37</v>
      </c>
      <c r="E19" s="36">
        <f t="shared" si="2"/>
        <v>43.02325581395349</v>
      </c>
      <c r="F19" s="165">
        <v>23</v>
      </c>
      <c r="G19" s="165">
        <v>6</v>
      </c>
      <c r="H19" s="36">
        <f t="shared" si="3"/>
        <v>26.086956521739129</v>
      </c>
      <c r="I19" s="166">
        <v>0</v>
      </c>
      <c r="J19" s="166">
        <v>0</v>
      </c>
      <c r="K19" s="155" t="e">
        <f t="shared" si="7"/>
        <v>#DIV/0!</v>
      </c>
      <c r="L19" s="166">
        <v>20</v>
      </c>
      <c r="M19" s="166">
        <v>1</v>
      </c>
      <c r="N19" s="36">
        <f t="shared" si="1"/>
        <v>5</v>
      </c>
      <c r="O19" s="166">
        <v>85</v>
      </c>
      <c r="P19" s="166">
        <v>32</v>
      </c>
      <c r="Q19" s="36">
        <f t="shared" si="4"/>
        <v>37.647058823529413</v>
      </c>
      <c r="R19" s="166">
        <v>9</v>
      </c>
      <c r="S19" s="166">
        <v>25</v>
      </c>
      <c r="T19" s="166">
        <v>9</v>
      </c>
      <c r="U19" s="36">
        <f t="shared" si="5"/>
        <v>36</v>
      </c>
      <c r="V19" s="166">
        <v>21</v>
      </c>
      <c r="W19" s="166">
        <v>2</v>
      </c>
      <c r="X19" s="36">
        <f t="shared" si="6"/>
        <v>9.5238095238095237</v>
      </c>
      <c r="Y19" s="38"/>
      <c r="Z19" s="39"/>
    </row>
    <row r="20" spans="1:26" s="40" customFormat="1" ht="16.5" customHeight="1" x14ac:dyDescent="0.25">
      <c r="A20" s="136" t="s">
        <v>52</v>
      </c>
      <c r="B20" s="164">
        <v>5</v>
      </c>
      <c r="C20" s="164">
        <v>34</v>
      </c>
      <c r="D20" s="164">
        <v>5</v>
      </c>
      <c r="E20" s="36">
        <f t="shared" si="2"/>
        <v>14.705882352941178</v>
      </c>
      <c r="F20" s="165">
        <v>13</v>
      </c>
      <c r="G20" s="165">
        <v>0</v>
      </c>
      <c r="H20" s="36">
        <f t="shared" si="3"/>
        <v>0</v>
      </c>
      <c r="I20" s="166">
        <v>1</v>
      </c>
      <c r="J20" s="166">
        <v>0</v>
      </c>
      <c r="K20" s="36">
        <f>J20/I20*100</f>
        <v>0</v>
      </c>
      <c r="L20" s="166">
        <v>5</v>
      </c>
      <c r="M20" s="166">
        <v>1</v>
      </c>
      <c r="N20" s="36">
        <f t="shared" si="1"/>
        <v>20</v>
      </c>
      <c r="O20" s="166">
        <v>34</v>
      </c>
      <c r="P20" s="166">
        <v>5</v>
      </c>
      <c r="Q20" s="36">
        <f t="shared" si="4"/>
        <v>14.705882352941178</v>
      </c>
      <c r="R20" s="166">
        <v>3</v>
      </c>
      <c r="S20" s="166">
        <v>0</v>
      </c>
      <c r="T20" s="166">
        <v>3</v>
      </c>
      <c r="U20" s="155" t="e">
        <f t="shared" si="5"/>
        <v>#DIV/0!</v>
      </c>
      <c r="V20" s="166">
        <v>0</v>
      </c>
      <c r="W20" s="166">
        <v>0</v>
      </c>
      <c r="X20" s="155" t="e">
        <f t="shared" si="6"/>
        <v>#DIV/0!</v>
      </c>
      <c r="Y20" s="38"/>
      <c r="Z20" s="39"/>
    </row>
    <row r="21" spans="1:26" s="40" customFormat="1" ht="16.5" customHeight="1" x14ac:dyDescent="0.25">
      <c r="A21" s="136" t="s">
        <v>53</v>
      </c>
      <c r="B21" s="164">
        <v>50</v>
      </c>
      <c r="C21" s="164">
        <v>42</v>
      </c>
      <c r="D21" s="164">
        <v>50</v>
      </c>
      <c r="E21" s="36">
        <f t="shared" si="2"/>
        <v>119.04761904761905</v>
      </c>
      <c r="F21" s="165">
        <v>9</v>
      </c>
      <c r="G21" s="165">
        <v>8</v>
      </c>
      <c r="H21" s="36">
        <f t="shared" si="3"/>
        <v>88.888888888888886</v>
      </c>
      <c r="I21" s="166">
        <v>0</v>
      </c>
      <c r="J21" s="166">
        <v>0</v>
      </c>
      <c r="K21" s="155" t="e">
        <f t="shared" si="7"/>
        <v>#DIV/0!</v>
      </c>
      <c r="L21" s="166">
        <v>0</v>
      </c>
      <c r="M21" s="166">
        <v>0</v>
      </c>
      <c r="N21" s="155" t="e">
        <f t="shared" si="1"/>
        <v>#DIV/0!</v>
      </c>
      <c r="O21" s="166">
        <v>41</v>
      </c>
      <c r="P21" s="166">
        <v>48</v>
      </c>
      <c r="Q21" s="36">
        <f t="shared" si="4"/>
        <v>117.07317073170731</v>
      </c>
      <c r="R21" s="166">
        <v>18</v>
      </c>
      <c r="S21" s="166">
        <v>11</v>
      </c>
      <c r="T21" s="166">
        <v>18</v>
      </c>
      <c r="U21" s="36">
        <f t="shared" si="5"/>
        <v>163.63636363636365</v>
      </c>
      <c r="V21" s="166">
        <v>10</v>
      </c>
      <c r="W21" s="166">
        <v>5</v>
      </c>
      <c r="X21" s="36">
        <f t="shared" si="6"/>
        <v>50</v>
      </c>
      <c r="Y21" s="38"/>
      <c r="Z21" s="39"/>
    </row>
    <row r="22" spans="1:26" s="40" customFormat="1" ht="16.5" customHeight="1" x14ac:dyDescent="0.25">
      <c r="A22" s="136" t="s">
        <v>54</v>
      </c>
      <c r="B22" s="164">
        <v>63</v>
      </c>
      <c r="C22" s="164">
        <v>81</v>
      </c>
      <c r="D22" s="164">
        <v>58</v>
      </c>
      <c r="E22" s="36">
        <f t="shared" si="2"/>
        <v>71.604938271604937</v>
      </c>
      <c r="F22" s="165">
        <v>24</v>
      </c>
      <c r="G22" s="165">
        <v>9</v>
      </c>
      <c r="H22" s="36">
        <f t="shared" si="3"/>
        <v>37.5</v>
      </c>
      <c r="I22" s="166">
        <v>1</v>
      </c>
      <c r="J22" s="166">
        <v>0</v>
      </c>
      <c r="K22" s="36">
        <f>J22/I22*100</f>
        <v>0</v>
      </c>
      <c r="L22" s="166">
        <v>0</v>
      </c>
      <c r="M22" s="166">
        <v>0</v>
      </c>
      <c r="N22" s="155" t="e">
        <f t="shared" si="1"/>
        <v>#DIV/0!</v>
      </c>
      <c r="O22" s="166">
        <v>79</v>
      </c>
      <c r="P22" s="166">
        <v>52</v>
      </c>
      <c r="Q22" s="36">
        <f t="shared" si="4"/>
        <v>65.822784810126578</v>
      </c>
      <c r="R22" s="166">
        <v>13</v>
      </c>
      <c r="S22" s="166">
        <v>35</v>
      </c>
      <c r="T22" s="166">
        <v>12</v>
      </c>
      <c r="U22" s="36">
        <f t="shared" si="5"/>
        <v>34.285714285714285</v>
      </c>
      <c r="V22" s="166">
        <v>31</v>
      </c>
      <c r="W22" s="166">
        <v>4</v>
      </c>
      <c r="X22" s="36">
        <f t="shared" si="6"/>
        <v>12.903225806451612</v>
      </c>
      <c r="Y22" s="38"/>
      <c r="Z22" s="39"/>
    </row>
    <row r="23" spans="1:26" s="40" customFormat="1" ht="16.5" customHeight="1" x14ac:dyDescent="0.25">
      <c r="A23" s="136" t="s">
        <v>55</v>
      </c>
      <c r="B23" s="164">
        <v>23</v>
      </c>
      <c r="C23" s="164">
        <v>95</v>
      </c>
      <c r="D23" s="164">
        <v>23</v>
      </c>
      <c r="E23" s="36">
        <f t="shared" si="2"/>
        <v>24.210526315789473</v>
      </c>
      <c r="F23" s="165">
        <v>33</v>
      </c>
      <c r="G23" s="165">
        <v>1</v>
      </c>
      <c r="H23" s="36">
        <f t="shared" si="3"/>
        <v>3.0303030303030303</v>
      </c>
      <c r="I23" s="166">
        <v>0</v>
      </c>
      <c r="J23" s="166">
        <v>0</v>
      </c>
      <c r="K23" s="155" t="e">
        <f t="shared" si="7"/>
        <v>#DIV/0!</v>
      </c>
      <c r="L23" s="166">
        <v>0</v>
      </c>
      <c r="M23" s="166">
        <v>0</v>
      </c>
      <c r="N23" s="155" t="e">
        <f t="shared" si="1"/>
        <v>#DIV/0!</v>
      </c>
      <c r="O23" s="166">
        <v>95</v>
      </c>
      <c r="P23" s="166">
        <v>23</v>
      </c>
      <c r="Q23" s="36">
        <f t="shared" si="4"/>
        <v>24.210526315789473</v>
      </c>
      <c r="R23" s="166">
        <v>6</v>
      </c>
      <c r="S23" s="166">
        <v>20</v>
      </c>
      <c r="T23" s="166">
        <v>6</v>
      </c>
      <c r="U23" s="36">
        <f t="shared" si="5"/>
        <v>30</v>
      </c>
      <c r="V23" s="166">
        <v>18</v>
      </c>
      <c r="W23" s="166">
        <v>0</v>
      </c>
      <c r="X23" s="36">
        <f t="shared" si="6"/>
        <v>0</v>
      </c>
      <c r="Y23" s="38"/>
      <c r="Z23" s="39"/>
    </row>
    <row r="24" spans="1:26" s="40" customFormat="1" ht="16.5" customHeight="1" x14ac:dyDescent="0.25">
      <c r="A24" s="136" t="s">
        <v>56</v>
      </c>
      <c r="B24" s="164">
        <v>31</v>
      </c>
      <c r="C24" s="164">
        <v>52</v>
      </c>
      <c r="D24" s="164">
        <v>31</v>
      </c>
      <c r="E24" s="36">
        <f t="shared" si="2"/>
        <v>59.615384615384613</v>
      </c>
      <c r="F24" s="165">
        <v>22</v>
      </c>
      <c r="G24" s="165">
        <v>12</v>
      </c>
      <c r="H24" s="36">
        <f t="shared" si="3"/>
        <v>54.54545454545454</v>
      </c>
      <c r="I24" s="166">
        <v>1</v>
      </c>
      <c r="J24" s="166">
        <v>0</v>
      </c>
      <c r="K24" s="36">
        <f>J24/I24*100</f>
        <v>0</v>
      </c>
      <c r="L24" s="166">
        <v>1</v>
      </c>
      <c r="M24" s="166">
        <v>0</v>
      </c>
      <c r="N24" s="36">
        <f t="shared" si="1"/>
        <v>0</v>
      </c>
      <c r="O24" s="166">
        <v>52</v>
      </c>
      <c r="P24" s="166">
        <v>27</v>
      </c>
      <c r="Q24" s="36">
        <f t="shared" si="4"/>
        <v>51.923076923076927</v>
      </c>
      <c r="R24" s="166">
        <v>9</v>
      </c>
      <c r="S24" s="166">
        <v>18</v>
      </c>
      <c r="T24" s="166">
        <v>9</v>
      </c>
      <c r="U24" s="36">
        <f t="shared" si="5"/>
        <v>50</v>
      </c>
      <c r="V24" s="166">
        <v>18</v>
      </c>
      <c r="W24" s="166">
        <v>1</v>
      </c>
      <c r="X24" s="36">
        <f t="shared" si="6"/>
        <v>5.5555555555555554</v>
      </c>
      <c r="Y24" s="38"/>
      <c r="Z24" s="39"/>
    </row>
    <row r="25" spans="1:26" s="40" customFormat="1" ht="16.5" customHeight="1" x14ac:dyDescent="0.25">
      <c r="A25" s="136" t="s">
        <v>57</v>
      </c>
      <c r="B25" s="164">
        <v>32</v>
      </c>
      <c r="C25" s="164">
        <v>69</v>
      </c>
      <c r="D25" s="164">
        <v>32</v>
      </c>
      <c r="E25" s="36">
        <f t="shared" si="2"/>
        <v>46.376811594202898</v>
      </c>
      <c r="F25" s="165">
        <v>16</v>
      </c>
      <c r="G25" s="165">
        <v>3</v>
      </c>
      <c r="H25" s="36">
        <f t="shared" si="3"/>
        <v>18.75</v>
      </c>
      <c r="I25" s="166">
        <v>1</v>
      </c>
      <c r="J25" s="166">
        <v>0</v>
      </c>
      <c r="K25" s="36">
        <f>J25/I25*100</f>
        <v>0</v>
      </c>
      <c r="L25" s="166">
        <v>3</v>
      </c>
      <c r="M25" s="166">
        <v>3</v>
      </c>
      <c r="N25" s="36">
        <f t="shared" si="1"/>
        <v>100</v>
      </c>
      <c r="O25" s="166">
        <v>69</v>
      </c>
      <c r="P25" s="166">
        <v>32</v>
      </c>
      <c r="Q25" s="36">
        <f t="shared" si="4"/>
        <v>46.376811594202898</v>
      </c>
      <c r="R25" s="166">
        <v>7</v>
      </c>
      <c r="S25" s="166">
        <v>28</v>
      </c>
      <c r="T25" s="166">
        <v>7</v>
      </c>
      <c r="U25" s="36">
        <f t="shared" si="5"/>
        <v>25</v>
      </c>
      <c r="V25" s="166">
        <v>27</v>
      </c>
      <c r="W25" s="166">
        <v>1</v>
      </c>
      <c r="X25" s="36">
        <f t="shared" si="6"/>
        <v>3.7037037037037033</v>
      </c>
      <c r="Y25" s="38"/>
      <c r="Z25" s="39"/>
    </row>
    <row r="26" spans="1:26" s="40" customFormat="1" ht="16.5" customHeight="1" x14ac:dyDescent="0.25">
      <c r="A26" s="136" t="s">
        <v>58</v>
      </c>
      <c r="B26" s="164">
        <v>15</v>
      </c>
      <c r="C26" s="164">
        <v>29</v>
      </c>
      <c r="D26" s="164">
        <v>15</v>
      </c>
      <c r="E26" s="36">
        <f t="shared" si="2"/>
        <v>51.724137931034484</v>
      </c>
      <c r="F26" s="165">
        <v>4</v>
      </c>
      <c r="G26" s="165">
        <v>0</v>
      </c>
      <c r="H26" s="36">
        <f t="shared" si="3"/>
        <v>0</v>
      </c>
      <c r="I26" s="166">
        <v>1</v>
      </c>
      <c r="J26" s="166">
        <v>0</v>
      </c>
      <c r="K26" s="36">
        <f>J26/I26*100</f>
        <v>0</v>
      </c>
      <c r="L26" s="166">
        <v>2</v>
      </c>
      <c r="M26" s="166">
        <v>0</v>
      </c>
      <c r="N26" s="36">
        <f t="shared" si="1"/>
        <v>0</v>
      </c>
      <c r="O26" s="166">
        <v>29</v>
      </c>
      <c r="P26" s="166">
        <v>15</v>
      </c>
      <c r="Q26" s="36">
        <f t="shared" si="4"/>
        <v>51.724137931034484</v>
      </c>
      <c r="R26" s="166">
        <v>6</v>
      </c>
      <c r="S26" s="166">
        <v>9</v>
      </c>
      <c r="T26" s="166">
        <v>6</v>
      </c>
      <c r="U26" s="36">
        <f t="shared" si="5"/>
        <v>66.666666666666657</v>
      </c>
      <c r="V26" s="166">
        <v>9</v>
      </c>
      <c r="W26" s="166">
        <v>0</v>
      </c>
      <c r="X26" s="36">
        <f t="shared" si="6"/>
        <v>0</v>
      </c>
      <c r="Y26" s="38"/>
      <c r="Z26" s="39"/>
    </row>
    <row r="27" spans="1:26" s="40" customFormat="1" ht="16.5" customHeight="1" x14ac:dyDescent="0.25">
      <c r="A27" s="136" t="s">
        <v>59</v>
      </c>
      <c r="B27" s="164">
        <v>30</v>
      </c>
      <c r="C27" s="164">
        <v>62</v>
      </c>
      <c r="D27" s="164">
        <v>30</v>
      </c>
      <c r="E27" s="36">
        <f t="shared" si="2"/>
        <v>48.387096774193552</v>
      </c>
      <c r="F27" s="168">
        <v>14</v>
      </c>
      <c r="G27" s="35">
        <v>1</v>
      </c>
      <c r="H27" s="36">
        <f t="shared" si="3"/>
        <v>7.1428571428571423</v>
      </c>
      <c r="I27" s="166">
        <v>0</v>
      </c>
      <c r="J27" s="166">
        <v>0</v>
      </c>
      <c r="K27" s="155" t="e">
        <f t="shared" si="7"/>
        <v>#DIV/0!</v>
      </c>
      <c r="L27" s="166">
        <v>0</v>
      </c>
      <c r="M27" s="166">
        <v>0</v>
      </c>
      <c r="N27" s="155" t="e">
        <f t="shared" si="1"/>
        <v>#DIV/0!</v>
      </c>
      <c r="O27" s="166">
        <v>61</v>
      </c>
      <c r="P27" s="166">
        <v>28</v>
      </c>
      <c r="Q27" s="36">
        <f t="shared" si="4"/>
        <v>45.901639344262293</v>
      </c>
      <c r="R27" s="166">
        <v>5</v>
      </c>
      <c r="S27" s="166">
        <v>22</v>
      </c>
      <c r="T27" s="166">
        <v>5</v>
      </c>
      <c r="U27" s="36">
        <f t="shared" si="5"/>
        <v>22.727272727272727</v>
      </c>
      <c r="V27" s="166">
        <v>20</v>
      </c>
      <c r="W27" s="166">
        <v>3</v>
      </c>
      <c r="X27" s="36">
        <f t="shared" si="6"/>
        <v>15</v>
      </c>
      <c r="Y27" s="38"/>
      <c r="Z27" s="39"/>
    </row>
    <row r="28" spans="1:26" ht="57" customHeight="1" x14ac:dyDescent="0.25">
      <c r="A28" s="42"/>
      <c r="B28" s="217" t="s">
        <v>75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6" x14ac:dyDescent="0.25">
      <c r="A29" s="45"/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6" x14ac:dyDescent="0.25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6" x14ac:dyDescent="0.25">
      <c r="A31" s="45"/>
      <c r="B31" s="45"/>
      <c r="C31" s="45"/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6" x14ac:dyDescent="0.25"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9:21" x14ac:dyDescent="0.25"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9:21" x14ac:dyDescent="0.25"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9:21" x14ac:dyDescent="0.25"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9:21" x14ac:dyDescent="0.25"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9:21" x14ac:dyDescent="0.25"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9:21" x14ac:dyDescent="0.25"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9:21" x14ac:dyDescent="0.25"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9:21" x14ac:dyDescent="0.25"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9:21" x14ac:dyDescent="0.25"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9:21" x14ac:dyDescent="0.25"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9:21" x14ac:dyDescent="0.25"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9:21" x14ac:dyDescent="0.25"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9:21" x14ac:dyDescent="0.25"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9:21" x14ac:dyDescent="0.25"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9:21" x14ac:dyDescent="0.25"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9:21" x14ac:dyDescent="0.25"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9:21" x14ac:dyDescent="0.25"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9:21" x14ac:dyDescent="0.25"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9:21" x14ac:dyDescent="0.25"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9:21" x14ac:dyDescent="0.25"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9:21" x14ac:dyDescent="0.25"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9:21" x14ac:dyDescent="0.25"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9:21" x14ac:dyDescent="0.25"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9:21" x14ac:dyDescent="0.25"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9:21" x14ac:dyDescent="0.25"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9:21" x14ac:dyDescent="0.25"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9:21" x14ac:dyDescent="0.25"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9:21" x14ac:dyDescent="0.25"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9:21" x14ac:dyDescent="0.25"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9:21" x14ac:dyDescent="0.25"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9:21" x14ac:dyDescent="0.25"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9:21" x14ac:dyDescent="0.25"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9:21" x14ac:dyDescent="0.25"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9:21" x14ac:dyDescent="0.25"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9:21" x14ac:dyDescent="0.25"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9:21" x14ac:dyDescent="0.25"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9:21" x14ac:dyDescent="0.25"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9:21" x14ac:dyDescent="0.25"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9:21" x14ac:dyDescent="0.25"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9:21" x14ac:dyDescent="0.25"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9:21" x14ac:dyDescent="0.25"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9:21" x14ac:dyDescent="0.25"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9:21" x14ac:dyDescent="0.25"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9:21" x14ac:dyDescent="0.25"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9:21" x14ac:dyDescent="0.25"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9:21" x14ac:dyDescent="0.25"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9:21" x14ac:dyDescent="0.25"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9:21" x14ac:dyDescent="0.25"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9:21" x14ac:dyDescent="0.25"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9:21" x14ac:dyDescent="0.25"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9:21" x14ac:dyDescent="0.25"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7.8867187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4" t="s">
        <v>86</v>
      </c>
      <c r="B1" s="204"/>
      <c r="C1" s="204"/>
      <c r="D1" s="204"/>
      <c r="E1" s="204"/>
    </row>
    <row r="2" spans="1:9" ht="9.75" customHeight="1" x14ac:dyDescent="0.25">
      <c r="A2" s="232"/>
      <c r="B2" s="232"/>
      <c r="C2" s="232"/>
      <c r="D2" s="232"/>
      <c r="E2" s="232"/>
    </row>
    <row r="3" spans="1:9" s="4" customFormat="1" ht="23.25" customHeight="1" x14ac:dyDescent="0.3">
      <c r="A3" s="209" t="s">
        <v>0</v>
      </c>
      <c r="B3" s="205" t="s">
        <v>77</v>
      </c>
      <c r="C3" s="205" t="s">
        <v>78</v>
      </c>
      <c r="D3" s="233" t="s">
        <v>1</v>
      </c>
      <c r="E3" s="234"/>
    </row>
    <row r="4" spans="1:9" s="4" customFormat="1" ht="27.6" x14ac:dyDescent="0.3">
      <c r="A4" s="210"/>
      <c r="B4" s="206"/>
      <c r="C4" s="206"/>
      <c r="D4" s="5" t="s">
        <v>2</v>
      </c>
      <c r="E4" s="6" t="s">
        <v>37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89</v>
      </c>
      <c r="B6" s="152" t="s">
        <v>68</v>
      </c>
      <c r="C6" s="152">
        <f>'6'!B8</f>
        <v>458</v>
      </c>
      <c r="D6" s="11" t="s">
        <v>68</v>
      </c>
      <c r="E6" s="153" t="s">
        <v>68</v>
      </c>
      <c r="I6" s="12"/>
    </row>
    <row r="7" spans="1:9" s="4" customFormat="1" ht="29.25" customHeight="1" x14ac:dyDescent="0.3">
      <c r="A7" s="10" t="s">
        <v>33</v>
      </c>
      <c r="B7" s="152">
        <f>'6'!C8</f>
        <v>1103</v>
      </c>
      <c r="C7" s="152">
        <f>'6'!D8</f>
        <v>454</v>
      </c>
      <c r="D7" s="11">
        <f t="shared" ref="D7:D11" si="0">C7/B7*100</f>
        <v>41.160471441523114</v>
      </c>
      <c r="E7" s="153">
        <f t="shared" ref="E7:E11" si="1">C7-B7</f>
        <v>-649</v>
      </c>
      <c r="I7" s="12"/>
    </row>
    <row r="8" spans="1:9" s="4" customFormat="1" ht="42.6" customHeight="1" x14ac:dyDescent="0.3">
      <c r="A8" s="13" t="s">
        <v>34</v>
      </c>
      <c r="B8" s="152">
        <f>'6'!F8</f>
        <v>351</v>
      </c>
      <c r="C8" s="152">
        <f>'6'!G8</f>
        <v>119</v>
      </c>
      <c r="D8" s="11">
        <f t="shared" si="0"/>
        <v>33.903133903133906</v>
      </c>
      <c r="E8" s="153">
        <f t="shared" si="1"/>
        <v>-232</v>
      </c>
      <c r="I8" s="12"/>
    </row>
    <row r="9" spans="1:9" s="4" customFormat="1" ht="29.4" customHeight="1" x14ac:dyDescent="0.3">
      <c r="A9" s="14" t="s">
        <v>35</v>
      </c>
      <c r="B9" s="152">
        <f>'6'!I8</f>
        <v>10</v>
      </c>
      <c r="C9" s="152">
        <f>'6'!J8</f>
        <v>4</v>
      </c>
      <c r="D9" s="11">
        <f t="shared" si="0"/>
        <v>40</v>
      </c>
      <c r="E9" s="153">
        <f t="shared" si="1"/>
        <v>-6</v>
      </c>
      <c r="I9" s="12"/>
    </row>
    <row r="10" spans="1:9" s="4" customFormat="1" ht="43.2" customHeight="1" x14ac:dyDescent="0.3">
      <c r="A10" s="14" t="s">
        <v>27</v>
      </c>
      <c r="B10" s="152">
        <f>'6'!L8</f>
        <v>15</v>
      </c>
      <c r="C10" s="152">
        <f>'6'!M8</f>
        <v>2</v>
      </c>
      <c r="D10" s="11">
        <f t="shared" si="0"/>
        <v>13.333333333333334</v>
      </c>
      <c r="E10" s="153">
        <f t="shared" si="1"/>
        <v>-13</v>
      </c>
      <c r="I10" s="12"/>
    </row>
    <row r="11" spans="1:9" s="4" customFormat="1" ht="51.6" customHeight="1" x14ac:dyDescent="0.3">
      <c r="A11" s="14" t="s">
        <v>36</v>
      </c>
      <c r="B11" s="152">
        <f>'6'!O8</f>
        <v>1066</v>
      </c>
      <c r="C11" s="152">
        <f>'6'!P8</f>
        <v>425</v>
      </c>
      <c r="D11" s="11">
        <f t="shared" si="0"/>
        <v>39.868667917448406</v>
      </c>
      <c r="E11" s="153">
        <f t="shared" si="1"/>
        <v>-641</v>
      </c>
      <c r="I11" s="12"/>
    </row>
    <row r="12" spans="1:9" s="4" customFormat="1" ht="12.75" customHeight="1" x14ac:dyDescent="0.3">
      <c r="A12" s="211" t="s">
        <v>5</v>
      </c>
      <c r="B12" s="212"/>
      <c r="C12" s="212"/>
      <c r="D12" s="212"/>
      <c r="E12" s="212"/>
      <c r="I12" s="12"/>
    </row>
    <row r="13" spans="1:9" s="4" customFormat="1" ht="18" customHeight="1" x14ac:dyDescent="0.3">
      <c r="A13" s="213"/>
      <c r="B13" s="214"/>
      <c r="C13" s="214"/>
      <c r="D13" s="214"/>
      <c r="E13" s="214"/>
      <c r="I13" s="12"/>
    </row>
    <row r="14" spans="1:9" s="4" customFormat="1" ht="20.25" customHeight="1" x14ac:dyDescent="0.3">
      <c r="A14" s="209" t="s">
        <v>0</v>
      </c>
      <c r="B14" s="215" t="s">
        <v>79</v>
      </c>
      <c r="C14" s="215" t="s">
        <v>80</v>
      </c>
      <c r="D14" s="233" t="s">
        <v>1</v>
      </c>
      <c r="E14" s="234"/>
      <c r="I14" s="12"/>
    </row>
    <row r="15" spans="1:9" ht="27.75" customHeight="1" x14ac:dyDescent="0.25">
      <c r="A15" s="210"/>
      <c r="B15" s="215"/>
      <c r="C15" s="215"/>
      <c r="D15" s="16" t="s">
        <v>2</v>
      </c>
      <c r="E15" s="6" t="s">
        <v>64</v>
      </c>
      <c r="I15" s="12"/>
    </row>
    <row r="16" spans="1:9" ht="28.5" customHeight="1" x14ac:dyDescent="0.25">
      <c r="A16" s="10" t="s">
        <v>89</v>
      </c>
      <c r="B16" s="156" t="s">
        <v>68</v>
      </c>
      <c r="C16" s="156">
        <f>'6'!R8</f>
        <v>55</v>
      </c>
      <c r="D16" s="11" t="s">
        <v>68</v>
      </c>
      <c r="E16" s="153" t="s">
        <v>68</v>
      </c>
      <c r="I16" s="12"/>
    </row>
    <row r="17" spans="1:9" ht="25.5" customHeight="1" x14ac:dyDescent="0.25">
      <c r="A17" s="1" t="s">
        <v>33</v>
      </c>
      <c r="B17" s="156">
        <f>'6'!S8</f>
        <v>287</v>
      </c>
      <c r="C17" s="156">
        <f>'6'!T8</f>
        <v>55</v>
      </c>
      <c r="D17" s="11">
        <f t="shared" ref="D17:D18" si="2">C17/B17*100</f>
        <v>19.16376306620209</v>
      </c>
      <c r="E17" s="153">
        <f t="shared" ref="E17:E18" si="3">C17-B17</f>
        <v>-232</v>
      </c>
      <c r="I17" s="12"/>
    </row>
    <row r="18" spans="1:9" ht="27.75" customHeight="1" x14ac:dyDescent="0.25">
      <c r="A18" s="1" t="s">
        <v>38</v>
      </c>
      <c r="B18" s="156">
        <f>'6'!V8</f>
        <v>267</v>
      </c>
      <c r="C18" s="156">
        <f>'6'!W8</f>
        <v>12</v>
      </c>
      <c r="D18" s="11">
        <f t="shared" si="2"/>
        <v>4.4943820224719104</v>
      </c>
      <c r="E18" s="153">
        <f t="shared" si="3"/>
        <v>-255</v>
      </c>
      <c r="I18" s="12"/>
    </row>
    <row r="19" spans="1:9" ht="34.799999999999997" customHeight="1" x14ac:dyDescent="0.25">
      <c r="A19" s="266" t="s">
        <v>87</v>
      </c>
      <c r="B19" s="266"/>
      <c r="C19" s="266"/>
      <c r="D19" s="266"/>
      <c r="E19" s="266"/>
    </row>
    <row r="20" spans="1:9" ht="40.799999999999997" customHeight="1" x14ac:dyDescent="0.25">
      <c r="A20" s="267" t="s">
        <v>88</v>
      </c>
      <c r="B20" s="267"/>
      <c r="C20" s="267"/>
      <c r="D20" s="267"/>
      <c r="E20" s="267"/>
    </row>
  </sheetData>
  <mergeCells count="13">
    <mergeCell ref="A20:E20"/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30"/>
  <sheetViews>
    <sheetView view="pageBreakPreview" zoomScale="85" zoomScaleNormal="85" zoomScaleSheetLayoutView="85" workbookViewId="0">
      <selection activeCell="H17" sqref="H17"/>
    </sheetView>
  </sheetViews>
  <sheetFormatPr defaultRowHeight="15.6" x14ac:dyDescent="0.3"/>
  <cols>
    <col min="1" max="1" width="22.5546875" style="69" customWidth="1"/>
    <col min="2" max="2" width="14.77734375" style="69" customWidth="1"/>
    <col min="3" max="3" width="10.33203125" style="66" customWidth="1"/>
    <col min="4" max="4" width="9.6640625" style="66" customWidth="1"/>
    <col min="5" max="5" width="7.109375" style="70" customWidth="1"/>
    <col min="6" max="6" width="10.109375" style="66" customWidth="1"/>
    <col min="7" max="7" width="8.88671875" style="66" customWidth="1"/>
    <col min="8" max="8" width="7.109375" style="70" customWidth="1"/>
    <col min="9" max="9" width="8.109375" style="66" customWidth="1"/>
    <col min="10" max="10" width="7.5546875" style="66" customWidth="1"/>
    <col min="11" max="11" width="7" style="70" customWidth="1"/>
    <col min="12" max="13" width="8.6640625" style="70" customWidth="1"/>
    <col min="14" max="14" width="7.33203125" style="70" customWidth="1"/>
    <col min="15" max="16" width="10.33203125" style="66" customWidth="1"/>
    <col min="17" max="17" width="6.44140625" style="70" customWidth="1"/>
    <col min="18" max="18" width="18.109375" style="66" customWidth="1"/>
    <col min="19" max="20" width="9.5546875" style="66" customWidth="1"/>
    <col min="21" max="21" width="6.44140625" style="70" customWidth="1"/>
    <col min="22" max="22" width="9.5546875" style="66" customWidth="1"/>
    <col min="23" max="23" width="9.5546875" style="68" customWidth="1"/>
    <col min="24" max="24" width="6.6640625" style="70" customWidth="1"/>
    <col min="25" max="27" width="9.109375" style="66"/>
    <col min="28" max="28" width="10.88671875" style="66" bestFit="1" customWidth="1"/>
    <col min="29" max="249" width="9.109375" style="66"/>
    <col min="250" max="250" width="18.6640625" style="66" customWidth="1"/>
    <col min="251" max="252" width="9.44140625" style="66" customWidth="1"/>
    <col min="253" max="253" width="7.6640625" style="66" customWidth="1"/>
    <col min="254" max="254" width="9.33203125" style="66" customWidth="1"/>
    <col min="255" max="255" width="9.88671875" style="66" customWidth="1"/>
    <col min="256" max="256" width="7.109375" style="66" customWidth="1"/>
    <col min="257" max="257" width="8.5546875" style="66" customWidth="1"/>
    <col min="258" max="258" width="8.88671875" style="66" customWidth="1"/>
    <col min="259" max="259" width="7.109375" style="66" customWidth="1"/>
    <col min="260" max="260" width="9" style="66" customWidth="1"/>
    <col min="261" max="261" width="8.6640625" style="66" customWidth="1"/>
    <col min="262" max="262" width="6.5546875" style="66" customWidth="1"/>
    <col min="263" max="263" width="8.109375" style="66" customWidth="1"/>
    <col min="264" max="264" width="7.5546875" style="66" customWidth="1"/>
    <col min="265" max="265" width="7" style="66" customWidth="1"/>
    <col min="266" max="267" width="8.6640625" style="66" customWidth="1"/>
    <col min="268" max="268" width="7.33203125" style="66" customWidth="1"/>
    <col min="269" max="269" width="8.109375" style="66" customWidth="1"/>
    <col min="270" max="270" width="8.6640625" style="66" customWidth="1"/>
    <col min="271" max="271" width="6.44140625" style="66" customWidth="1"/>
    <col min="272" max="273" width="9.33203125" style="66" customWidth="1"/>
    <col min="274" max="274" width="6.44140625" style="66" customWidth="1"/>
    <col min="275" max="276" width="9.5546875" style="66" customWidth="1"/>
    <col min="277" max="277" width="6.44140625" style="66" customWidth="1"/>
    <col min="278" max="279" width="9.5546875" style="66" customWidth="1"/>
    <col min="280" max="280" width="6.6640625" style="66" customWidth="1"/>
    <col min="281" max="283" width="9.109375" style="66"/>
    <col min="284" max="284" width="10.88671875" style="66" bestFit="1" customWidth="1"/>
    <col min="285" max="505" width="9.109375" style="66"/>
    <col min="506" max="506" width="18.6640625" style="66" customWidth="1"/>
    <col min="507" max="508" width="9.44140625" style="66" customWidth="1"/>
    <col min="509" max="509" width="7.6640625" style="66" customWidth="1"/>
    <col min="510" max="510" width="9.33203125" style="66" customWidth="1"/>
    <col min="511" max="511" width="9.88671875" style="66" customWidth="1"/>
    <col min="512" max="512" width="7.109375" style="66" customWidth="1"/>
    <col min="513" max="513" width="8.5546875" style="66" customWidth="1"/>
    <col min="514" max="514" width="8.88671875" style="66" customWidth="1"/>
    <col min="515" max="515" width="7.109375" style="66" customWidth="1"/>
    <col min="516" max="516" width="9" style="66" customWidth="1"/>
    <col min="517" max="517" width="8.6640625" style="66" customWidth="1"/>
    <col min="518" max="518" width="6.5546875" style="66" customWidth="1"/>
    <col min="519" max="519" width="8.109375" style="66" customWidth="1"/>
    <col min="520" max="520" width="7.5546875" style="66" customWidth="1"/>
    <col min="521" max="521" width="7" style="66" customWidth="1"/>
    <col min="522" max="523" width="8.6640625" style="66" customWidth="1"/>
    <col min="524" max="524" width="7.33203125" style="66" customWidth="1"/>
    <col min="525" max="525" width="8.109375" style="66" customWidth="1"/>
    <col min="526" max="526" width="8.6640625" style="66" customWidth="1"/>
    <col min="527" max="527" width="6.44140625" style="66" customWidth="1"/>
    <col min="528" max="529" width="9.33203125" style="66" customWidth="1"/>
    <col min="530" max="530" width="6.44140625" style="66" customWidth="1"/>
    <col min="531" max="532" width="9.5546875" style="66" customWidth="1"/>
    <col min="533" max="533" width="6.44140625" style="66" customWidth="1"/>
    <col min="534" max="535" width="9.5546875" style="66" customWidth="1"/>
    <col min="536" max="536" width="6.6640625" style="66" customWidth="1"/>
    <col min="537" max="539" width="9.109375" style="66"/>
    <col min="540" max="540" width="10.88671875" style="66" bestFit="1" customWidth="1"/>
    <col min="541" max="761" width="9.109375" style="66"/>
    <col min="762" max="762" width="18.6640625" style="66" customWidth="1"/>
    <col min="763" max="764" width="9.44140625" style="66" customWidth="1"/>
    <col min="765" max="765" width="7.6640625" style="66" customWidth="1"/>
    <col min="766" max="766" width="9.33203125" style="66" customWidth="1"/>
    <col min="767" max="767" width="9.88671875" style="66" customWidth="1"/>
    <col min="768" max="768" width="7.109375" style="66" customWidth="1"/>
    <col min="769" max="769" width="8.5546875" style="66" customWidth="1"/>
    <col min="770" max="770" width="8.88671875" style="66" customWidth="1"/>
    <col min="771" max="771" width="7.109375" style="66" customWidth="1"/>
    <col min="772" max="772" width="9" style="66" customWidth="1"/>
    <col min="773" max="773" width="8.6640625" style="66" customWidth="1"/>
    <col min="774" max="774" width="6.5546875" style="66" customWidth="1"/>
    <col min="775" max="775" width="8.109375" style="66" customWidth="1"/>
    <col min="776" max="776" width="7.5546875" style="66" customWidth="1"/>
    <col min="777" max="777" width="7" style="66" customWidth="1"/>
    <col min="778" max="779" width="8.6640625" style="66" customWidth="1"/>
    <col min="780" max="780" width="7.33203125" style="66" customWidth="1"/>
    <col min="781" max="781" width="8.109375" style="66" customWidth="1"/>
    <col min="782" max="782" width="8.6640625" style="66" customWidth="1"/>
    <col min="783" max="783" width="6.44140625" style="66" customWidth="1"/>
    <col min="784" max="785" width="9.33203125" style="66" customWidth="1"/>
    <col min="786" max="786" width="6.44140625" style="66" customWidth="1"/>
    <col min="787" max="788" width="9.5546875" style="66" customWidth="1"/>
    <col min="789" max="789" width="6.44140625" style="66" customWidth="1"/>
    <col min="790" max="791" width="9.5546875" style="66" customWidth="1"/>
    <col min="792" max="792" width="6.6640625" style="66" customWidth="1"/>
    <col min="793" max="795" width="9.109375" style="66"/>
    <col min="796" max="796" width="10.88671875" style="66" bestFit="1" customWidth="1"/>
    <col min="797" max="1017" width="9.109375" style="66"/>
    <col min="1018" max="1018" width="18.6640625" style="66" customWidth="1"/>
    <col min="1019" max="1020" width="9.44140625" style="66" customWidth="1"/>
    <col min="1021" max="1021" width="7.6640625" style="66" customWidth="1"/>
    <col min="1022" max="1022" width="9.33203125" style="66" customWidth="1"/>
    <col min="1023" max="1023" width="9.88671875" style="66" customWidth="1"/>
    <col min="1024" max="1024" width="7.109375" style="66" customWidth="1"/>
    <col min="1025" max="1025" width="8.5546875" style="66" customWidth="1"/>
    <col min="1026" max="1026" width="8.88671875" style="66" customWidth="1"/>
    <col min="1027" max="1027" width="7.109375" style="66" customWidth="1"/>
    <col min="1028" max="1028" width="9" style="66" customWidth="1"/>
    <col min="1029" max="1029" width="8.6640625" style="66" customWidth="1"/>
    <col min="1030" max="1030" width="6.5546875" style="66" customWidth="1"/>
    <col min="1031" max="1031" width="8.109375" style="66" customWidth="1"/>
    <col min="1032" max="1032" width="7.5546875" style="66" customWidth="1"/>
    <col min="1033" max="1033" width="7" style="66" customWidth="1"/>
    <col min="1034" max="1035" width="8.6640625" style="66" customWidth="1"/>
    <col min="1036" max="1036" width="7.33203125" style="66" customWidth="1"/>
    <col min="1037" max="1037" width="8.109375" style="66" customWidth="1"/>
    <col min="1038" max="1038" width="8.6640625" style="66" customWidth="1"/>
    <col min="1039" max="1039" width="6.44140625" style="66" customWidth="1"/>
    <col min="1040" max="1041" width="9.33203125" style="66" customWidth="1"/>
    <col min="1042" max="1042" width="6.44140625" style="66" customWidth="1"/>
    <col min="1043" max="1044" width="9.5546875" style="66" customWidth="1"/>
    <col min="1045" max="1045" width="6.44140625" style="66" customWidth="1"/>
    <col min="1046" max="1047" width="9.5546875" style="66" customWidth="1"/>
    <col min="1048" max="1048" width="6.6640625" style="66" customWidth="1"/>
    <col min="1049" max="1051" width="9.109375" style="66"/>
    <col min="1052" max="1052" width="10.88671875" style="66" bestFit="1" customWidth="1"/>
    <col min="1053" max="1273" width="9.109375" style="66"/>
    <col min="1274" max="1274" width="18.6640625" style="66" customWidth="1"/>
    <col min="1275" max="1276" width="9.44140625" style="66" customWidth="1"/>
    <col min="1277" max="1277" width="7.6640625" style="66" customWidth="1"/>
    <col min="1278" max="1278" width="9.33203125" style="66" customWidth="1"/>
    <col min="1279" max="1279" width="9.88671875" style="66" customWidth="1"/>
    <col min="1280" max="1280" width="7.109375" style="66" customWidth="1"/>
    <col min="1281" max="1281" width="8.5546875" style="66" customWidth="1"/>
    <col min="1282" max="1282" width="8.88671875" style="66" customWidth="1"/>
    <col min="1283" max="1283" width="7.109375" style="66" customWidth="1"/>
    <col min="1284" max="1284" width="9" style="66" customWidth="1"/>
    <col min="1285" max="1285" width="8.6640625" style="66" customWidth="1"/>
    <col min="1286" max="1286" width="6.5546875" style="66" customWidth="1"/>
    <col min="1287" max="1287" width="8.109375" style="66" customWidth="1"/>
    <col min="1288" max="1288" width="7.5546875" style="66" customWidth="1"/>
    <col min="1289" max="1289" width="7" style="66" customWidth="1"/>
    <col min="1290" max="1291" width="8.6640625" style="66" customWidth="1"/>
    <col min="1292" max="1292" width="7.33203125" style="66" customWidth="1"/>
    <col min="1293" max="1293" width="8.109375" style="66" customWidth="1"/>
    <col min="1294" max="1294" width="8.6640625" style="66" customWidth="1"/>
    <col min="1295" max="1295" width="6.44140625" style="66" customWidth="1"/>
    <col min="1296" max="1297" width="9.33203125" style="66" customWidth="1"/>
    <col min="1298" max="1298" width="6.44140625" style="66" customWidth="1"/>
    <col min="1299" max="1300" width="9.5546875" style="66" customWidth="1"/>
    <col min="1301" max="1301" width="6.44140625" style="66" customWidth="1"/>
    <col min="1302" max="1303" width="9.5546875" style="66" customWidth="1"/>
    <col min="1304" max="1304" width="6.6640625" style="66" customWidth="1"/>
    <col min="1305" max="1307" width="9.109375" style="66"/>
    <col min="1308" max="1308" width="10.88671875" style="66" bestFit="1" customWidth="1"/>
    <col min="1309" max="1529" width="9.109375" style="66"/>
    <col min="1530" max="1530" width="18.6640625" style="66" customWidth="1"/>
    <col min="1531" max="1532" width="9.44140625" style="66" customWidth="1"/>
    <col min="1533" max="1533" width="7.6640625" style="66" customWidth="1"/>
    <col min="1534" max="1534" width="9.33203125" style="66" customWidth="1"/>
    <col min="1535" max="1535" width="9.88671875" style="66" customWidth="1"/>
    <col min="1536" max="1536" width="7.109375" style="66" customWidth="1"/>
    <col min="1537" max="1537" width="8.5546875" style="66" customWidth="1"/>
    <col min="1538" max="1538" width="8.88671875" style="66" customWidth="1"/>
    <col min="1539" max="1539" width="7.109375" style="66" customWidth="1"/>
    <col min="1540" max="1540" width="9" style="66" customWidth="1"/>
    <col min="1541" max="1541" width="8.6640625" style="66" customWidth="1"/>
    <col min="1542" max="1542" width="6.5546875" style="66" customWidth="1"/>
    <col min="1543" max="1543" width="8.109375" style="66" customWidth="1"/>
    <col min="1544" max="1544" width="7.5546875" style="66" customWidth="1"/>
    <col min="1545" max="1545" width="7" style="66" customWidth="1"/>
    <col min="1546" max="1547" width="8.6640625" style="66" customWidth="1"/>
    <col min="1548" max="1548" width="7.33203125" style="66" customWidth="1"/>
    <col min="1549" max="1549" width="8.109375" style="66" customWidth="1"/>
    <col min="1550" max="1550" width="8.6640625" style="66" customWidth="1"/>
    <col min="1551" max="1551" width="6.44140625" style="66" customWidth="1"/>
    <col min="1552" max="1553" width="9.33203125" style="66" customWidth="1"/>
    <col min="1554" max="1554" width="6.44140625" style="66" customWidth="1"/>
    <col min="1555" max="1556" width="9.5546875" style="66" customWidth="1"/>
    <col min="1557" max="1557" width="6.44140625" style="66" customWidth="1"/>
    <col min="1558" max="1559" width="9.5546875" style="66" customWidth="1"/>
    <col min="1560" max="1560" width="6.6640625" style="66" customWidth="1"/>
    <col min="1561" max="1563" width="9.109375" style="66"/>
    <col min="1564" max="1564" width="10.88671875" style="66" bestFit="1" customWidth="1"/>
    <col min="1565" max="1785" width="9.109375" style="66"/>
    <col min="1786" max="1786" width="18.6640625" style="66" customWidth="1"/>
    <col min="1787" max="1788" width="9.44140625" style="66" customWidth="1"/>
    <col min="1789" max="1789" width="7.6640625" style="66" customWidth="1"/>
    <col min="1790" max="1790" width="9.33203125" style="66" customWidth="1"/>
    <col min="1791" max="1791" width="9.88671875" style="66" customWidth="1"/>
    <col min="1792" max="1792" width="7.109375" style="66" customWidth="1"/>
    <col min="1793" max="1793" width="8.5546875" style="66" customWidth="1"/>
    <col min="1794" max="1794" width="8.88671875" style="66" customWidth="1"/>
    <col min="1795" max="1795" width="7.109375" style="66" customWidth="1"/>
    <col min="1796" max="1796" width="9" style="66" customWidth="1"/>
    <col min="1797" max="1797" width="8.6640625" style="66" customWidth="1"/>
    <col min="1798" max="1798" width="6.5546875" style="66" customWidth="1"/>
    <col min="1799" max="1799" width="8.109375" style="66" customWidth="1"/>
    <col min="1800" max="1800" width="7.5546875" style="66" customWidth="1"/>
    <col min="1801" max="1801" width="7" style="66" customWidth="1"/>
    <col min="1802" max="1803" width="8.6640625" style="66" customWidth="1"/>
    <col min="1804" max="1804" width="7.33203125" style="66" customWidth="1"/>
    <col min="1805" max="1805" width="8.109375" style="66" customWidth="1"/>
    <col min="1806" max="1806" width="8.6640625" style="66" customWidth="1"/>
    <col min="1807" max="1807" width="6.44140625" style="66" customWidth="1"/>
    <col min="1808" max="1809" width="9.33203125" style="66" customWidth="1"/>
    <col min="1810" max="1810" width="6.44140625" style="66" customWidth="1"/>
    <col min="1811" max="1812" width="9.5546875" style="66" customWidth="1"/>
    <col min="1813" max="1813" width="6.44140625" style="66" customWidth="1"/>
    <col min="1814" max="1815" width="9.5546875" style="66" customWidth="1"/>
    <col min="1816" max="1816" width="6.6640625" style="66" customWidth="1"/>
    <col min="1817" max="1819" width="9.109375" style="66"/>
    <col min="1820" max="1820" width="10.88671875" style="66" bestFit="1" customWidth="1"/>
    <col min="1821" max="2041" width="9.109375" style="66"/>
    <col min="2042" max="2042" width="18.6640625" style="66" customWidth="1"/>
    <col min="2043" max="2044" width="9.44140625" style="66" customWidth="1"/>
    <col min="2045" max="2045" width="7.6640625" style="66" customWidth="1"/>
    <col min="2046" max="2046" width="9.33203125" style="66" customWidth="1"/>
    <col min="2047" max="2047" width="9.88671875" style="66" customWidth="1"/>
    <col min="2048" max="2048" width="7.109375" style="66" customWidth="1"/>
    <col min="2049" max="2049" width="8.5546875" style="66" customWidth="1"/>
    <col min="2050" max="2050" width="8.88671875" style="66" customWidth="1"/>
    <col min="2051" max="2051" width="7.109375" style="66" customWidth="1"/>
    <col min="2052" max="2052" width="9" style="66" customWidth="1"/>
    <col min="2053" max="2053" width="8.6640625" style="66" customWidth="1"/>
    <col min="2054" max="2054" width="6.5546875" style="66" customWidth="1"/>
    <col min="2055" max="2055" width="8.109375" style="66" customWidth="1"/>
    <col min="2056" max="2056" width="7.5546875" style="66" customWidth="1"/>
    <col min="2057" max="2057" width="7" style="66" customWidth="1"/>
    <col min="2058" max="2059" width="8.6640625" style="66" customWidth="1"/>
    <col min="2060" max="2060" width="7.33203125" style="66" customWidth="1"/>
    <col min="2061" max="2061" width="8.109375" style="66" customWidth="1"/>
    <col min="2062" max="2062" width="8.6640625" style="66" customWidth="1"/>
    <col min="2063" max="2063" width="6.44140625" style="66" customWidth="1"/>
    <col min="2064" max="2065" width="9.33203125" style="66" customWidth="1"/>
    <col min="2066" max="2066" width="6.44140625" style="66" customWidth="1"/>
    <col min="2067" max="2068" width="9.5546875" style="66" customWidth="1"/>
    <col min="2069" max="2069" width="6.44140625" style="66" customWidth="1"/>
    <col min="2070" max="2071" width="9.5546875" style="66" customWidth="1"/>
    <col min="2072" max="2072" width="6.6640625" style="66" customWidth="1"/>
    <col min="2073" max="2075" width="9.109375" style="66"/>
    <col min="2076" max="2076" width="10.88671875" style="66" bestFit="1" customWidth="1"/>
    <col min="2077" max="2297" width="9.109375" style="66"/>
    <col min="2298" max="2298" width="18.6640625" style="66" customWidth="1"/>
    <col min="2299" max="2300" width="9.44140625" style="66" customWidth="1"/>
    <col min="2301" max="2301" width="7.6640625" style="66" customWidth="1"/>
    <col min="2302" max="2302" width="9.33203125" style="66" customWidth="1"/>
    <col min="2303" max="2303" width="9.88671875" style="66" customWidth="1"/>
    <col min="2304" max="2304" width="7.109375" style="66" customWidth="1"/>
    <col min="2305" max="2305" width="8.5546875" style="66" customWidth="1"/>
    <col min="2306" max="2306" width="8.88671875" style="66" customWidth="1"/>
    <col min="2307" max="2307" width="7.109375" style="66" customWidth="1"/>
    <col min="2308" max="2308" width="9" style="66" customWidth="1"/>
    <col min="2309" max="2309" width="8.6640625" style="66" customWidth="1"/>
    <col min="2310" max="2310" width="6.5546875" style="66" customWidth="1"/>
    <col min="2311" max="2311" width="8.109375" style="66" customWidth="1"/>
    <col min="2312" max="2312" width="7.5546875" style="66" customWidth="1"/>
    <col min="2313" max="2313" width="7" style="66" customWidth="1"/>
    <col min="2314" max="2315" width="8.6640625" style="66" customWidth="1"/>
    <col min="2316" max="2316" width="7.33203125" style="66" customWidth="1"/>
    <col min="2317" max="2317" width="8.109375" style="66" customWidth="1"/>
    <col min="2318" max="2318" width="8.6640625" style="66" customWidth="1"/>
    <col min="2319" max="2319" width="6.44140625" style="66" customWidth="1"/>
    <col min="2320" max="2321" width="9.33203125" style="66" customWidth="1"/>
    <col min="2322" max="2322" width="6.44140625" style="66" customWidth="1"/>
    <col min="2323" max="2324" width="9.5546875" style="66" customWidth="1"/>
    <col min="2325" max="2325" width="6.44140625" style="66" customWidth="1"/>
    <col min="2326" max="2327" width="9.5546875" style="66" customWidth="1"/>
    <col min="2328" max="2328" width="6.6640625" style="66" customWidth="1"/>
    <col min="2329" max="2331" width="9.109375" style="66"/>
    <col min="2332" max="2332" width="10.88671875" style="66" bestFit="1" customWidth="1"/>
    <col min="2333" max="2553" width="9.109375" style="66"/>
    <col min="2554" max="2554" width="18.6640625" style="66" customWidth="1"/>
    <col min="2555" max="2556" width="9.44140625" style="66" customWidth="1"/>
    <col min="2557" max="2557" width="7.6640625" style="66" customWidth="1"/>
    <col min="2558" max="2558" width="9.33203125" style="66" customWidth="1"/>
    <col min="2559" max="2559" width="9.88671875" style="66" customWidth="1"/>
    <col min="2560" max="2560" width="7.109375" style="66" customWidth="1"/>
    <col min="2561" max="2561" width="8.5546875" style="66" customWidth="1"/>
    <col min="2562" max="2562" width="8.88671875" style="66" customWidth="1"/>
    <col min="2563" max="2563" width="7.109375" style="66" customWidth="1"/>
    <col min="2564" max="2564" width="9" style="66" customWidth="1"/>
    <col min="2565" max="2565" width="8.6640625" style="66" customWidth="1"/>
    <col min="2566" max="2566" width="6.5546875" style="66" customWidth="1"/>
    <col min="2567" max="2567" width="8.109375" style="66" customWidth="1"/>
    <col min="2568" max="2568" width="7.5546875" style="66" customWidth="1"/>
    <col min="2569" max="2569" width="7" style="66" customWidth="1"/>
    <col min="2570" max="2571" width="8.6640625" style="66" customWidth="1"/>
    <col min="2572" max="2572" width="7.33203125" style="66" customWidth="1"/>
    <col min="2573" max="2573" width="8.109375" style="66" customWidth="1"/>
    <col min="2574" max="2574" width="8.6640625" style="66" customWidth="1"/>
    <col min="2575" max="2575" width="6.44140625" style="66" customWidth="1"/>
    <col min="2576" max="2577" width="9.33203125" style="66" customWidth="1"/>
    <col min="2578" max="2578" width="6.44140625" style="66" customWidth="1"/>
    <col min="2579" max="2580" width="9.5546875" style="66" customWidth="1"/>
    <col min="2581" max="2581" width="6.44140625" style="66" customWidth="1"/>
    <col min="2582" max="2583" width="9.5546875" style="66" customWidth="1"/>
    <col min="2584" max="2584" width="6.6640625" style="66" customWidth="1"/>
    <col min="2585" max="2587" width="9.109375" style="66"/>
    <col min="2588" max="2588" width="10.88671875" style="66" bestFit="1" customWidth="1"/>
    <col min="2589" max="2809" width="9.109375" style="66"/>
    <col min="2810" max="2810" width="18.6640625" style="66" customWidth="1"/>
    <col min="2811" max="2812" width="9.44140625" style="66" customWidth="1"/>
    <col min="2813" max="2813" width="7.6640625" style="66" customWidth="1"/>
    <col min="2814" max="2814" width="9.33203125" style="66" customWidth="1"/>
    <col min="2815" max="2815" width="9.88671875" style="66" customWidth="1"/>
    <col min="2816" max="2816" width="7.109375" style="66" customWidth="1"/>
    <col min="2817" max="2817" width="8.5546875" style="66" customWidth="1"/>
    <col min="2818" max="2818" width="8.88671875" style="66" customWidth="1"/>
    <col min="2819" max="2819" width="7.109375" style="66" customWidth="1"/>
    <col min="2820" max="2820" width="9" style="66" customWidth="1"/>
    <col min="2821" max="2821" width="8.6640625" style="66" customWidth="1"/>
    <col min="2822" max="2822" width="6.5546875" style="66" customWidth="1"/>
    <col min="2823" max="2823" width="8.109375" style="66" customWidth="1"/>
    <col min="2824" max="2824" width="7.5546875" style="66" customWidth="1"/>
    <col min="2825" max="2825" width="7" style="66" customWidth="1"/>
    <col min="2826" max="2827" width="8.6640625" style="66" customWidth="1"/>
    <col min="2828" max="2828" width="7.33203125" style="66" customWidth="1"/>
    <col min="2829" max="2829" width="8.109375" style="66" customWidth="1"/>
    <col min="2830" max="2830" width="8.6640625" style="66" customWidth="1"/>
    <col min="2831" max="2831" width="6.44140625" style="66" customWidth="1"/>
    <col min="2832" max="2833" width="9.33203125" style="66" customWidth="1"/>
    <col min="2834" max="2834" width="6.44140625" style="66" customWidth="1"/>
    <col min="2835" max="2836" width="9.5546875" style="66" customWidth="1"/>
    <col min="2837" max="2837" width="6.44140625" style="66" customWidth="1"/>
    <col min="2838" max="2839" width="9.5546875" style="66" customWidth="1"/>
    <col min="2840" max="2840" width="6.6640625" style="66" customWidth="1"/>
    <col min="2841" max="2843" width="9.109375" style="66"/>
    <col min="2844" max="2844" width="10.88671875" style="66" bestFit="1" customWidth="1"/>
    <col min="2845" max="3065" width="9.109375" style="66"/>
    <col min="3066" max="3066" width="18.6640625" style="66" customWidth="1"/>
    <col min="3067" max="3068" width="9.44140625" style="66" customWidth="1"/>
    <col min="3069" max="3069" width="7.6640625" style="66" customWidth="1"/>
    <col min="3070" max="3070" width="9.33203125" style="66" customWidth="1"/>
    <col min="3071" max="3071" width="9.88671875" style="66" customWidth="1"/>
    <col min="3072" max="3072" width="7.109375" style="66" customWidth="1"/>
    <col min="3073" max="3073" width="8.5546875" style="66" customWidth="1"/>
    <col min="3074" max="3074" width="8.88671875" style="66" customWidth="1"/>
    <col min="3075" max="3075" width="7.109375" style="66" customWidth="1"/>
    <col min="3076" max="3076" width="9" style="66" customWidth="1"/>
    <col min="3077" max="3077" width="8.6640625" style="66" customWidth="1"/>
    <col min="3078" max="3078" width="6.5546875" style="66" customWidth="1"/>
    <col min="3079" max="3079" width="8.109375" style="66" customWidth="1"/>
    <col min="3080" max="3080" width="7.5546875" style="66" customWidth="1"/>
    <col min="3081" max="3081" width="7" style="66" customWidth="1"/>
    <col min="3082" max="3083" width="8.6640625" style="66" customWidth="1"/>
    <col min="3084" max="3084" width="7.33203125" style="66" customWidth="1"/>
    <col min="3085" max="3085" width="8.109375" style="66" customWidth="1"/>
    <col min="3086" max="3086" width="8.6640625" style="66" customWidth="1"/>
    <col min="3087" max="3087" width="6.44140625" style="66" customWidth="1"/>
    <col min="3088" max="3089" width="9.33203125" style="66" customWidth="1"/>
    <col min="3090" max="3090" width="6.44140625" style="66" customWidth="1"/>
    <col min="3091" max="3092" width="9.5546875" style="66" customWidth="1"/>
    <col min="3093" max="3093" width="6.44140625" style="66" customWidth="1"/>
    <col min="3094" max="3095" width="9.5546875" style="66" customWidth="1"/>
    <col min="3096" max="3096" width="6.6640625" style="66" customWidth="1"/>
    <col min="3097" max="3099" width="9.109375" style="66"/>
    <col min="3100" max="3100" width="10.88671875" style="66" bestFit="1" customWidth="1"/>
    <col min="3101" max="3321" width="9.109375" style="66"/>
    <col min="3322" max="3322" width="18.6640625" style="66" customWidth="1"/>
    <col min="3323" max="3324" width="9.44140625" style="66" customWidth="1"/>
    <col min="3325" max="3325" width="7.6640625" style="66" customWidth="1"/>
    <col min="3326" max="3326" width="9.33203125" style="66" customWidth="1"/>
    <col min="3327" max="3327" width="9.88671875" style="66" customWidth="1"/>
    <col min="3328" max="3328" width="7.109375" style="66" customWidth="1"/>
    <col min="3329" max="3329" width="8.5546875" style="66" customWidth="1"/>
    <col min="3330" max="3330" width="8.88671875" style="66" customWidth="1"/>
    <col min="3331" max="3331" width="7.109375" style="66" customWidth="1"/>
    <col min="3332" max="3332" width="9" style="66" customWidth="1"/>
    <col min="3333" max="3333" width="8.6640625" style="66" customWidth="1"/>
    <col min="3334" max="3334" width="6.5546875" style="66" customWidth="1"/>
    <col min="3335" max="3335" width="8.109375" style="66" customWidth="1"/>
    <col min="3336" max="3336" width="7.5546875" style="66" customWidth="1"/>
    <col min="3337" max="3337" width="7" style="66" customWidth="1"/>
    <col min="3338" max="3339" width="8.6640625" style="66" customWidth="1"/>
    <col min="3340" max="3340" width="7.33203125" style="66" customWidth="1"/>
    <col min="3341" max="3341" width="8.109375" style="66" customWidth="1"/>
    <col min="3342" max="3342" width="8.6640625" style="66" customWidth="1"/>
    <col min="3343" max="3343" width="6.44140625" style="66" customWidth="1"/>
    <col min="3344" max="3345" width="9.33203125" style="66" customWidth="1"/>
    <col min="3346" max="3346" width="6.44140625" style="66" customWidth="1"/>
    <col min="3347" max="3348" width="9.5546875" style="66" customWidth="1"/>
    <col min="3349" max="3349" width="6.44140625" style="66" customWidth="1"/>
    <col min="3350" max="3351" width="9.5546875" style="66" customWidth="1"/>
    <col min="3352" max="3352" width="6.6640625" style="66" customWidth="1"/>
    <col min="3353" max="3355" width="9.109375" style="66"/>
    <col min="3356" max="3356" width="10.88671875" style="66" bestFit="1" customWidth="1"/>
    <col min="3357" max="3577" width="9.109375" style="66"/>
    <col min="3578" max="3578" width="18.6640625" style="66" customWidth="1"/>
    <col min="3579" max="3580" width="9.44140625" style="66" customWidth="1"/>
    <col min="3581" max="3581" width="7.6640625" style="66" customWidth="1"/>
    <col min="3582" max="3582" width="9.33203125" style="66" customWidth="1"/>
    <col min="3583" max="3583" width="9.88671875" style="66" customWidth="1"/>
    <col min="3584" max="3584" width="7.109375" style="66" customWidth="1"/>
    <col min="3585" max="3585" width="8.5546875" style="66" customWidth="1"/>
    <col min="3586" max="3586" width="8.88671875" style="66" customWidth="1"/>
    <col min="3587" max="3587" width="7.109375" style="66" customWidth="1"/>
    <col min="3588" max="3588" width="9" style="66" customWidth="1"/>
    <col min="3589" max="3589" width="8.6640625" style="66" customWidth="1"/>
    <col min="3590" max="3590" width="6.5546875" style="66" customWidth="1"/>
    <col min="3591" max="3591" width="8.109375" style="66" customWidth="1"/>
    <col min="3592" max="3592" width="7.5546875" style="66" customWidth="1"/>
    <col min="3593" max="3593" width="7" style="66" customWidth="1"/>
    <col min="3594" max="3595" width="8.6640625" style="66" customWidth="1"/>
    <col min="3596" max="3596" width="7.33203125" style="66" customWidth="1"/>
    <col min="3597" max="3597" width="8.109375" style="66" customWidth="1"/>
    <col min="3598" max="3598" width="8.6640625" style="66" customWidth="1"/>
    <col min="3599" max="3599" width="6.44140625" style="66" customWidth="1"/>
    <col min="3600" max="3601" width="9.33203125" style="66" customWidth="1"/>
    <col min="3602" max="3602" width="6.44140625" style="66" customWidth="1"/>
    <col min="3603" max="3604" width="9.5546875" style="66" customWidth="1"/>
    <col min="3605" max="3605" width="6.44140625" style="66" customWidth="1"/>
    <col min="3606" max="3607" width="9.5546875" style="66" customWidth="1"/>
    <col min="3608" max="3608" width="6.6640625" style="66" customWidth="1"/>
    <col min="3609" max="3611" width="9.109375" style="66"/>
    <col min="3612" max="3612" width="10.88671875" style="66" bestFit="1" customWidth="1"/>
    <col min="3613" max="3833" width="9.109375" style="66"/>
    <col min="3834" max="3834" width="18.6640625" style="66" customWidth="1"/>
    <col min="3835" max="3836" width="9.44140625" style="66" customWidth="1"/>
    <col min="3837" max="3837" width="7.6640625" style="66" customWidth="1"/>
    <col min="3838" max="3838" width="9.33203125" style="66" customWidth="1"/>
    <col min="3839" max="3839" width="9.88671875" style="66" customWidth="1"/>
    <col min="3840" max="3840" width="7.109375" style="66" customWidth="1"/>
    <col min="3841" max="3841" width="8.5546875" style="66" customWidth="1"/>
    <col min="3842" max="3842" width="8.88671875" style="66" customWidth="1"/>
    <col min="3843" max="3843" width="7.109375" style="66" customWidth="1"/>
    <col min="3844" max="3844" width="9" style="66" customWidth="1"/>
    <col min="3845" max="3845" width="8.6640625" style="66" customWidth="1"/>
    <col min="3846" max="3846" width="6.5546875" style="66" customWidth="1"/>
    <col min="3847" max="3847" width="8.109375" style="66" customWidth="1"/>
    <col min="3848" max="3848" width="7.5546875" style="66" customWidth="1"/>
    <col min="3849" max="3849" width="7" style="66" customWidth="1"/>
    <col min="3850" max="3851" width="8.6640625" style="66" customWidth="1"/>
    <col min="3852" max="3852" width="7.33203125" style="66" customWidth="1"/>
    <col min="3853" max="3853" width="8.109375" style="66" customWidth="1"/>
    <col min="3854" max="3854" width="8.6640625" style="66" customWidth="1"/>
    <col min="3855" max="3855" width="6.44140625" style="66" customWidth="1"/>
    <col min="3856" max="3857" width="9.33203125" style="66" customWidth="1"/>
    <col min="3858" max="3858" width="6.44140625" style="66" customWidth="1"/>
    <col min="3859" max="3860" width="9.5546875" style="66" customWidth="1"/>
    <col min="3861" max="3861" width="6.44140625" style="66" customWidth="1"/>
    <col min="3862" max="3863" width="9.5546875" style="66" customWidth="1"/>
    <col min="3864" max="3864" width="6.6640625" style="66" customWidth="1"/>
    <col min="3865" max="3867" width="9.109375" style="66"/>
    <col min="3868" max="3868" width="10.88671875" style="66" bestFit="1" customWidth="1"/>
    <col min="3869" max="4089" width="9.109375" style="66"/>
    <col min="4090" max="4090" width="18.6640625" style="66" customWidth="1"/>
    <col min="4091" max="4092" width="9.44140625" style="66" customWidth="1"/>
    <col min="4093" max="4093" width="7.6640625" style="66" customWidth="1"/>
    <col min="4094" max="4094" width="9.33203125" style="66" customWidth="1"/>
    <col min="4095" max="4095" width="9.88671875" style="66" customWidth="1"/>
    <col min="4096" max="4096" width="7.109375" style="66" customWidth="1"/>
    <col min="4097" max="4097" width="8.5546875" style="66" customWidth="1"/>
    <col min="4098" max="4098" width="8.88671875" style="66" customWidth="1"/>
    <col min="4099" max="4099" width="7.109375" style="66" customWidth="1"/>
    <col min="4100" max="4100" width="9" style="66" customWidth="1"/>
    <col min="4101" max="4101" width="8.6640625" style="66" customWidth="1"/>
    <col min="4102" max="4102" width="6.5546875" style="66" customWidth="1"/>
    <col min="4103" max="4103" width="8.109375" style="66" customWidth="1"/>
    <col min="4104" max="4104" width="7.5546875" style="66" customWidth="1"/>
    <col min="4105" max="4105" width="7" style="66" customWidth="1"/>
    <col min="4106" max="4107" width="8.6640625" style="66" customWidth="1"/>
    <col min="4108" max="4108" width="7.33203125" style="66" customWidth="1"/>
    <col min="4109" max="4109" width="8.109375" style="66" customWidth="1"/>
    <col min="4110" max="4110" width="8.6640625" style="66" customWidth="1"/>
    <col min="4111" max="4111" width="6.44140625" style="66" customWidth="1"/>
    <col min="4112" max="4113" width="9.33203125" style="66" customWidth="1"/>
    <col min="4114" max="4114" width="6.44140625" style="66" customWidth="1"/>
    <col min="4115" max="4116" width="9.5546875" style="66" customWidth="1"/>
    <col min="4117" max="4117" width="6.44140625" style="66" customWidth="1"/>
    <col min="4118" max="4119" width="9.5546875" style="66" customWidth="1"/>
    <col min="4120" max="4120" width="6.6640625" style="66" customWidth="1"/>
    <col min="4121" max="4123" width="9.109375" style="66"/>
    <col min="4124" max="4124" width="10.88671875" style="66" bestFit="1" customWidth="1"/>
    <col min="4125" max="4345" width="9.109375" style="66"/>
    <col min="4346" max="4346" width="18.6640625" style="66" customWidth="1"/>
    <col min="4347" max="4348" width="9.44140625" style="66" customWidth="1"/>
    <col min="4349" max="4349" width="7.6640625" style="66" customWidth="1"/>
    <col min="4350" max="4350" width="9.33203125" style="66" customWidth="1"/>
    <col min="4351" max="4351" width="9.88671875" style="66" customWidth="1"/>
    <col min="4352" max="4352" width="7.109375" style="66" customWidth="1"/>
    <col min="4353" max="4353" width="8.5546875" style="66" customWidth="1"/>
    <col min="4354" max="4354" width="8.88671875" style="66" customWidth="1"/>
    <col min="4355" max="4355" width="7.109375" style="66" customWidth="1"/>
    <col min="4356" max="4356" width="9" style="66" customWidth="1"/>
    <col min="4357" max="4357" width="8.6640625" style="66" customWidth="1"/>
    <col min="4358" max="4358" width="6.5546875" style="66" customWidth="1"/>
    <col min="4359" max="4359" width="8.109375" style="66" customWidth="1"/>
    <col min="4360" max="4360" width="7.5546875" style="66" customWidth="1"/>
    <col min="4361" max="4361" width="7" style="66" customWidth="1"/>
    <col min="4362" max="4363" width="8.6640625" style="66" customWidth="1"/>
    <col min="4364" max="4364" width="7.33203125" style="66" customWidth="1"/>
    <col min="4365" max="4365" width="8.109375" style="66" customWidth="1"/>
    <col min="4366" max="4366" width="8.6640625" style="66" customWidth="1"/>
    <col min="4367" max="4367" width="6.44140625" style="66" customWidth="1"/>
    <col min="4368" max="4369" width="9.33203125" style="66" customWidth="1"/>
    <col min="4370" max="4370" width="6.44140625" style="66" customWidth="1"/>
    <col min="4371" max="4372" width="9.5546875" style="66" customWidth="1"/>
    <col min="4373" max="4373" width="6.44140625" style="66" customWidth="1"/>
    <col min="4374" max="4375" width="9.5546875" style="66" customWidth="1"/>
    <col min="4376" max="4376" width="6.6640625" style="66" customWidth="1"/>
    <col min="4377" max="4379" width="9.109375" style="66"/>
    <col min="4380" max="4380" width="10.88671875" style="66" bestFit="1" customWidth="1"/>
    <col min="4381" max="4601" width="9.109375" style="66"/>
    <col min="4602" max="4602" width="18.6640625" style="66" customWidth="1"/>
    <col min="4603" max="4604" width="9.44140625" style="66" customWidth="1"/>
    <col min="4605" max="4605" width="7.6640625" style="66" customWidth="1"/>
    <col min="4606" max="4606" width="9.33203125" style="66" customWidth="1"/>
    <col min="4607" max="4607" width="9.88671875" style="66" customWidth="1"/>
    <col min="4608" max="4608" width="7.109375" style="66" customWidth="1"/>
    <col min="4609" max="4609" width="8.5546875" style="66" customWidth="1"/>
    <col min="4610" max="4610" width="8.88671875" style="66" customWidth="1"/>
    <col min="4611" max="4611" width="7.109375" style="66" customWidth="1"/>
    <col min="4612" max="4612" width="9" style="66" customWidth="1"/>
    <col min="4613" max="4613" width="8.6640625" style="66" customWidth="1"/>
    <col min="4614" max="4614" width="6.5546875" style="66" customWidth="1"/>
    <col min="4615" max="4615" width="8.109375" style="66" customWidth="1"/>
    <col min="4616" max="4616" width="7.5546875" style="66" customWidth="1"/>
    <col min="4617" max="4617" width="7" style="66" customWidth="1"/>
    <col min="4618" max="4619" width="8.6640625" style="66" customWidth="1"/>
    <col min="4620" max="4620" width="7.33203125" style="66" customWidth="1"/>
    <col min="4621" max="4621" width="8.109375" style="66" customWidth="1"/>
    <col min="4622" max="4622" width="8.6640625" style="66" customWidth="1"/>
    <col min="4623" max="4623" width="6.44140625" style="66" customWidth="1"/>
    <col min="4624" max="4625" width="9.33203125" style="66" customWidth="1"/>
    <col min="4626" max="4626" width="6.44140625" style="66" customWidth="1"/>
    <col min="4627" max="4628" width="9.5546875" style="66" customWidth="1"/>
    <col min="4629" max="4629" width="6.44140625" style="66" customWidth="1"/>
    <col min="4630" max="4631" width="9.5546875" style="66" customWidth="1"/>
    <col min="4632" max="4632" width="6.6640625" style="66" customWidth="1"/>
    <col min="4633" max="4635" width="9.109375" style="66"/>
    <col min="4636" max="4636" width="10.88671875" style="66" bestFit="1" customWidth="1"/>
    <col min="4637" max="4857" width="9.109375" style="66"/>
    <col min="4858" max="4858" width="18.6640625" style="66" customWidth="1"/>
    <col min="4859" max="4860" width="9.44140625" style="66" customWidth="1"/>
    <col min="4861" max="4861" width="7.6640625" style="66" customWidth="1"/>
    <col min="4862" max="4862" width="9.33203125" style="66" customWidth="1"/>
    <col min="4863" max="4863" width="9.88671875" style="66" customWidth="1"/>
    <col min="4864" max="4864" width="7.109375" style="66" customWidth="1"/>
    <col min="4865" max="4865" width="8.5546875" style="66" customWidth="1"/>
    <col min="4866" max="4866" width="8.88671875" style="66" customWidth="1"/>
    <col min="4867" max="4867" width="7.109375" style="66" customWidth="1"/>
    <col min="4868" max="4868" width="9" style="66" customWidth="1"/>
    <col min="4869" max="4869" width="8.6640625" style="66" customWidth="1"/>
    <col min="4870" max="4870" width="6.5546875" style="66" customWidth="1"/>
    <col min="4871" max="4871" width="8.109375" style="66" customWidth="1"/>
    <col min="4872" max="4872" width="7.5546875" style="66" customWidth="1"/>
    <col min="4873" max="4873" width="7" style="66" customWidth="1"/>
    <col min="4874" max="4875" width="8.6640625" style="66" customWidth="1"/>
    <col min="4876" max="4876" width="7.33203125" style="66" customWidth="1"/>
    <col min="4877" max="4877" width="8.109375" style="66" customWidth="1"/>
    <col min="4878" max="4878" width="8.6640625" style="66" customWidth="1"/>
    <col min="4879" max="4879" width="6.44140625" style="66" customWidth="1"/>
    <col min="4880" max="4881" width="9.33203125" style="66" customWidth="1"/>
    <col min="4882" max="4882" width="6.44140625" style="66" customWidth="1"/>
    <col min="4883" max="4884" width="9.5546875" style="66" customWidth="1"/>
    <col min="4885" max="4885" width="6.44140625" style="66" customWidth="1"/>
    <col min="4886" max="4887" width="9.5546875" style="66" customWidth="1"/>
    <col min="4888" max="4888" width="6.6640625" style="66" customWidth="1"/>
    <col min="4889" max="4891" width="9.109375" style="66"/>
    <col min="4892" max="4892" width="10.88671875" style="66" bestFit="1" customWidth="1"/>
    <col min="4893" max="5113" width="9.109375" style="66"/>
    <col min="5114" max="5114" width="18.6640625" style="66" customWidth="1"/>
    <col min="5115" max="5116" width="9.44140625" style="66" customWidth="1"/>
    <col min="5117" max="5117" width="7.6640625" style="66" customWidth="1"/>
    <col min="5118" max="5118" width="9.33203125" style="66" customWidth="1"/>
    <col min="5119" max="5119" width="9.88671875" style="66" customWidth="1"/>
    <col min="5120" max="5120" width="7.109375" style="66" customWidth="1"/>
    <col min="5121" max="5121" width="8.5546875" style="66" customWidth="1"/>
    <col min="5122" max="5122" width="8.88671875" style="66" customWidth="1"/>
    <col min="5123" max="5123" width="7.109375" style="66" customWidth="1"/>
    <col min="5124" max="5124" width="9" style="66" customWidth="1"/>
    <col min="5125" max="5125" width="8.6640625" style="66" customWidth="1"/>
    <col min="5126" max="5126" width="6.5546875" style="66" customWidth="1"/>
    <col min="5127" max="5127" width="8.109375" style="66" customWidth="1"/>
    <col min="5128" max="5128" width="7.5546875" style="66" customWidth="1"/>
    <col min="5129" max="5129" width="7" style="66" customWidth="1"/>
    <col min="5130" max="5131" width="8.6640625" style="66" customWidth="1"/>
    <col min="5132" max="5132" width="7.33203125" style="66" customWidth="1"/>
    <col min="5133" max="5133" width="8.109375" style="66" customWidth="1"/>
    <col min="5134" max="5134" width="8.6640625" style="66" customWidth="1"/>
    <col min="5135" max="5135" width="6.44140625" style="66" customWidth="1"/>
    <col min="5136" max="5137" width="9.33203125" style="66" customWidth="1"/>
    <col min="5138" max="5138" width="6.44140625" style="66" customWidth="1"/>
    <col min="5139" max="5140" width="9.5546875" style="66" customWidth="1"/>
    <col min="5141" max="5141" width="6.44140625" style="66" customWidth="1"/>
    <col min="5142" max="5143" width="9.5546875" style="66" customWidth="1"/>
    <col min="5144" max="5144" width="6.6640625" style="66" customWidth="1"/>
    <col min="5145" max="5147" width="9.109375" style="66"/>
    <col min="5148" max="5148" width="10.88671875" style="66" bestFit="1" customWidth="1"/>
    <col min="5149" max="5369" width="9.109375" style="66"/>
    <col min="5370" max="5370" width="18.6640625" style="66" customWidth="1"/>
    <col min="5371" max="5372" width="9.44140625" style="66" customWidth="1"/>
    <col min="5373" max="5373" width="7.6640625" style="66" customWidth="1"/>
    <col min="5374" max="5374" width="9.33203125" style="66" customWidth="1"/>
    <col min="5375" max="5375" width="9.88671875" style="66" customWidth="1"/>
    <col min="5376" max="5376" width="7.109375" style="66" customWidth="1"/>
    <col min="5377" max="5377" width="8.5546875" style="66" customWidth="1"/>
    <col min="5378" max="5378" width="8.88671875" style="66" customWidth="1"/>
    <col min="5379" max="5379" width="7.109375" style="66" customWidth="1"/>
    <col min="5380" max="5380" width="9" style="66" customWidth="1"/>
    <col min="5381" max="5381" width="8.6640625" style="66" customWidth="1"/>
    <col min="5382" max="5382" width="6.5546875" style="66" customWidth="1"/>
    <col min="5383" max="5383" width="8.109375" style="66" customWidth="1"/>
    <col min="5384" max="5384" width="7.5546875" style="66" customWidth="1"/>
    <col min="5385" max="5385" width="7" style="66" customWidth="1"/>
    <col min="5386" max="5387" width="8.6640625" style="66" customWidth="1"/>
    <col min="5388" max="5388" width="7.33203125" style="66" customWidth="1"/>
    <col min="5389" max="5389" width="8.109375" style="66" customWidth="1"/>
    <col min="5390" max="5390" width="8.6640625" style="66" customWidth="1"/>
    <col min="5391" max="5391" width="6.44140625" style="66" customWidth="1"/>
    <col min="5392" max="5393" width="9.33203125" style="66" customWidth="1"/>
    <col min="5394" max="5394" width="6.44140625" style="66" customWidth="1"/>
    <col min="5395" max="5396" width="9.5546875" style="66" customWidth="1"/>
    <col min="5397" max="5397" width="6.44140625" style="66" customWidth="1"/>
    <col min="5398" max="5399" width="9.5546875" style="66" customWidth="1"/>
    <col min="5400" max="5400" width="6.6640625" style="66" customWidth="1"/>
    <col min="5401" max="5403" width="9.109375" style="66"/>
    <col min="5404" max="5404" width="10.88671875" style="66" bestFit="1" customWidth="1"/>
    <col min="5405" max="5625" width="9.109375" style="66"/>
    <col min="5626" max="5626" width="18.6640625" style="66" customWidth="1"/>
    <col min="5627" max="5628" width="9.44140625" style="66" customWidth="1"/>
    <col min="5629" max="5629" width="7.6640625" style="66" customWidth="1"/>
    <col min="5630" max="5630" width="9.33203125" style="66" customWidth="1"/>
    <col min="5631" max="5631" width="9.88671875" style="66" customWidth="1"/>
    <col min="5632" max="5632" width="7.109375" style="66" customWidth="1"/>
    <col min="5633" max="5633" width="8.5546875" style="66" customWidth="1"/>
    <col min="5634" max="5634" width="8.88671875" style="66" customWidth="1"/>
    <col min="5635" max="5635" width="7.109375" style="66" customWidth="1"/>
    <col min="5636" max="5636" width="9" style="66" customWidth="1"/>
    <col min="5637" max="5637" width="8.6640625" style="66" customWidth="1"/>
    <col min="5638" max="5638" width="6.5546875" style="66" customWidth="1"/>
    <col min="5639" max="5639" width="8.109375" style="66" customWidth="1"/>
    <col min="5640" max="5640" width="7.5546875" style="66" customWidth="1"/>
    <col min="5641" max="5641" width="7" style="66" customWidth="1"/>
    <col min="5642" max="5643" width="8.6640625" style="66" customWidth="1"/>
    <col min="5644" max="5644" width="7.33203125" style="66" customWidth="1"/>
    <col min="5645" max="5645" width="8.109375" style="66" customWidth="1"/>
    <col min="5646" max="5646" width="8.6640625" style="66" customWidth="1"/>
    <col min="5647" max="5647" width="6.44140625" style="66" customWidth="1"/>
    <col min="5648" max="5649" width="9.33203125" style="66" customWidth="1"/>
    <col min="5650" max="5650" width="6.44140625" style="66" customWidth="1"/>
    <col min="5651" max="5652" width="9.5546875" style="66" customWidth="1"/>
    <col min="5653" max="5653" width="6.44140625" style="66" customWidth="1"/>
    <col min="5654" max="5655" width="9.5546875" style="66" customWidth="1"/>
    <col min="5656" max="5656" width="6.6640625" style="66" customWidth="1"/>
    <col min="5657" max="5659" width="9.109375" style="66"/>
    <col min="5660" max="5660" width="10.88671875" style="66" bestFit="1" customWidth="1"/>
    <col min="5661" max="5881" width="9.109375" style="66"/>
    <col min="5882" max="5882" width="18.6640625" style="66" customWidth="1"/>
    <col min="5883" max="5884" width="9.44140625" style="66" customWidth="1"/>
    <col min="5885" max="5885" width="7.6640625" style="66" customWidth="1"/>
    <col min="5886" max="5886" width="9.33203125" style="66" customWidth="1"/>
    <col min="5887" max="5887" width="9.88671875" style="66" customWidth="1"/>
    <col min="5888" max="5888" width="7.109375" style="66" customWidth="1"/>
    <col min="5889" max="5889" width="8.5546875" style="66" customWidth="1"/>
    <col min="5890" max="5890" width="8.88671875" style="66" customWidth="1"/>
    <col min="5891" max="5891" width="7.109375" style="66" customWidth="1"/>
    <col min="5892" max="5892" width="9" style="66" customWidth="1"/>
    <col min="5893" max="5893" width="8.6640625" style="66" customWidth="1"/>
    <col min="5894" max="5894" width="6.5546875" style="66" customWidth="1"/>
    <col min="5895" max="5895" width="8.109375" style="66" customWidth="1"/>
    <col min="5896" max="5896" width="7.5546875" style="66" customWidth="1"/>
    <col min="5897" max="5897" width="7" style="66" customWidth="1"/>
    <col min="5898" max="5899" width="8.6640625" style="66" customWidth="1"/>
    <col min="5900" max="5900" width="7.33203125" style="66" customWidth="1"/>
    <col min="5901" max="5901" width="8.109375" style="66" customWidth="1"/>
    <col min="5902" max="5902" width="8.6640625" style="66" customWidth="1"/>
    <col min="5903" max="5903" width="6.44140625" style="66" customWidth="1"/>
    <col min="5904" max="5905" width="9.33203125" style="66" customWidth="1"/>
    <col min="5906" max="5906" width="6.44140625" style="66" customWidth="1"/>
    <col min="5907" max="5908" width="9.5546875" style="66" customWidth="1"/>
    <col min="5909" max="5909" width="6.44140625" style="66" customWidth="1"/>
    <col min="5910" max="5911" width="9.5546875" style="66" customWidth="1"/>
    <col min="5912" max="5912" width="6.6640625" style="66" customWidth="1"/>
    <col min="5913" max="5915" width="9.109375" style="66"/>
    <col min="5916" max="5916" width="10.88671875" style="66" bestFit="1" customWidth="1"/>
    <col min="5917" max="6137" width="9.109375" style="66"/>
    <col min="6138" max="6138" width="18.6640625" style="66" customWidth="1"/>
    <col min="6139" max="6140" width="9.44140625" style="66" customWidth="1"/>
    <col min="6141" max="6141" width="7.6640625" style="66" customWidth="1"/>
    <col min="6142" max="6142" width="9.33203125" style="66" customWidth="1"/>
    <col min="6143" max="6143" width="9.88671875" style="66" customWidth="1"/>
    <col min="6144" max="6144" width="7.109375" style="66" customWidth="1"/>
    <col min="6145" max="6145" width="8.5546875" style="66" customWidth="1"/>
    <col min="6146" max="6146" width="8.88671875" style="66" customWidth="1"/>
    <col min="6147" max="6147" width="7.109375" style="66" customWidth="1"/>
    <col min="6148" max="6148" width="9" style="66" customWidth="1"/>
    <col min="6149" max="6149" width="8.6640625" style="66" customWidth="1"/>
    <col min="6150" max="6150" width="6.5546875" style="66" customWidth="1"/>
    <col min="6151" max="6151" width="8.109375" style="66" customWidth="1"/>
    <col min="6152" max="6152" width="7.5546875" style="66" customWidth="1"/>
    <col min="6153" max="6153" width="7" style="66" customWidth="1"/>
    <col min="6154" max="6155" width="8.6640625" style="66" customWidth="1"/>
    <col min="6156" max="6156" width="7.33203125" style="66" customWidth="1"/>
    <col min="6157" max="6157" width="8.109375" style="66" customWidth="1"/>
    <col min="6158" max="6158" width="8.6640625" style="66" customWidth="1"/>
    <col min="6159" max="6159" width="6.44140625" style="66" customWidth="1"/>
    <col min="6160" max="6161" width="9.33203125" style="66" customWidth="1"/>
    <col min="6162" max="6162" width="6.44140625" style="66" customWidth="1"/>
    <col min="6163" max="6164" width="9.5546875" style="66" customWidth="1"/>
    <col min="6165" max="6165" width="6.44140625" style="66" customWidth="1"/>
    <col min="6166" max="6167" width="9.5546875" style="66" customWidth="1"/>
    <col min="6168" max="6168" width="6.6640625" style="66" customWidth="1"/>
    <col min="6169" max="6171" width="9.109375" style="66"/>
    <col min="6172" max="6172" width="10.88671875" style="66" bestFit="1" customWidth="1"/>
    <col min="6173" max="6393" width="9.109375" style="66"/>
    <col min="6394" max="6394" width="18.6640625" style="66" customWidth="1"/>
    <col min="6395" max="6396" width="9.44140625" style="66" customWidth="1"/>
    <col min="6397" max="6397" width="7.6640625" style="66" customWidth="1"/>
    <col min="6398" max="6398" width="9.33203125" style="66" customWidth="1"/>
    <col min="6399" max="6399" width="9.88671875" style="66" customWidth="1"/>
    <col min="6400" max="6400" width="7.109375" style="66" customWidth="1"/>
    <col min="6401" max="6401" width="8.5546875" style="66" customWidth="1"/>
    <col min="6402" max="6402" width="8.88671875" style="66" customWidth="1"/>
    <col min="6403" max="6403" width="7.109375" style="66" customWidth="1"/>
    <col min="6404" max="6404" width="9" style="66" customWidth="1"/>
    <col min="6405" max="6405" width="8.6640625" style="66" customWidth="1"/>
    <col min="6406" max="6406" width="6.5546875" style="66" customWidth="1"/>
    <col min="6407" max="6407" width="8.109375" style="66" customWidth="1"/>
    <col min="6408" max="6408" width="7.5546875" style="66" customWidth="1"/>
    <col min="6409" max="6409" width="7" style="66" customWidth="1"/>
    <col min="6410" max="6411" width="8.6640625" style="66" customWidth="1"/>
    <col min="6412" max="6412" width="7.33203125" style="66" customWidth="1"/>
    <col min="6413" max="6413" width="8.109375" style="66" customWidth="1"/>
    <col min="6414" max="6414" width="8.6640625" style="66" customWidth="1"/>
    <col min="6415" max="6415" width="6.44140625" style="66" customWidth="1"/>
    <col min="6416" max="6417" width="9.33203125" style="66" customWidth="1"/>
    <col min="6418" max="6418" width="6.44140625" style="66" customWidth="1"/>
    <col min="6419" max="6420" width="9.5546875" style="66" customWidth="1"/>
    <col min="6421" max="6421" width="6.44140625" style="66" customWidth="1"/>
    <col min="6422" max="6423" width="9.5546875" style="66" customWidth="1"/>
    <col min="6424" max="6424" width="6.6640625" style="66" customWidth="1"/>
    <col min="6425" max="6427" width="9.109375" style="66"/>
    <col min="6428" max="6428" width="10.88671875" style="66" bestFit="1" customWidth="1"/>
    <col min="6429" max="6649" width="9.109375" style="66"/>
    <col min="6650" max="6650" width="18.6640625" style="66" customWidth="1"/>
    <col min="6651" max="6652" width="9.44140625" style="66" customWidth="1"/>
    <col min="6653" max="6653" width="7.6640625" style="66" customWidth="1"/>
    <col min="6654" max="6654" width="9.33203125" style="66" customWidth="1"/>
    <col min="6655" max="6655" width="9.88671875" style="66" customWidth="1"/>
    <col min="6656" max="6656" width="7.109375" style="66" customWidth="1"/>
    <col min="6657" max="6657" width="8.5546875" style="66" customWidth="1"/>
    <col min="6658" max="6658" width="8.88671875" style="66" customWidth="1"/>
    <col min="6659" max="6659" width="7.109375" style="66" customWidth="1"/>
    <col min="6660" max="6660" width="9" style="66" customWidth="1"/>
    <col min="6661" max="6661" width="8.6640625" style="66" customWidth="1"/>
    <col min="6662" max="6662" width="6.5546875" style="66" customWidth="1"/>
    <col min="6663" max="6663" width="8.109375" style="66" customWidth="1"/>
    <col min="6664" max="6664" width="7.5546875" style="66" customWidth="1"/>
    <col min="6665" max="6665" width="7" style="66" customWidth="1"/>
    <col min="6666" max="6667" width="8.6640625" style="66" customWidth="1"/>
    <col min="6668" max="6668" width="7.33203125" style="66" customWidth="1"/>
    <col min="6669" max="6669" width="8.109375" style="66" customWidth="1"/>
    <col min="6670" max="6670" width="8.6640625" style="66" customWidth="1"/>
    <col min="6671" max="6671" width="6.44140625" style="66" customWidth="1"/>
    <col min="6672" max="6673" width="9.33203125" style="66" customWidth="1"/>
    <col min="6674" max="6674" width="6.44140625" style="66" customWidth="1"/>
    <col min="6675" max="6676" width="9.5546875" style="66" customWidth="1"/>
    <col min="6677" max="6677" width="6.44140625" style="66" customWidth="1"/>
    <col min="6678" max="6679" width="9.5546875" style="66" customWidth="1"/>
    <col min="6680" max="6680" width="6.6640625" style="66" customWidth="1"/>
    <col min="6681" max="6683" width="9.109375" style="66"/>
    <col min="6684" max="6684" width="10.88671875" style="66" bestFit="1" customWidth="1"/>
    <col min="6685" max="6905" width="9.109375" style="66"/>
    <col min="6906" max="6906" width="18.6640625" style="66" customWidth="1"/>
    <col min="6907" max="6908" width="9.44140625" style="66" customWidth="1"/>
    <col min="6909" max="6909" width="7.6640625" style="66" customWidth="1"/>
    <col min="6910" max="6910" width="9.33203125" style="66" customWidth="1"/>
    <col min="6911" max="6911" width="9.88671875" style="66" customWidth="1"/>
    <col min="6912" max="6912" width="7.109375" style="66" customWidth="1"/>
    <col min="6913" max="6913" width="8.5546875" style="66" customWidth="1"/>
    <col min="6914" max="6914" width="8.88671875" style="66" customWidth="1"/>
    <col min="6915" max="6915" width="7.109375" style="66" customWidth="1"/>
    <col min="6916" max="6916" width="9" style="66" customWidth="1"/>
    <col min="6917" max="6917" width="8.6640625" style="66" customWidth="1"/>
    <col min="6918" max="6918" width="6.5546875" style="66" customWidth="1"/>
    <col min="6919" max="6919" width="8.109375" style="66" customWidth="1"/>
    <col min="6920" max="6920" width="7.5546875" style="66" customWidth="1"/>
    <col min="6921" max="6921" width="7" style="66" customWidth="1"/>
    <col min="6922" max="6923" width="8.6640625" style="66" customWidth="1"/>
    <col min="6924" max="6924" width="7.33203125" style="66" customWidth="1"/>
    <col min="6925" max="6925" width="8.109375" style="66" customWidth="1"/>
    <col min="6926" max="6926" width="8.6640625" style="66" customWidth="1"/>
    <col min="6927" max="6927" width="6.44140625" style="66" customWidth="1"/>
    <col min="6928" max="6929" width="9.33203125" style="66" customWidth="1"/>
    <col min="6930" max="6930" width="6.44140625" style="66" customWidth="1"/>
    <col min="6931" max="6932" width="9.5546875" style="66" customWidth="1"/>
    <col min="6933" max="6933" width="6.44140625" style="66" customWidth="1"/>
    <col min="6934" max="6935" width="9.5546875" style="66" customWidth="1"/>
    <col min="6936" max="6936" width="6.6640625" style="66" customWidth="1"/>
    <col min="6937" max="6939" width="9.109375" style="66"/>
    <col min="6940" max="6940" width="10.88671875" style="66" bestFit="1" customWidth="1"/>
    <col min="6941" max="7161" width="9.109375" style="66"/>
    <col min="7162" max="7162" width="18.6640625" style="66" customWidth="1"/>
    <col min="7163" max="7164" width="9.44140625" style="66" customWidth="1"/>
    <col min="7165" max="7165" width="7.6640625" style="66" customWidth="1"/>
    <col min="7166" max="7166" width="9.33203125" style="66" customWidth="1"/>
    <col min="7167" max="7167" width="9.88671875" style="66" customWidth="1"/>
    <col min="7168" max="7168" width="7.109375" style="66" customWidth="1"/>
    <col min="7169" max="7169" width="8.5546875" style="66" customWidth="1"/>
    <col min="7170" max="7170" width="8.88671875" style="66" customWidth="1"/>
    <col min="7171" max="7171" width="7.109375" style="66" customWidth="1"/>
    <col min="7172" max="7172" width="9" style="66" customWidth="1"/>
    <col min="7173" max="7173" width="8.6640625" style="66" customWidth="1"/>
    <col min="7174" max="7174" width="6.5546875" style="66" customWidth="1"/>
    <col min="7175" max="7175" width="8.109375" style="66" customWidth="1"/>
    <col min="7176" max="7176" width="7.5546875" style="66" customWidth="1"/>
    <col min="7177" max="7177" width="7" style="66" customWidth="1"/>
    <col min="7178" max="7179" width="8.6640625" style="66" customWidth="1"/>
    <col min="7180" max="7180" width="7.33203125" style="66" customWidth="1"/>
    <col min="7181" max="7181" width="8.109375" style="66" customWidth="1"/>
    <col min="7182" max="7182" width="8.6640625" style="66" customWidth="1"/>
    <col min="7183" max="7183" width="6.44140625" style="66" customWidth="1"/>
    <col min="7184" max="7185" width="9.33203125" style="66" customWidth="1"/>
    <col min="7186" max="7186" width="6.44140625" style="66" customWidth="1"/>
    <col min="7187" max="7188" width="9.5546875" style="66" customWidth="1"/>
    <col min="7189" max="7189" width="6.44140625" style="66" customWidth="1"/>
    <col min="7190" max="7191" width="9.5546875" style="66" customWidth="1"/>
    <col min="7192" max="7192" width="6.6640625" style="66" customWidth="1"/>
    <col min="7193" max="7195" width="9.109375" style="66"/>
    <col min="7196" max="7196" width="10.88671875" style="66" bestFit="1" customWidth="1"/>
    <col min="7197" max="7417" width="9.109375" style="66"/>
    <col min="7418" max="7418" width="18.6640625" style="66" customWidth="1"/>
    <col min="7419" max="7420" width="9.44140625" style="66" customWidth="1"/>
    <col min="7421" max="7421" width="7.6640625" style="66" customWidth="1"/>
    <col min="7422" max="7422" width="9.33203125" style="66" customWidth="1"/>
    <col min="7423" max="7423" width="9.88671875" style="66" customWidth="1"/>
    <col min="7424" max="7424" width="7.109375" style="66" customWidth="1"/>
    <col min="7425" max="7425" width="8.5546875" style="66" customWidth="1"/>
    <col min="7426" max="7426" width="8.88671875" style="66" customWidth="1"/>
    <col min="7427" max="7427" width="7.109375" style="66" customWidth="1"/>
    <col min="7428" max="7428" width="9" style="66" customWidth="1"/>
    <col min="7429" max="7429" width="8.6640625" style="66" customWidth="1"/>
    <col min="7430" max="7430" width="6.5546875" style="66" customWidth="1"/>
    <col min="7431" max="7431" width="8.109375" style="66" customWidth="1"/>
    <col min="7432" max="7432" width="7.5546875" style="66" customWidth="1"/>
    <col min="7433" max="7433" width="7" style="66" customWidth="1"/>
    <col min="7434" max="7435" width="8.6640625" style="66" customWidth="1"/>
    <col min="7436" max="7436" width="7.33203125" style="66" customWidth="1"/>
    <col min="7437" max="7437" width="8.109375" style="66" customWidth="1"/>
    <col min="7438" max="7438" width="8.6640625" style="66" customWidth="1"/>
    <col min="7439" max="7439" width="6.44140625" style="66" customWidth="1"/>
    <col min="7440" max="7441" width="9.33203125" style="66" customWidth="1"/>
    <col min="7442" max="7442" width="6.44140625" style="66" customWidth="1"/>
    <col min="7443" max="7444" width="9.5546875" style="66" customWidth="1"/>
    <col min="7445" max="7445" width="6.44140625" style="66" customWidth="1"/>
    <col min="7446" max="7447" width="9.5546875" style="66" customWidth="1"/>
    <col min="7448" max="7448" width="6.6640625" style="66" customWidth="1"/>
    <col min="7449" max="7451" width="9.109375" style="66"/>
    <col min="7452" max="7452" width="10.88671875" style="66" bestFit="1" customWidth="1"/>
    <col min="7453" max="7673" width="9.109375" style="66"/>
    <col min="7674" max="7674" width="18.6640625" style="66" customWidth="1"/>
    <col min="7675" max="7676" width="9.44140625" style="66" customWidth="1"/>
    <col min="7677" max="7677" width="7.6640625" style="66" customWidth="1"/>
    <col min="7678" max="7678" width="9.33203125" style="66" customWidth="1"/>
    <col min="7679" max="7679" width="9.88671875" style="66" customWidth="1"/>
    <col min="7680" max="7680" width="7.109375" style="66" customWidth="1"/>
    <col min="7681" max="7681" width="8.5546875" style="66" customWidth="1"/>
    <col min="7682" max="7682" width="8.88671875" style="66" customWidth="1"/>
    <col min="7683" max="7683" width="7.109375" style="66" customWidth="1"/>
    <col min="7684" max="7684" width="9" style="66" customWidth="1"/>
    <col min="7685" max="7685" width="8.6640625" style="66" customWidth="1"/>
    <col min="7686" max="7686" width="6.5546875" style="66" customWidth="1"/>
    <col min="7687" max="7687" width="8.109375" style="66" customWidth="1"/>
    <col min="7688" max="7688" width="7.5546875" style="66" customWidth="1"/>
    <col min="7689" max="7689" width="7" style="66" customWidth="1"/>
    <col min="7690" max="7691" width="8.6640625" style="66" customWidth="1"/>
    <col min="7692" max="7692" width="7.33203125" style="66" customWidth="1"/>
    <col min="7693" max="7693" width="8.109375" style="66" customWidth="1"/>
    <col min="7694" max="7694" width="8.6640625" style="66" customWidth="1"/>
    <col min="7695" max="7695" width="6.44140625" style="66" customWidth="1"/>
    <col min="7696" max="7697" width="9.33203125" style="66" customWidth="1"/>
    <col min="7698" max="7698" width="6.44140625" style="66" customWidth="1"/>
    <col min="7699" max="7700" width="9.5546875" style="66" customWidth="1"/>
    <col min="7701" max="7701" width="6.44140625" style="66" customWidth="1"/>
    <col min="7702" max="7703" width="9.5546875" style="66" customWidth="1"/>
    <col min="7704" max="7704" width="6.6640625" style="66" customWidth="1"/>
    <col min="7705" max="7707" width="9.109375" style="66"/>
    <col min="7708" max="7708" width="10.88671875" style="66" bestFit="1" customWidth="1"/>
    <col min="7709" max="7929" width="9.109375" style="66"/>
    <col min="7930" max="7930" width="18.6640625" style="66" customWidth="1"/>
    <col min="7931" max="7932" width="9.44140625" style="66" customWidth="1"/>
    <col min="7933" max="7933" width="7.6640625" style="66" customWidth="1"/>
    <col min="7934" max="7934" width="9.33203125" style="66" customWidth="1"/>
    <col min="7935" max="7935" width="9.88671875" style="66" customWidth="1"/>
    <col min="7936" max="7936" width="7.109375" style="66" customWidth="1"/>
    <col min="7937" max="7937" width="8.5546875" style="66" customWidth="1"/>
    <col min="7938" max="7938" width="8.88671875" style="66" customWidth="1"/>
    <col min="7939" max="7939" width="7.109375" style="66" customWidth="1"/>
    <col min="7940" max="7940" width="9" style="66" customWidth="1"/>
    <col min="7941" max="7941" width="8.6640625" style="66" customWidth="1"/>
    <col min="7942" max="7942" width="6.5546875" style="66" customWidth="1"/>
    <col min="7943" max="7943" width="8.109375" style="66" customWidth="1"/>
    <col min="7944" max="7944" width="7.5546875" style="66" customWidth="1"/>
    <col min="7945" max="7945" width="7" style="66" customWidth="1"/>
    <col min="7946" max="7947" width="8.6640625" style="66" customWidth="1"/>
    <col min="7948" max="7948" width="7.33203125" style="66" customWidth="1"/>
    <col min="7949" max="7949" width="8.109375" style="66" customWidth="1"/>
    <col min="7950" max="7950" width="8.6640625" style="66" customWidth="1"/>
    <col min="7951" max="7951" width="6.44140625" style="66" customWidth="1"/>
    <col min="7952" max="7953" width="9.33203125" style="66" customWidth="1"/>
    <col min="7954" max="7954" width="6.44140625" style="66" customWidth="1"/>
    <col min="7955" max="7956" width="9.5546875" style="66" customWidth="1"/>
    <col min="7957" max="7957" width="6.44140625" style="66" customWidth="1"/>
    <col min="7958" max="7959" width="9.5546875" style="66" customWidth="1"/>
    <col min="7960" max="7960" width="6.6640625" style="66" customWidth="1"/>
    <col min="7961" max="7963" width="9.109375" style="66"/>
    <col min="7964" max="7964" width="10.88671875" style="66" bestFit="1" customWidth="1"/>
    <col min="7965" max="8185" width="9.109375" style="66"/>
    <col min="8186" max="8186" width="18.6640625" style="66" customWidth="1"/>
    <col min="8187" max="8188" width="9.44140625" style="66" customWidth="1"/>
    <col min="8189" max="8189" width="7.6640625" style="66" customWidth="1"/>
    <col min="8190" max="8190" width="9.33203125" style="66" customWidth="1"/>
    <col min="8191" max="8191" width="9.88671875" style="66" customWidth="1"/>
    <col min="8192" max="8192" width="7.109375" style="66" customWidth="1"/>
    <col min="8193" max="8193" width="8.5546875" style="66" customWidth="1"/>
    <col min="8194" max="8194" width="8.88671875" style="66" customWidth="1"/>
    <col min="8195" max="8195" width="7.109375" style="66" customWidth="1"/>
    <col min="8196" max="8196" width="9" style="66" customWidth="1"/>
    <col min="8197" max="8197" width="8.6640625" style="66" customWidth="1"/>
    <col min="8198" max="8198" width="6.5546875" style="66" customWidth="1"/>
    <col min="8199" max="8199" width="8.109375" style="66" customWidth="1"/>
    <col min="8200" max="8200" width="7.5546875" style="66" customWidth="1"/>
    <col min="8201" max="8201" width="7" style="66" customWidth="1"/>
    <col min="8202" max="8203" width="8.6640625" style="66" customWidth="1"/>
    <col min="8204" max="8204" width="7.33203125" style="66" customWidth="1"/>
    <col min="8205" max="8205" width="8.109375" style="66" customWidth="1"/>
    <col min="8206" max="8206" width="8.6640625" style="66" customWidth="1"/>
    <col min="8207" max="8207" width="6.44140625" style="66" customWidth="1"/>
    <col min="8208" max="8209" width="9.33203125" style="66" customWidth="1"/>
    <col min="8210" max="8210" width="6.44140625" style="66" customWidth="1"/>
    <col min="8211" max="8212" width="9.5546875" style="66" customWidth="1"/>
    <col min="8213" max="8213" width="6.44140625" style="66" customWidth="1"/>
    <col min="8214" max="8215" width="9.5546875" style="66" customWidth="1"/>
    <col min="8216" max="8216" width="6.6640625" style="66" customWidth="1"/>
    <col min="8217" max="8219" width="9.109375" style="66"/>
    <col min="8220" max="8220" width="10.88671875" style="66" bestFit="1" customWidth="1"/>
    <col min="8221" max="8441" width="9.109375" style="66"/>
    <col min="8442" max="8442" width="18.6640625" style="66" customWidth="1"/>
    <col min="8443" max="8444" width="9.44140625" style="66" customWidth="1"/>
    <col min="8445" max="8445" width="7.6640625" style="66" customWidth="1"/>
    <col min="8446" max="8446" width="9.33203125" style="66" customWidth="1"/>
    <col min="8447" max="8447" width="9.88671875" style="66" customWidth="1"/>
    <col min="8448" max="8448" width="7.109375" style="66" customWidth="1"/>
    <col min="8449" max="8449" width="8.5546875" style="66" customWidth="1"/>
    <col min="8450" max="8450" width="8.88671875" style="66" customWidth="1"/>
    <col min="8451" max="8451" width="7.109375" style="66" customWidth="1"/>
    <col min="8452" max="8452" width="9" style="66" customWidth="1"/>
    <col min="8453" max="8453" width="8.6640625" style="66" customWidth="1"/>
    <col min="8454" max="8454" width="6.5546875" style="66" customWidth="1"/>
    <col min="8455" max="8455" width="8.109375" style="66" customWidth="1"/>
    <col min="8456" max="8456" width="7.5546875" style="66" customWidth="1"/>
    <col min="8457" max="8457" width="7" style="66" customWidth="1"/>
    <col min="8458" max="8459" width="8.6640625" style="66" customWidth="1"/>
    <col min="8460" max="8460" width="7.33203125" style="66" customWidth="1"/>
    <col min="8461" max="8461" width="8.109375" style="66" customWidth="1"/>
    <col min="8462" max="8462" width="8.6640625" style="66" customWidth="1"/>
    <col min="8463" max="8463" width="6.44140625" style="66" customWidth="1"/>
    <col min="8464" max="8465" width="9.33203125" style="66" customWidth="1"/>
    <col min="8466" max="8466" width="6.44140625" style="66" customWidth="1"/>
    <col min="8467" max="8468" width="9.5546875" style="66" customWidth="1"/>
    <col min="8469" max="8469" width="6.44140625" style="66" customWidth="1"/>
    <col min="8470" max="8471" width="9.5546875" style="66" customWidth="1"/>
    <col min="8472" max="8472" width="6.6640625" style="66" customWidth="1"/>
    <col min="8473" max="8475" width="9.109375" style="66"/>
    <col min="8476" max="8476" width="10.88671875" style="66" bestFit="1" customWidth="1"/>
    <col min="8477" max="8697" width="9.109375" style="66"/>
    <col min="8698" max="8698" width="18.6640625" style="66" customWidth="1"/>
    <col min="8699" max="8700" width="9.44140625" style="66" customWidth="1"/>
    <col min="8701" max="8701" width="7.6640625" style="66" customWidth="1"/>
    <col min="8702" max="8702" width="9.33203125" style="66" customWidth="1"/>
    <col min="8703" max="8703" width="9.88671875" style="66" customWidth="1"/>
    <col min="8704" max="8704" width="7.109375" style="66" customWidth="1"/>
    <col min="8705" max="8705" width="8.5546875" style="66" customWidth="1"/>
    <col min="8706" max="8706" width="8.88671875" style="66" customWidth="1"/>
    <col min="8707" max="8707" width="7.109375" style="66" customWidth="1"/>
    <col min="8708" max="8708" width="9" style="66" customWidth="1"/>
    <col min="8709" max="8709" width="8.6640625" style="66" customWidth="1"/>
    <col min="8710" max="8710" width="6.5546875" style="66" customWidth="1"/>
    <col min="8711" max="8711" width="8.109375" style="66" customWidth="1"/>
    <col min="8712" max="8712" width="7.5546875" style="66" customWidth="1"/>
    <col min="8713" max="8713" width="7" style="66" customWidth="1"/>
    <col min="8714" max="8715" width="8.6640625" style="66" customWidth="1"/>
    <col min="8716" max="8716" width="7.33203125" style="66" customWidth="1"/>
    <col min="8717" max="8717" width="8.109375" style="66" customWidth="1"/>
    <col min="8718" max="8718" width="8.6640625" style="66" customWidth="1"/>
    <col min="8719" max="8719" width="6.44140625" style="66" customWidth="1"/>
    <col min="8720" max="8721" width="9.33203125" style="66" customWidth="1"/>
    <col min="8722" max="8722" width="6.44140625" style="66" customWidth="1"/>
    <col min="8723" max="8724" width="9.5546875" style="66" customWidth="1"/>
    <col min="8725" max="8725" width="6.44140625" style="66" customWidth="1"/>
    <col min="8726" max="8727" width="9.5546875" style="66" customWidth="1"/>
    <col min="8728" max="8728" width="6.6640625" style="66" customWidth="1"/>
    <col min="8729" max="8731" width="9.109375" style="66"/>
    <col min="8732" max="8732" width="10.88671875" style="66" bestFit="1" customWidth="1"/>
    <col min="8733" max="8953" width="9.109375" style="66"/>
    <col min="8954" max="8954" width="18.6640625" style="66" customWidth="1"/>
    <col min="8955" max="8956" width="9.44140625" style="66" customWidth="1"/>
    <col min="8957" max="8957" width="7.6640625" style="66" customWidth="1"/>
    <col min="8958" max="8958" width="9.33203125" style="66" customWidth="1"/>
    <col min="8959" max="8959" width="9.88671875" style="66" customWidth="1"/>
    <col min="8960" max="8960" width="7.109375" style="66" customWidth="1"/>
    <col min="8961" max="8961" width="8.5546875" style="66" customWidth="1"/>
    <col min="8962" max="8962" width="8.88671875" style="66" customWidth="1"/>
    <col min="8963" max="8963" width="7.109375" style="66" customWidth="1"/>
    <col min="8964" max="8964" width="9" style="66" customWidth="1"/>
    <col min="8965" max="8965" width="8.6640625" style="66" customWidth="1"/>
    <col min="8966" max="8966" width="6.5546875" style="66" customWidth="1"/>
    <col min="8967" max="8967" width="8.109375" style="66" customWidth="1"/>
    <col min="8968" max="8968" width="7.5546875" style="66" customWidth="1"/>
    <col min="8969" max="8969" width="7" style="66" customWidth="1"/>
    <col min="8970" max="8971" width="8.6640625" style="66" customWidth="1"/>
    <col min="8972" max="8972" width="7.33203125" style="66" customWidth="1"/>
    <col min="8973" max="8973" width="8.109375" style="66" customWidth="1"/>
    <col min="8974" max="8974" width="8.6640625" style="66" customWidth="1"/>
    <col min="8975" max="8975" width="6.44140625" style="66" customWidth="1"/>
    <col min="8976" max="8977" width="9.33203125" style="66" customWidth="1"/>
    <col min="8978" max="8978" width="6.44140625" style="66" customWidth="1"/>
    <col min="8979" max="8980" width="9.5546875" style="66" customWidth="1"/>
    <col min="8981" max="8981" width="6.44140625" style="66" customWidth="1"/>
    <col min="8982" max="8983" width="9.5546875" style="66" customWidth="1"/>
    <col min="8984" max="8984" width="6.6640625" style="66" customWidth="1"/>
    <col min="8985" max="8987" width="9.109375" style="66"/>
    <col min="8988" max="8988" width="10.88671875" style="66" bestFit="1" customWidth="1"/>
    <col min="8989" max="9209" width="9.109375" style="66"/>
    <col min="9210" max="9210" width="18.6640625" style="66" customWidth="1"/>
    <col min="9211" max="9212" width="9.44140625" style="66" customWidth="1"/>
    <col min="9213" max="9213" width="7.6640625" style="66" customWidth="1"/>
    <col min="9214" max="9214" width="9.33203125" style="66" customWidth="1"/>
    <col min="9215" max="9215" width="9.88671875" style="66" customWidth="1"/>
    <col min="9216" max="9216" width="7.109375" style="66" customWidth="1"/>
    <col min="9217" max="9217" width="8.5546875" style="66" customWidth="1"/>
    <col min="9218" max="9218" width="8.88671875" style="66" customWidth="1"/>
    <col min="9219" max="9219" width="7.109375" style="66" customWidth="1"/>
    <col min="9220" max="9220" width="9" style="66" customWidth="1"/>
    <col min="9221" max="9221" width="8.6640625" style="66" customWidth="1"/>
    <col min="9222" max="9222" width="6.5546875" style="66" customWidth="1"/>
    <col min="9223" max="9223" width="8.109375" style="66" customWidth="1"/>
    <col min="9224" max="9224" width="7.5546875" style="66" customWidth="1"/>
    <col min="9225" max="9225" width="7" style="66" customWidth="1"/>
    <col min="9226" max="9227" width="8.6640625" style="66" customWidth="1"/>
    <col min="9228" max="9228" width="7.33203125" style="66" customWidth="1"/>
    <col min="9229" max="9229" width="8.109375" style="66" customWidth="1"/>
    <col min="9230" max="9230" width="8.6640625" style="66" customWidth="1"/>
    <col min="9231" max="9231" width="6.44140625" style="66" customWidth="1"/>
    <col min="9232" max="9233" width="9.33203125" style="66" customWidth="1"/>
    <col min="9234" max="9234" width="6.44140625" style="66" customWidth="1"/>
    <col min="9235" max="9236" width="9.5546875" style="66" customWidth="1"/>
    <col min="9237" max="9237" width="6.44140625" style="66" customWidth="1"/>
    <col min="9238" max="9239" width="9.5546875" style="66" customWidth="1"/>
    <col min="9240" max="9240" width="6.6640625" style="66" customWidth="1"/>
    <col min="9241" max="9243" width="9.109375" style="66"/>
    <col min="9244" max="9244" width="10.88671875" style="66" bestFit="1" customWidth="1"/>
    <col min="9245" max="9465" width="9.109375" style="66"/>
    <col min="9466" max="9466" width="18.6640625" style="66" customWidth="1"/>
    <col min="9467" max="9468" width="9.44140625" style="66" customWidth="1"/>
    <col min="9469" max="9469" width="7.6640625" style="66" customWidth="1"/>
    <col min="9470" max="9470" width="9.33203125" style="66" customWidth="1"/>
    <col min="9471" max="9471" width="9.88671875" style="66" customWidth="1"/>
    <col min="9472" max="9472" width="7.109375" style="66" customWidth="1"/>
    <col min="9473" max="9473" width="8.5546875" style="66" customWidth="1"/>
    <col min="9474" max="9474" width="8.88671875" style="66" customWidth="1"/>
    <col min="9475" max="9475" width="7.109375" style="66" customWidth="1"/>
    <col min="9476" max="9476" width="9" style="66" customWidth="1"/>
    <col min="9477" max="9477" width="8.6640625" style="66" customWidth="1"/>
    <col min="9478" max="9478" width="6.5546875" style="66" customWidth="1"/>
    <col min="9479" max="9479" width="8.109375" style="66" customWidth="1"/>
    <col min="9480" max="9480" width="7.5546875" style="66" customWidth="1"/>
    <col min="9481" max="9481" width="7" style="66" customWidth="1"/>
    <col min="9482" max="9483" width="8.6640625" style="66" customWidth="1"/>
    <col min="9484" max="9484" width="7.33203125" style="66" customWidth="1"/>
    <col min="9485" max="9485" width="8.109375" style="66" customWidth="1"/>
    <col min="9486" max="9486" width="8.6640625" style="66" customWidth="1"/>
    <col min="9487" max="9487" width="6.44140625" style="66" customWidth="1"/>
    <col min="9488" max="9489" width="9.33203125" style="66" customWidth="1"/>
    <col min="9490" max="9490" width="6.44140625" style="66" customWidth="1"/>
    <col min="9491" max="9492" width="9.5546875" style="66" customWidth="1"/>
    <col min="9493" max="9493" width="6.44140625" style="66" customWidth="1"/>
    <col min="9494" max="9495" width="9.5546875" style="66" customWidth="1"/>
    <col min="9496" max="9496" width="6.6640625" style="66" customWidth="1"/>
    <col min="9497" max="9499" width="9.109375" style="66"/>
    <col min="9500" max="9500" width="10.88671875" style="66" bestFit="1" customWidth="1"/>
    <col min="9501" max="9721" width="9.109375" style="66"/>
    <col min="9722" max="9722" width="18.6640625" style="66" customWidth="1"/>
    <col min="9723" max="9724" width="9.44140625" style="66" customWidth="1"/>
    <col min="9725" max="9725" width="7.6640625" style="66" customWidth="1"/>
    <col min="9726" max="9726" width="9.33203125" style="66" customWidth="1"/>
    <col min="9727" max="9727" width="9.88671875" style="66" customWidth="1"/>
    <col min="9728" max="9728" width="7.109375" style="66" customWidth="1"/>
    <col min="9729" max="9729" width="8.5546875" style="66" customWidth="1"/>
    <col min="9730" max="9730" width="8.88671875" style="66" customWidth="1"/>
    <col min="9731" max="9731" width="7.109375" style="66" customWidth="1"/>
    <col min="9732" max="9732" width="9" style="66" customWidth="1"/>
    <col min="9733" max="9733" width="8.6640625" style="66" customWidth="1"/>
    <col min="9734" max="9734" width="6.5546875" style="66" customWidth="1"/>
    <col min="9735" max="9735" width="8.109375" style="66" customWidth="1"/>
    <col min="9736" max="9736" width="7.5546875" style="66" customWidth="1"/>
    <col min="9737" max="9737" width="7" style="66" customWidth="1"/>
    <col min="9738" max="9739" width="8.6640625" style="66" customWidth="1"/>
    <col min="9740" max="9740" width="7.33203125" style="66" customWidth="1"/>
    <col min="9741" max="9741" width="8.109375" style="66" customWidth="1"/>
    <col min="9742" max="9742" width="8.6640625" style="66" customWidth="1"/>
    <col min="9743" max="9743" width="6.44140625" style="66" customWidth="1"/>
    <col min="9744" max="9745" width="9.33203125" style="66" customWidth="1"/>
    <col min="9746" max="9746" width="6.44140625" style="66" customWidth="1"/>
    <col min="9747" max="9748" width="9.5546875" style="66" customWidth="1"/>
    <col min="9749" max="9749" width="6.44140625" style="66" customWidth="1"/>
    <col min="9750" max="9751" width="9.5546875" style="66" customWidth="1"/>
    <col min="9752" max="9752" width="6.6640625" style="66" customWidth="1"/>
    <col min="9753" max="9755" width="9.109375" style="66"/>
    <col min="9756" max="9756" width="10.88671875" style="66" bestFit="1" customWidth="1"/>
    <col min="9757" max="9977" width="9.109375" style="66"/>
    <col min="9978" max="9978" width="18.6640625" style="66" customWidth="1"/>
    <col min="9979" max="9980" width="9.44140625" style="66" customWidth="1"/>
    <col min="9981" max="9981" width="7.6640625" style="66" customWidth="1"/>
    <col min="9982" max="9982" width="9.33203125" style="66" customWidth="1"/>
    <col min="9983" max="9983" width="9.88671875" style="66" customWidth="1"/>
    <col min="9984" max="9984" width="7.109375" style="66" customWidth="1"/>
    <col min="9985" max="9985" width="8.5546875" style="66" customWidth="1"/>
    <col min="9986" max="9986" width="8.88671875" style="66" customWidth="1"/>
    <col min="9987" max="9987" width="7.109375" style="66" customWidth="1"/>
    <col min="9988" max="9988" width="9" style="66" customWidth="1"/>
    <col min="9989" max="9989" width="8.6640625" style="66" customWidth="1"/>
    <col min="9990" max="9990" width="6.5546875" style="66" customWidth="1"/>
    <col min="9991" max="9991" width="8.109375" style="66" customWidth="1"/>
    <col min="9992" max="9992" width="7.5546875" style="66" customWidth="1"/>
    <col min="9993" max="9993" width="7" style="66" customWidth="1"/>
    <col min="9994" max="9995" width="8.6640625" style="66" customWidth="1"/>
    <col min="9996" max="9996" width="7.33203125" style="66" customWidth="1"/>
    <col min="9997" max="9997" width="8.109375" style="66" customWidth="1"/>
    <col min="9998" max="9998" width="8.6640625" style="66" customWidth="1"/>
    <col min="9999" max="9999" width="6.44140625" style="66" customWidth="1"/>
    <col min="10000" max="10001" width="9.33203125" style="66" customWidth="1"/>
    <col min="10002" max="10002" width="6.44140625" style="66" customWidth="1"/>
    <col min="10003" max="10004" width="9.5546875" style="66" customWidth="1"/>
    <col min="10005" max="10005" width="6.44140625" style="66" customWidth="1"/>
    <col min="10006" max="10007" width="9.5546875" style="66" customWidth="1"/>
    <col min="10008" max="10008" width="6.6640625" style="66" customWidth="1"/>
    <col min="10009" max="10011" width="9.109375" style="66"/>
    <col min="10012" max="10012" width="10.88671875" style="66" bestFit="1" customWidth="1"/>
    <col min="10013" max="10233" width="9.109375" style="66"/>
    <col min="10234" max="10234" width="18.6640625" style="66" customWidth="1"/>
    <col min="10235" max="10236" width="9.44140625" style="66" customWidth="1"/>
    <col min="10237" max="10237" width="7.6640625" style="66" customWidth="1"/>
    <col min="10238" max="10238" width="9.33203125" style="66" customWidth="1"/>
    <col min="10239" max="10239" width="9.88671875" style="66" customWidth="1"/>
    <col min="10240" max="10240" width="7.109375" style="66" customWidth="1"/>
    <col min="10241" max="10241" width="8.5546875" style="66" customWidth="1"/>
    <col min="10242" max="10242" width="8.88671875" style="66" customWidth="1"/>
    <col min="10243" max="10243" width="7.109375" style="66" customWidth="1"/>
    <col min="10244" max="10244" width="9" style="66" customWidth="1"/>
    <col min="10245" max="10245" width="8.6640625" style="66" customWidth="1"/>
    <col min="10246" max="10246" width="6.5546875" style="66" customWidth="1"/>
    <col min="10247" max="10247" width="8.109375" style="66" customWidth="1"/>
    <col min="10248" max="10248" width="7.5546875" style="66" customWidth="1"/>
    <col min="10249" max="10249" width="7" style="66" customWidth="1"/>
    <col min="10250" max="10251" width="8.6640625" style="66" customWidth="1"/>
    <col min="10252" max="10252" width="7.33203125" style="66" customWidth="1"/>
    <col min="10253" max="10253" width="8.109375" style="66" customWidth="1"/>
    <col min="10254" max="10254" width="8.6640625" style="66" customWidth="1"/>
    <col min="10255" max="10255" width="6.44140625" style="66" customWidth="1"/>
    <col min="10256" max="10257" width="9.33203125" style="66" customWidth="1"/>
    <col min="10258" max="10258" width="6.44140625" style="66" customWidth="1"/>
    <col min="10259" max="10260" width="9.5546875" style="66" customWidth="1"/>
    <col min="10261" max="10261" width="6.44140625" style="66" customWidth="1"/>
    <col min="10262" max="10263" width="9.5546875" style="66" customWidth="1"/>
    <col min="10264" max="10264" width="6.6640625" style="66" customWidth="1"/>
    <col min="10265" max="10267" width="9.109375" style="66"/>
    <col min="10268" max="10268" width="10.88671875" style="66" bestFit="1" customWidth="1"/>
    <col min="10269" max="10489" width="9.109375" style="66"/>
    <col min="10490" max="10490" width="18.6640625" style="66" customWidth="1"/>
    <col min="10491" max="10492" width="9.44140625" style="66" customWidth="1"/>
    <col min="10493" max="10493" width="7.6640625" style="66" customWidth="1"/>
    <col min="10494" max="10494" width="9.33203125" style="66" customWidth="1"/>
    <col min="10495" max="10495" width="9.88671875" style="66" customWidth="1"/>
    <col min="10496" max="10496" width="7.109375" style="66" customWidth="1"/>
    <col min="10497" max="10497" width="8.5546875" style="66" customWidth="1"/>
    <col min="10498" max="10498" width="8.88671875" style="66" customWidth="1"/>
    <col min="10499" max="10499" width="7.109375" style="66" customWidth="1"/>
    <col min="10500" max="10500" width="9" style="66" customWidth="1"/>
    <col min="10501" max="10501" width="8.6640625" style="66" customWidth="1"/>
    <col min="10502" max="10502" width="6.5546875" style="66" customWidth="1"/>
    <col min="10503" max="10503" width="8.109375" style="66" customWidth="1"/>
    <col min="10504" max="10504" width="7.5546875" style="66" customWidth="1"/>
    <col min="10505" max="10505" width="7" style="66" customWidth="1"/>
    <col min="10506" max="10507" width="8.6640625" style="66" customWidth="1"/>
    <col min="10508" max="10508" width="7.33203125" style="66" customWidth="1"/>
    <col min="10509" max="10509" width="8.109375" style="66" customWidth="1"/>
    <col min="10510" max="10510" width="8.6640625" style="66" customWidth="1"/>
    <col min="10511" max="10511" width="6.44140625" style="66" customWidth="1"/>
    <col min="10512" max="10513" width="9.33203125" style="66" customWidth="1"/>
    <col min="10514" max="10514" width="6.44140625" style="66" customWidth="1"/>
    <col min="10515" max="10516" width="9.5546875" style="66" customWidth="1"/>
    <col min="10517" max="10517" width="6.44140625" style="66" customWidth="1"/>
    <col min="10518" max="10519" width="9.5546875" style="66" customWidth="1"/>
    <col min="10520" max="10520" width="6.6640625" style="66" customWidth="1"/>
    <col min="10521" max="10523" width="9.109375" style="66"/>
    <col min="10524" max="10524" width="10.88671875" style="66" bestFit="1" customWidth="1"/>
    <col min="10525" max="10745" width="9.109375" style="66"/>
    <col min="10746" max="10746" width="18.6640625" style="66" customWidth="1"/>
    <col min="10747" max="10748" width="9.44140625" style="66" customWidth="1"/>
    <col min="10749" max="10749" width="7.6640625" style="66" customWidth="1"/>
    <col min="10750" max="10750" width="9.33203125" style="66" customWidth="1"/>
    <col min="10751" max="10751" width="9.88671875" style="66" customWidth="1"/>
    <col min="10752" max="10752" width="7.109375" style="66" customWidth="1"/>
    <col min="10753" max="10753" width="8.5546875" style="66" customWidth="1"/>
    <col min="10754" max="10754" width="8.88671875" style="66" customWidth="1"/>
    <col min="10755" max="10755" width="7.109375" style="66" customWidth="1"/>
    <col min="10756" max="10756" width="9" style="66" customWidth="1"/>
    <col min="10757" max="10757" width="8.6640625" style="66" customWidth="1"/>
    <col min="10758" max="10758" width="6.5546875" style="66" customWidth="1"/>
    <col min="10759" max="10759" width="8.109375" style="66" customWidth="1"/>
    <col min="10760" max="10760" width="7.5546875" style="66" customWidth="1"/>
    <col min="10761" max="10761" width="7" style="66" customWidth="1"/>
    <col min="10762" max="10763" width="8.6640625" style="66" customWidth="1"/>
    <col min="10764" max="10764" width="7.33203125" style="66" customWidth="1"/>
    <col min="10765" max="10765" width="8.109375" style="66" customWidth="1"/>
    <col min="10766" max="10766" width="8.6640625" style="66" customWidth="1"/>
    <col min="10767" max="10767" width="6.44140625" style="66" customWidth="1"/>
    <col min="10768" max="10769" width="9.33203125" style="66" customWidth="1"/>
    <col min="10770" max="10770" width="6.44140625" style="66" customWidth="1"/>
    <col min="10771" max="10772" width="9.5546875" style="66" customWidth="1"/>
    <col min="10773" max="10773" width="6.44140625" style="66" customWidth="1"/>
    <col min="10774" max="10775" width="9.5546875" style="66" customWidth="1"/>
    <col min="10776" max="10776" width="6.6640625" style="66" customWidth="1"/>
    <col min="10777" max="10779" width="9.109375" style="66"/>
    <col min="10780" max="10780" width="10.88671875" style="66" bestFit="1" customWidth="1"/>
    <col min="10781" max="11001" width="9.109375" style="66"/>
    <col min="11002" max="11002" width="18.6640625" style="66" customWidth="1"/>
    <col min="11003" max="11004" width="9.44140625" style="66" customWidth="1"/>
    <col min="11005" max="11005" width="7.6640625" style="66" customWidth="1"/>
    <col min="11006" max="11006" width="9.33203125" style="66" customWidth="1"/>
    <col min="11007" max="11007" width="9.88671875" style="66" customWidth="1"/>
    <col min="11008" max="11008" width="7.109375" style="66" customWidth="1"/>
    <col min="11009" max="11009" width="8.5546875" style="66" customWidth="1"/>
    <col min="11010" max="11010" width="8.88671875" style="66" customWidth="1"/>
    <col min="11011" max="11011" width="7.109375" style="66" customWidth="1"/>
    <col min="11012" max="11012" width="9" style="66" customWidth="1"/>
    <col min="11013" max="11013" width="8.6640625" style="66" customWidth="1"/>
    <col min="11014" max="11014" width="6.5546875" style="66" customWidth="1"/>
    <col min="11015" max="11015" width="8.109375" style="66" customWidth="1"/>
    <col min="11016" max="11016" width="7.5546875" style="66" customWidth="1"/>
    <col min="11017" max="11017" width="7" style="66" customWidth="1"/>
    <col min="11018" max="11019" width="8.6640625" style="66" customWidth="1"/>
    <col min="11020" max="11020" width="7.33203125" style="66" customWidth="1"/>
    <col min="11021" max="11021" width="8.109375" style="66" customWidth="1"/>
    <col min="11022" max="11022" width="8.6640625" style="66" customWidth="1"/>
    <col min="11023" max="11023" width="6.44140625" style="66" customWidth="1"/>
    <col min="11024" max="11025" width="9.33203125" style="66" customWidth="1"/>
    <col min="11026" max="11026" width="6.44140625" style="66" customWidth="1"/>
    <col min="11027" max="11028" width="9.5546875" style="66" customWidth="1"/>
    <col min="11029" max="11029" width="6.44140625" style="66" customWidth="1"/>
    <col min="11030" max="11031" width="9.5546875" style="66" customWidth="1"/>
    <col min="11032" max="11032" width="6.6640625" style="66" customWidth="1"/>
    <col min="11033" max="11035" width="9.109375" style="66"/>
    <col min="11036" max="11036" width="10.88671875" style="66" bestFit="1" customWidth="1"/>
    <col min="11037" max="11257" width="9.109375" style="66"/>
    <col min="11258" max="11258" width="18.6640625" style="66" customWidth="1"/>
    <col min="11259" max="11260" width="9.44140625" style="66" customWidth="1"/>
    <col min="11261" max="11261" width="7.6640625" style="66" customWidth="1"/>
    <col min="11262" max="11262" width="9.33203125" style="66" customWidth="1"/>
    <col min="11263" max="11263" width="9.88671875" style="66" customWidth="1"/>
    <col min="11264" max="11264" width="7.109375" style="66" customWidth="1"/>
    <col min="11265" max="11265" width="8.5546875" style="66" customWidth="1"/>
    <col min="11266" max="11266" width="8.88671875" style="66" customWidth="1"/>
    <col min="11267" max="11267" width="7.109375" style="66" customWidth="1"/>
    <col min="11268" max="11268" width="9" style="66" customWidth="1"/>
    <col min="11269" max="11269" width="8.6640625" style="66" customWidth="1"/>
    <col min="11270" max="11270" width="6.5546875" style="66" customWidth="1"/>
    <col min="11271" max="11271" width="8.109375" style="66" customWidth="1"/>
    <col min="11272" max="11272" width="7.5546875" style="66" customWidth="1"/>
    <col min="11273" max="11273" width="7" style="66" customWidth="1"/>
    <col min="11274" max="11275" width="8.6640625" style="66" customWidth="1"/>
    <col min="11276" max="11276" width="7.33203125" style="66" customWidth="1"/>
    <col min="11277" max="11277" width="8.109375" style="66" customWidth="1"/>
    <col min="11278" max="11278" width="8.6640625" style="66" customWidth="1"/>
    <col min="11279" max="11279" width="6.44140625" style="66" customWidth="1"/>
    <col min="11280" max="11281" width="9.33203125" style="66" customWidth="1"/>
    <col min="11282" max="11282" width="6.44140625" style="66" customWidth="1"/>
    <col min="11283" max="11284" width="9.5546875" style="66" customWidth="1"/>
    <col min="11285" max="11285" width="6.44140625" style="66" customWidth="1"/>
    <col min="11286" max="11287" width="9.5546875" style="66" customWidth="1"/>
    <col min="11288" max="11288" width="6.6640625" style="66" customWidth="1"/>
    <col min="11289" max="11291" width="9.109375" style="66"/>
    <col min="11292" max="11292" width="10.88671875" style="66" bestFit="1" customWidth="1"/>
    <col min="11293" max="11513" width="9.109375" style="66"/>
    <col min="11514" max="11514" width="18.6640625" style="66" customWidth="1"/>
    <col min="11515" max="11516" width="9.44140625" style="66" customWidth="1"/>
    <col min="11517" max="11517" width="7.6640625" style="66" customWidth="1"/>
    <col min="11518" max="11518" width="9.33203125" style="66" customWidth="1"/>
    <col min="11519" max="11519" width="9.88671875" style="66" customWidth="1"/>
    <col min="11520" max="11520" width="7.109375" style="66" customWidth="1"/>
    <col min="11521" max="11521" width="8.5546875" style="66" customWidth="1"/>
    <col min="11522" max="11522" width="8.88671875" style="66" customWidth="1"/>
    <col min="11523" max="11523" width="7.109375" style="66" customWidth="1"/>
    <col min="11524" max="11524" width="9" style="66" customWidth="1"/>
    <col min="11525" max="11525" width="8.6640625" style="66" customWidth="1"/>
    <col min="11526" max="11526" width="6.5546875" style="66" customWidth="1"/>
    <col min="11527" max="11527" width="8.109375" style="66" customWidth="1"/>
    <col min="11528" max="11528" width="7.5546875" style="66" customWidth="1"/>
    <col min="11529" max="11529" width="7" style="66" customWidth="1"/>
    <col min="11530" max="11531" width="8.6640625" style="66" customWidth="1"/>
    <col min="11532" max="11532" width="7.33203125" style="66" customWidth="1"/>
    <col min="11533" max="11533" width="8.109375" style="66" customWidth="1"/>
    <col min="11534" max="11534" width="8.6640625" style="66" customWidth="1"/>
    <col min="11535" max="11535" width="6.44140625" style="66" customWidth="1"/>
    <col min="11536" max="11537" width="9.33203125" style="66" customWidth="1"/>
    <col min="11538" max="11538" width="6.44140625" style="66" customWidth="1"/>
    <col min="11539" max="11540" width="9.5546875" style="66" customWidth="1"/>
    <col min="11541" max="11541" width="6.44140625" style="66" customWidth="1"/>
    <col min="11542" max="11543" width="9.5546875" style="66" customWidth="1"/>
    <col min="11544" max="11544" width="6.6640625" style="66" customWidth="1"/>
    <col min="11545" max="11547" width="9.109375" style="66"/>
    <col min="11548" max="11548" width="10.88671875" style="66" bestFit="1" customWidth="1"/>
    <col min="11549" max="11769" width="9.109375" style="66"/>
    <col min="11770" max="11770" width="18.6640625" style="66" customWidth="1"/>
    <col min="11771" max="11772" width="9.44140625" style="66" customWidth="1"/>
    <col min="11773" max="11773" width="7.6640625" style="66" customWidth="1"/>
    <col min="11774" max="11774" width="9.33203125" style="66" customWidth="1"/>
    <col min="11775" max="11775" width="9.88671875" style="66" customWidth="1"/>
    <col min="11776" max="11776" width="7.109375" style="66" customWidth="1"/>
    <col min="11777" max="11777" width="8.5546875" style="66" customWidth="1"/>
    <col min="11778" max="11778" width="8.88671875" style="66" customWidth="1"/>
    <col min="11779" max="11779" width="7.109375" style="66" customWidth="1"/>
    <col min="11780" max="11780" width="9" style="66" customWidth="1"/>
    <col min="11781" max="11781" width="8.6640625" style="66" customWidth="1"/>
    <col min="11782" max="11782" width="6.5546875" style="66" customWidth="1"/>
    <col min="11783" max="11783" width="8.109375" style="66" customWidth="1"/>
    <col min="11784" max="11784" width="7.5546875" style="66" customWidth="1"/>
    <col min="11785" max="11785" width="7" style="66" customWidth="1"/>
    <col min="11786" max="11787" width="8.6640625" style="66" customWidth="1"/>
    <col min="11788" max="11788" width="7.33203125" style="66" customWidth="1"/>
    <col min="11789" max="11789" width="8.109375" style="66" customWidth="1"/>
    <col min="11790" max="11790" width="8.6640625" style="66" customWidth="1"/>
    <col min="11791" max="11791" width="6.44140625" style="66" customWidth="1"/>
    <col min="11792" max="11793" width="9.33203125" style="66" customWidth="1"/>
    <col min="11794" max="11794" width="6.44140625" style="66" customWidth="1"/>
    <col min="11795" max="11796" width="9.5546875" style="66" customWidth="1"/>
    <col min="11797" max="11797" width="6.44140625" style="66" customWidth="1"/>
    <col min="11798" max="11799" width="9.5546875" style="66" customWidth="1"/>
    <col min="11800" max="11800" width="6.6640625" style="66" customWidth="1"/>
    <col min="11801" max="11803" width="9.109375" style="66"/>
    <col min="11804" max="11804" width="10.88671875" style="66" bestFit="1" customWidth="1"/>
    <col min="11805" max="12025" width="9.109375" style="66"/>
    <col min="12026" max="12026" width="18.6640625" style="66" customWidth="1"/>
    <col min="12027" max="12028" width="9.44140625" style="66" customWidth="1"/>
    <col min="12029" max="12029" width="7.6640625" style="66" customWidth="1"/>
    <col min="12030" max="12030" width="9.33203125" style="66" customWidth="1"/>
    <col min="12031" max="12031" width="9.88671875" style="66" customWidth="1"/>
    <col min="12032" max="12032" width="7.109375" style="66" customWidth="1"/>
    <col min="12033" max="12033" width="8.5546875" style="66" customWidth="1"/>
    <col min="12034" max="12034" width="8.88671875" style="66" customWidth="1"/>
    <col min="12035" max="12035" width="7.109375" style="66" customWidth="1"/>
    <col min="12036" max="12036" width="9" style="66" customWidth="1"/>
    <col min="12037" max="12037" width="8.6640625" style="66" customWidth="1"/>
    <col min="12038" max="12038" width="6.5546875" style="66" customWidth="1"/>
    <col min="12039" max="12039" width="8.109375" style="66" customWidth="1"/>
    <col min="12040" max="12040" width="7.5546875" style="66" customWidth="1"/>
    <col min="12041" max="12041" width="7" style="66" customWidth="1"/>
    <col min="12042" max="12043" width="8.6640625" style="66" customWidth="1"/>
    <col min="12044" max="12044" width="7.33203125" style="66" customWidth="1"/>
    <col min="12045" max="12045" width="8.109375" style="66" customWidth="1"/>
    <col min="12046" max="12046" width="8.6640625" style="66" customWidth="1"/>
    <col min="12047" max="12047" width="6.44140625" style="66" customWidth="1"/>
    <col min="12048" max="12049" width="9.33203125" style="66" customWidth="1"/>
    <col min="12050" max="12050" width="6.44140625" style="66" customWidth="1"/>
    <col min="12051" max="12052" width="9.5546875" style="66" customWidth="1"/>
    <col min="12053" max="12053" width="6.44140625" style="66" customWidth="1"/>
    <col min="12054" max="12055" width="9.5546875" style="66" customWidth="1"/>
    <col min="12056" max="12056" width="6.6640625" style="66" customWidth="1"/>
    <col min="12057" max="12059" width="9.109375" style="66"/>
    <col min="12060" max="12060" width="10.88671875" style="66" bestFit="1" customWidth="1"/>
    <col min="12061" max="12281" width="9.109375" style="66"/>
    <col min="12282" max="12282" width="18.6640625" style="66" customWidth="1"/>
    <col min="12283" max="12284" width="9.44140625" style="66" customWidth="1"/>
    <col min="12285" max="12285" width="7.6640625" style="66" customWidth="1"/>
    <col min="12286" max="12286" width="9.33203125" style="66" customWidth="1"/>
    <col min="12287" max="12287" width="9.88671875" style="66" customWidth="1"/>
    <col min="12288" max="12288" width="7.109375" style="66" customWidth="1"/>
    <col min="12289" max="12289" width="8.5546875" style="66" customWidth="1"/>
    <col min="12290" max="12290" width="8.88671875" style="66" customWidth="1"/>
    <col min="12291" max="12291" width="7.109375" style="66" customWidth="1"/>
    <col min="12292" max="12292" width="9" style="66" customWidth="1"/>
    <col min="12293" max="12293" width="8.6640625" style="66" customWidth="1"/>
    <col min="12294" max="12294" width="6.5546875" style="66" customWidth="1"/>
    <col min="12295" max="12295" width="8.109375" style="66" customWidth="1"/>
    <col min="12296" max="12296" width="7.5546875" style="66" customWidth="1"/>
    <col min="12297" max="12297" width="7" style="66" customWidth="1"/>
    <col min="12298" max="12299" width="8.6640625" style="66" customWidth="1"/>
    <col min="12300" max="12300" width="7.33203125" style="66" customWidth="1"/>
    <col min="12301" max="12301" width="8.109375" style="66" customWidth="1"/>
    <col min="12302" max="12302" width="8.6640625" style="66" customWidth="1"/>
    <col min="12303" max="12303" width="6.44140625" style="66" customWidth="1"/>
    <col min="12304" max="12305" width="9.33203125" style="66" customWidth="1"/>
    <col min="12306" max="12306" width="6.44140625" style="66" customWidth="1"/>
    <col min="12307" max="12308" width="9.5546875" style="66" customWidth="1"/>
    <col min="12309" max="12309" width="6.44140625" style="66" customWidth="1"/>
    <col min="12310" max="12311" width="9.5546875" style="66" customWidth="1"/>
    <col min="12312" max="12312" width="6.6640625" style="66" customWidth="1"/>
    <col min="12313" max="12315" width="9.109375" style="66"/>
    <col min="12316" max="12316" width="10.88671875" style="66" bestFit="1" customWidth="1"/>
    <col min="12317" max="12537" width="9.109375" style="66"/>
    <col min="12538" max="12538" width="18.6640625" style="66" customWidth="1"/>
    <col min="12539" max="12540" width="9.44140625" style="66" customWidth="1"/>
    <col min="12541" max="12541" width="7.6640625" style="66" customWidth="1"/>
    <col min="12542" max="12542" width="9.33203125" style="66" customWidth="1"/>
    <col min="12543" max="12543" width="9.88671875" style="66" customWidth="1"/>
    <col min="12544" max="12544" width="7.109375" style="66" customWidth="1"/>
    <col min="12545" max="12545" width="8.5546875" style="66" customWidth="1"/>
    <col min="12546" max="12546" width="8.88671875" style="66" customWidth="1"/>
    <col min="12547" max="12547" width="7.109375" style="66" customWidth="1"/>
    <col min="12548" max="12548" width="9" style="66" customWidth="1"/>
    <col min="12549" max="12549" width="8.6640625" style="66" customWidth="1"/>
    <col min="12550" max="12550" width="6.5546875" style="66" customWidth="1"/>
    <col min="12551" max="12551" width="8.109375" style="66" customWidth="1"/>
    <col min="12552" max="12552" width="7.5546875" style="66" customWidth="1"/>
    <col min="12553" max="12553" width="7" style="66" customWidth="1"/>
    <col min="12554" max="12555" width="8.6640625" style="66" customWidth="1"/>
    <col min="12556" max="12556" width="7.33203125" style="66" customWidth="1"/>
    <col min="12557" max="12557" width="8.109375" style="66" customWidth="1"/>
    <col min="12558" max="12558" width="8.6640625" style="66" customWidth="1"/>
    <col min="12559" max="12559" width="6.44140625" style="66" customWidth="1"/>
    <col min="12560" max="12561" width="9.33203125" style="66" customWidth="1"/>
    <col min="12562" max="12562" width="6.44140625" style="66" customWidth="1"/>
    <col min="12563" max="12564" width="9.5546875" style="66" customWidth="1"/>
    <col min="12565" max="12565" width="6.44140625" style="66" customWidth="1"/>
    <col min="12566" max="12567" width="9.5546875" style="66" customWidth="1"/>
    <col min="12568" max="12568" width="6.6640625" style="66" customWidth="1"/>
    <col min="12569" max="12571" width="9.109375" style="66"/>
    <col min="12572" max="12572" width="10.88671875" style="66" bestFit="1" customWidth="1"/>
    <col min="12573" max="12793" width="9.109375" style="66"/>
    <col min="12794" max="12794" width="18.6640625" style="66" customWidth="1"/>
    <col min="12795" max="12796" width="9.44140625" style="66" customWidth="1"/>
    <col min="12797" max="12797" width="7.6640625" style="66" customWidth="1"/>
    <col min="12798" max="12798" width="9.33203125" style="66" customWidth="1"/>
    <col min="12799" max="12799" width="9.88671875" style="66" customWidth="1"/>
    <col min="12800" max="12800" width="7.109375" style="66" customWidth="1"/>
    <col min="12801" max="12801" width="8.5546875" style="66" customWidth="1"/>
    <col min="12802" max="12802" width="8.88671875" style="66" customWidth="1"/>
    <col min="12803" max="12803" width="7.109375" style="66" customWidth="1"/>
    <col min="12804" max="12804" width="9" style="66" customWidth="1"/>
    <col min="12805" max="12805" width="8.6640625" style="66" customWidth="1"/>
    <col min="12806" max="12806" width="6.5546875" style="66" customWidth="1"/>
    <col min="12807" max="12807" width="8.109375" style="66" customWidth="1"/>
    <col min="12808" max="12808" width="7.5546875" style="66" customWidth="1"/>
    <col min="12809" max="12809" width="7" style="66" customWidth="1"/>
    <col min="12810" max="12811" width="8.6640625" style="66" customWidth="1"/>
    <col min="12812" max="12812" width="7.33203125" style="66" customWidth="1"/>
    <col min="12813" max="12813" width="8.109375" style="66" customWidth="1"/>
    <col min="12814" max="12814" width="8.6640625" style="66" customWidth="1"/>
    <col min="12815" max="12815" width="6.44140625" style="66" customWidth="1"/>
    <col min="12816" max="12817" width="9.33203125" style="66" customWidth="1"/>
    <col min="12818" max="12818" width="6.44140625" style="66" customWidth="1"/>
    <col min="12819" max="12820" width="9.5546875" style="66" customWidth="1"/>
    <col min="12821" max="12821" width="6.44140625" style="66" customWidth="1"/>
    <col min="12822" max="12823" width="9.5546875" style="66" customWidth="1"/>
    <col min="12824" max="12824" width="6.6640625" style="66" customWidth="1"/>
    <col min="12825" max="12827" width="9.109375" style="66"/>
    <col min="12828" max="12828" width="10.88671875" style="66" bestFit="1" customWidth="1"/>
    <col min="12829" max="13049" width="9.109375" style="66"/>
    <col min="13050" max="13050" width="18.6640625" style="66" customWidth="1"/>
    <col min="13051" max="13052" width="9.44140625" style="66" customWidth="1"/>
    <col min="13053" max="13053" width="7.6640625" style="66" customWidth="1"/>
    <col min="13054" max="13054" width="9.33203125" style="66" customWidth="1"/>
    <col min="13055" max="13055" width="9.88671875" style="66" customWidth="1"/>
    <col min="13056" max="13056" width="7.109375" style="66" customWidth="1"/>
    <col min="13057" max="13057" width="8.5546875" style="66" customWidth="1"/>
    <col min="13058" max="13058" width="8.88671875" style="66" customWidth="1"/>
    <col min="13059" max="13059" width="7.109375" style="66" customWidth="1"/>
    <col min="13060" max="13060" width="9" style="66" customWidth="1"/>
    <col min="13061" max="13061" width="8.6640625" style="66" customWidth="1"/>
    <col min="13062" max="13062" width="6.5546875" style="66" customWidth="1"/>
    <col min="13063" max="13063" width="8.109375" style="66" customWidth="1"/>
    <col min="13064" max="13064" width="7.5546875" style="66" customWidth="1"/>
    <col min="13065" max="13065" width="7" style="66" customWidth="1"/>
    <col min="13066" max="13067" width="8.6640625" style="66" customWidth="1"/>
    <col min="13068" max="13068" width="7.33203125" style="66" customWidth="1"/>
    <col min="13069" max="13069" width="8.109375" style="66" customWidth="1"/>
    <col min="13070" max="13070" width="8.6640625" style="66" customWidth="1"/>
    <col min="13071" max="13071" width="6.44140625" style="66" customWidth="1"/>
    <col min="13072" max="13073" width="9.33203125" style="66" customWidth="1"/>
    <col min="13074" max="13074" width="6.44140625" style="66" customWidth="1"/>
    <col min="13075" max="13076" width="9.5546875" style="66" customWidth="1"/>
    <col min="13077" max="13077" width="6.44140625" style="66" customWidth="1"/>
    <col min="13078" max="13079" width="9.5546875" style="66" customWidth="1"/>
    <col min="13080" max="13080" width="6.6640625" style="66" customWidth="1"/>
    <col min="13081" max="13083" width="9.109375" style="66"/>
    <col min="13084" max="13084" width="10.88671875" style="66" bestFit="1" customWidth="1"/>
    <col min="13085" max="13305" width="9.109375" style="66"/>
    <col min="13306" max="13306" width="18.6640625" style="66" customWidth="1"/>
    <col min="13307" max="13308" width="9.44140625" style="66" customWidth="1"/>
    <col min="13309" max="13309" width="7.6640625" style="66" customWidth="1"/>
    <col min="13310" max="13310" width="9.33203125" style="66" customWidth="1"/>
    <col min="13311" max="13311" width="9.88671875" style="66" customWidth="1"/>
    <col min="13312" max="13312" width="7.109375" style="66" customWidth="1"/>
    <col min="13313" max="13313" width="8.5546875" style="66" customWidth="1"/>
    <col min="13314" max="13314" width="8.88671875" style="66" customWidth="1"/>
    <col min="13315" max="13315" width="7.109375" style="66" customWidth="1"/>
    <col min="13316" max="13316" width="9" style="66" customWidth="1"/>
    <col min="13317" max="13317" width="8.6640625" style="66" customWidth="1"/>
    <col min="13318" max="13318" width="6.5546875" style="66" customWidth="1"/>
    <col min="13319" max="13319" width="8.109375" style="66" customWidth="1"/>
    <col min="13320" max="13320" width="7.5546875" style="66" customWidth="1"/>
    <col min="13321" max="13321" width="7" style="66" customWidth="1"/>
    <col min="13322" max="13323" width="8.6640625" style="66" customWidth="1"/>
    <col min="13324" max="13324" width="7.33203125" style="66" customWidth="1"/>
    <col min="13325" max="13325" width="8.109375" style="66" customWidth="1"/>
    <col min="13326" max="13326" width="8.6640625" style="66" customWidth="1"/>
    <col min="13327" max="13327" width="6.44140625" style="66" customWidth="1"/>
    <col min="13328" max="13329" width="9.33203125" style="66" customWidth="1"/>
    <col min="13330" max="13330" width="6.44140625" style="66" customWidth="1"/>
    <col min="13331" max="13332" width="9.5546875" style="66" customWidth="1"/>
    <col min="13333" max="13333" width="6.44140625" style="66" customWidth="1"/>
    <col min="13334" max="13335" width="9.5546875" style="66" customWidth="1"/>
    <col min="13336" max="13336" width="6.6640625" style="66" customWidth="1"/>
    <col min="13337" max="13339" width="9.109375" style="66"/>
    <col min="13340" max="13340" width="10.88671875" style="66" bestFit="1" customWidth="1"/>
    <col min="13341" max="13561" width="9.109375" style="66"/>
    <col min="13562" max="13562" width="18.6640625" style="66" customWidth="1"/>
    <col min="13563" max="13564" width="9.44140625" style="66" customWidth="1"/>
    <col min="13565" max="13565" width="7.6640625" style="66" customWidth="1"/>
    <col min="13566" max="13566" width="9.33203125" style="66" customWidth="1"/>
    <col min="13567" max="13567" width="9.88671875" style="66" customWidth="1"/>
    <col min="13568" max="13568" width="7.109375" style="66" customWidth="1"/>
    <col min="13569" max="13569" width="8.5546875" style="66" customWidth="1"/>
    <col min="13570" max="13570" width="8.88671875" style="66" customWidth="1"/>
    <col min="13571" max="13571" width="7.109375" style="66" customWidth="1"/>
    <col min="13572" max="13572" width="9" style="66" customWidth="1"/>
    <col min="13573" max="13573" width="8.6640625" style="66" customWidth="1"/>
    <col min="13574" max="13574" width="6.5546875" style="66" customWidth="1"/>
    <col min="13575" max="13575" width="8.109375" style="66" customWidth="1"/>
    <col min="13576" max="13576" width="7.5546875" style="66" customWidth="1"/>
    <col min="13577" max="13577" width="7" style="66" customWidth="1"/>
    <col min="13578" max="13579" width="8.6640625" style="66" customWidth="1"/>
    <col min="13580" max="13580" width="7.33203125" style="66" customWidth="1"/>
    <col min="13581" max="13581" width="8.109375" style="66" customWidth="1"/>
    <col min="13582" max="13582" width="8.6640625" style="66" customWidth="1"/>
    <col min="13583" max="13583" width="6.44140625" style="66" customWidth="1"/>
    <col min="13584" max="13585" width="9.33203125" style="66" customWidth="1"/>
    <col min="13586" max="13586" width="6.44140625" style="66" customWidth="1"/>
    <col min="13587" max="13588" width="9.5546875" style="66" customWidth="1"/>
    <col min="13589" max="13589" width="6.44140625" style="66" customWidth="1"/>
    <col min="13590" max="13591" width="9.5546875" style="66" customWidth="1"/>
    <col min="13592" max="13592" width="6.6640625" style="66" customWidth="1"/>
    <col min="13593" max="13595" width="9.109375" style="66"/>
    <col min="13596" max="13596" width="10.88671875" style="66" bestFit="1" customWidth="1"/>
    <col min="13597" max="13817" width="9.109375" style="66"/>
    <col min="13818" max="13818" width="18.6640625" style="66" customWidth="1"/>
    <col min="13819" max="13820" width="9.44140625" style="66" customWidth="1"/>
    <col min="13821" max="13821" width="7.6640625" style="66" customWidth="1"/>
    <col min="13822" max="13822" width="9.33203125" style="66" customWidth="1"/>
    <col min="13823" max="13823" width="9.88671875" style="66" customWidth="1"/>
    <col min="13824" max="13824" width="7.109375" style="66" customWidth="1"/>
    <col min="13825" max="13825" width="8.5546875" style="66" customWidth="1"/>
    <col min="13826" max="13826" width="8.88671875" style="66" customWidth="1"/>
    <col min="13827" max="13827" width="7.109375" style="66" customWidth="1"/>
    <col min="13828" max="13828" width="9" style="66" customWidth="1"/>
    <col min="13829" max="13829" width="8.6640625" style="66" customWidth="1"/>
    <col min="13830" max="13830" width="6.5546875" style="66" customWidth="1"/>
    <col min="13831" max="13831" width="8.109375" style="66" customWidth="1"/>
    <col min="13832" max="13832" width="7.5546875" style="66" customWidth="1"/>
    <col min="13833" max="13833" width="7" style="66" customWidth="1"/>
    <col min="13834" max="13835" width="8.6640625" style="66" customWidth="1"/>
    <col min="13836" max="13836" width="7.33203125" style="66" customWidth="1"/>
    <col min="13837" max="13837" width="8.109375" style="66" customWidth="1"/>
    <col min="13838" max="13838" width="8.6640625" style="66" customWidth="1"/>
    <col min="13839" max="13839" width="6.44140625" style="66" customWidth="1"/>
    <col min="13840" max="13841" width="9.33203125" style="66" customWidth="1"/>
    <col min="13842" max="13842" width="6.44140625" style="66" customWidth="1"/>
    <col min="13843" max="13844" width="9.5546875" style="66" customWidth="1"/>
    <col min="13845" max="13845" width="6.44140625" style="66" customWidth="1"/>
    <col min="13846" max="13847" width="9.5546875" style="66" customWidth="1"/>
    <col min="13848" max="13848" width="6.6640625" style="66" customWidth="1"/>
    <col min="13849" max="13851" width="9.109375" style="66"/>
    <col min="13852" max="13852" width="10.88671875" style="66" bestFit="1" customWidth="1"/>
    <col min="13853" max="14073" width="9.109375" style="66"/>
    <col min="14074" max="14074" width="18.6640625" style="66" customWidth="1"/>
    <col min="14075" max="14076" width="9.44140625" style="66" customWidth="1"/>
    <col min="14077" max="14077" width="7.6640625" style="66" customWidth="1"/>
    <col min="14078" max="14078" width="9.33203125" style="66" customWidth="1"/>
    <col min="14079" max="14079" width="9.88671875" style="66" customWidth="1"/>
    <col min="14080" max="14080" width="7.109375" style="66" customWidth="1"/>
    <col min="14081" max="14081" width="8.5546875" style="66" customWidth="1"/>
    <col min="14082" max="14082" width="8.88671875" style="66" customWidth="1"/>
    <col min="14083" max="14083" width="7.109375" style="66" customWidth="1"/>
    <col min="14084" max="14084" width="9" style="66" customWidth="1"/>
    <col min="14085" max="14085" width="8.6640625" style="66" customWidth="1"/>
    <col min="14086" max="14086" width="6.5546875" style="66" customWidth="1"/>
    <col min="14087" max="14087" width="8.109375" style="66" customWidth="1"/>
    <col min="14088" max="14088" width="7.5546875" style="66" customWidth="1"/>
    <col min="14089" max="14089" width="7" style="66" customWidth="1"/>
    <col min="14090" max="14091" width="8.6640625" style="66" customWidth="1"/>
    <col min="14092" max="14092" width="7.33203125" style="66" customWidth="1"/>
    <col min="14093" max="14093" width="8.109375" style="66" customWidth="1"/>
    <col min="14094" max="14094" width="8.6640625" style="66" customWidth="1"/>
    <col min="14095" max="14095" width="6.44140625" style="66" customWidth="1"/>
    <col min="14096" max="14097" width="9.33203125" style="66" customWidth="1"/>
    <col min="14098" max="14098" width="6.44140625" style="66" customWidth="1"/>
    <col min="14099" max="14100" width="9.5546875" style="66" customWidth="1"/>
    <col min="14101" max="14101" width="6.44140625" style="66" customWidth="1"/>
    <col min="14102" max="14103" width="9.5546875" style="66" customWidth="1"/>
    <col min="14104" max="14104" width="6.6640625" style="66" customWidth="1"/>
    <col min="14105" max="14107" width="9.109375" style="66"/>
    <col min="14108" max="14108" width="10.88671875" style="66" bestFit="1" customWidth="1"/>
    <col min="14109" max="14329" width="9.109375" style="66"/>
    <col min="14330" max="14330" width="18.6640625" style="66" customWidth="1"/>
    <col min="14331" max="14332" width="9.44140625" style="66" customWidth="1"/>
    <col min="14333" max="14333" width="7.6640625" style="66" customWidth="1"/>
    <col min="14334" max="14334" width="9.33203125" style="66" customWidth="1"/>
    <col min="14335" max="14335" width="9.88671875" style="66" customWidth="1"/>
    <col min="14336" max="14336" width="7.109375" style="66" customWidth="1"/>
    <col min="14337" max="14337" width="8.5546875" style="66" customWidth="1"/>
    <col min="14338" max="14338" width="8.88671875" style="66" customWidth="1"/>
    <col min="14339" max="14339" width="7.109375" style="66" customWidth="1"/>
    <col min="14340" max="14340" width="9" style="66" customWidth="1"/>
    <col min="14341" max="14341" width="8.6640625" style="66" customWidth="1"/>
    <col min="14342" max="14342" width="6.5546875" style="66" customWidth="1"/>
    <col min="14343" max="14343" width="8.109375" style="66" customWidth="1"/>
    <col min="14344" max="14344" width="7.5546875" style="66" customWidth="1"/>
    <col min="14345" max="14345" width="7" style="66" customWidth="1"/>
    <col min="14346" max="14347" width="8.6640625" style="66" customWidth="1"/>
    <col min="14348" max="14348" width="7.33203125" style="66" customWidth="1"/>
    <col min="14349" max="14349" width="8.109375" style="66" customWidth="1"/>
    <col min="14350" max="14350" width="8.6640625" style="66" customWidth="1"/>
    <col min="14351" max="14351" width="6.44140625" style="66" customWidth="1"/>
    <col min="14352" max="14353" width="9.33203125" style="66" customWidth="1"/>
    <col min="14354" max="14354" width="6.44140625" style="66" customWidth="1"/>
    <col min="14355" max="14356" width="9.5546875" style="66" customWidth="1"/>
    <col min="14357" max="14357" width="6.44140625" style="66" customWidth="1"/>
    <col min="14358" max="14359" width="9.5546875" style="66" customWidth="1"/>
    <col min="14360" max="14360" width="6.6640625" style="66" customWidth="1"/>
    <col min="14361" max="14363" width="9.109375" style="66"/>
    <col min="14364" max="14364" width="10.88671875" style="66" bestFit="1" customWidth="1"/>
    <col min="14365" max="14585" width="9.109375" style="66"/>
    <col min="14586" max="14586" width="18.6640625" style="66" customWidth="1"/>
    <col min="14587" max="14588" width="9.44140625" style="66" customWidth="1"/>
    <col min="14589" max="14589" width="7.6640625" style="66" customWidth="1"/>
    <col min="14590" max="14590" width="9.33203125" style="66" customWidth="1"/>
    <col min="14591" max="14591" width="9.88671875" style="66" customWidth="1"/>
    <col min="14592" max="14592" width="7.109375" style="66" customWidth="1"/>
    <col min="14593" max="14593" width="8.5546875" style="66" customWidth="1"/>
    <col min="14594" max="14594" width="8.88671875" style="66" customWidth="1"/>
    <col min="14595" max="14595" width="7.109375" style="66" customWidth="1"/>
    <col min="14596" max="14596" width="9" style="66" customWidth="1"/>
    <col min="14597" max="14597" width="8.6640625" style="66" customWidth="1"/>
    <col min="14598" max="14598" width="6.5546875" style="66" customWidth="1"/>
    <col min="14599" max="14599" width="8.109375" style="66" customWidth="1"/>
    <col min="14600" max="14600" width="7.5546875" style="66" customWidth="1"/>
    <col min="14601" max="14601" width="7" style="66" customWidth="1"/>
    <col min="14602" max="14603" width="8.6640625" style="66" customWidth="1"/>
    <col min="14604" max="14604" width="7.33203125" style="66" customWidth="1"/>
    <col min="14605" max="14605" width="8.109375" style="66" customWidth="1"/>
    <col min="14606" max="14606" width="8.6640625" style="66" customWidth="1"/>
    <col min="14607" max="14607" width="6.44140625" style="66" customWidth="1"/>
    <col min="14608" max="14609" width="9.33203125" style="66" customWidth="1"/>
    <col min="14610" max="14610" width="6.44140625" style="66" customWidth="1"/>
    <col min="14611" max="14612" width="9.5546875" style="66" customWidth="1"/>
    <col min="14613" max="14613" width="6.44140625" style="66" customWidth="1"/>
    <col min="14614" max="14615" width="9.5546875" style="66" customWidth="1"/>
    <col min="14616" max="14616" width="6.6640625" style="66" customWidth="1"/>
    <col min="14617" max="14619" width="9.109375" style="66"/>
    <col min="14620" max="14620" width="10.88671875" style="66" bestFit="1" customWidth="1"/>
    <col min="14621" max="14841" width="9.109375" style="66"/>
    <col min="14842" max="14842" width="18.6640625" style="66" customWidth="1"/>
    <col min="14843" max="14844" width="9.44140625" style="66" customWidth="1"/>
    <col min="14845" max="14845" width="7.6640625" style="66" customWidth="1"/>
    <col min="14846" max="14846" width="9.33203125" style="66" customWidth="1"/>
    <col min="14847" max="14847" width="9.88671875" style="66" customWidth="1"/>
    <col min="14848" max="14848" width="7.109375" style="66" customWidth="1"/>
    <col min="14849" max="14849" width="8.5546875" style="66" customWidth="1"/>
    <col min="14850" max="14850" width="8.88671875" style="66" customWidth="1"/>
    <col min="14851" max="14851" width="7.109375" style="66" customWidth="1"/>
    <col min="14852" max="14852" width="9" style="66" customWidth="1"/>
    <col min="14853" max="14853" width="8.6640625" style="66" customWidth="1"/>
    <col min="14854" max="14854" width="6.5546875" style="66" customWidth="1"/>
    <col min="14855" max="14855" width="8.109375" style="66" customWidth="1"/>
    <col min="14856" max="14856" width="7.5546875" style="66" customWidth="1"/>
    <col min="14857" max="14857" width="7" style="66" customWidth="1"/>
    <col min="14858" max="14859" width="8.6640625" style="66" customWidth="1"/>
    <col min="14860" max="14860" width="7.33203125" style="66" customWidth="1"/>
    <col min="14861" max="14861" width="8.109375" style="66" customWidth="1"/>
    <col min="14862" max="14862" width="8.6640625" style="66" customWidth="1"/>
    <col min="14863" max="14863" width="6.44140625" style="66" customWidth="1"/>
    <col min="14864" max="14865" width="9.33203125" style="66" customWidth="1"/>
    <col min="14866" max="14866" width="6.44140625" style="66" customWidth="1"/>
    <col min="14867" max="14868" width="9.5546875" style="66" customWidth="1"/>
    <col min="14869" max="14869" width="6.44140625" style="66" customWidth="1"/>
    <col min="14870" max="14871" width="9.5546875" style="66" customWidth="1"/>
    <col min="14872" max="14872" width="6.6640625" style="66" customWidth="1"/>
    <col min="14873" max="14875" width="9.109375" style="66"/>
    <col min="14876" max="14876" width="10.88671875" style="66" bestFit="1" customWidth="1"/>
    <col min="14877" max="15097" width="9.109375" style="66"/>
    <col min="15098" max="15098" width="18.6640625" style="66" customWidth="1"/>
    <col min="15099" max="15100" width="9.44140625" style="66" customWidth="1"/>
    <col min="15101" max="15101" width="7.6640625" style="66" customWidth="1"/>
    <col min="15102" max="15102" width="9.33203125" style="66" customWidth="1"/>
    <col min="15103" max="15103" width="9.88671875" style="66" customWidth="1"/>
    <col min="15104" max="15104" width="7.109375" style="66" customWidth="1"/>
    <col min="15105" max="15105" width="8.5546875" style="66" customWidth="1"/>
    <col min="15106" max="15106" width="8.88671875" style="66" customWidth="1"/>
    <col min="15107" max="15107" width="7.109375" style="66" customWidth="1"/>
    <col min="15108" max="15108" width="9" style="66" customWidth="1"/>
    <col min="15109" max="15109" width="8.6640625" style="66" customWidth="1"/>
    <col min="15110" max="15110" width="6.5546875" style="66" customWidth="1"/>
    <col min="15111" max="15111" width="8.109375" style="66" customWidth="1"/>
    <col min="15112" max="15112" width="7.5546875" style="66" customWidth="1"/>
    <col min="15113" max="15113" width="7" style="66" customWidth="1"/>
    <col min="15114" max="15115" width="8.6640625" style="66" customWidth="1"/>
    <col min="15116" max="15116" width="7.33203125" style="66" customWidth="1"/>
    <col min="15117" max="15117" width="8.109375" style="66" customWidth="1"/>
    <col min="15118" max="15118" width="8.6640625" style="66" customWidth="1"/>
    <col min="15119" max="15119" width="6.44140625" style="66" customWidth="1"/>
    <col min="15120" max="15121" width="9.33203125" style="66" customWidth="1"/>
    <col min="15122" max="15122" width="6.44140625" style="66" customWidth="1"/>
    <col min="15123" max="15124" width="9.5546875" style="66" customWidth="1"/>
    <col min="15125" max="15125" width="6.44140625" style="66" customWidth="1"/>
    <col min="15126" max="15127" width="9.5546875" style="66" customWidth="1"/>
    <col min="15128" max="15128" width="6.6640625" style="66" customWidth="1"/>
    <col min="15129" max="15131" width="9.109375" style="66"/>
    <col min="15132" max="15132" width="10.88671875" style="66" bestFit="1" customWidth="1"/>
    <col min="15133" max="15353" width="9.109375" style="66"/>
    <col min="15354" max="15354" width="18.6640625" style="66" customWidth="1"/>
    <col min="15355" max="15356" width="9.44140625" style="66" customWidth="1"/>
    <col min="15357" max="15357" width="7.6640625" style="66" customWidth="1"/>
    <col min="15358" max="15358" width="9.33203125" style="66" customWidth="1"/>
    <col min="15359" max="15359" width="9.88671875" style="66" customWidth="1"/>
    <col min="15360" max="15360" width="7.109375" style="66" customWidth="1"/>
    <col min="15361" max="15361" width="8.5546875" style="66" customWidth="1"/>
    <col min="15362" max="15362" width="8.88671875" style="66" customWidth="1"/>
    <col min="15363" max="15363" width="7.109375" style="66" customWidth="1"/>
    <col min="15364" max="15364" width="9" style="66" customWidth="1"/>
    <col min="15365" max="15365" width="8.6640625" style="66" customWidth="1"/>
    <col min="15366" max="15366" width="6.5546875" style="66" customWidth="1"/>
    <col min="15367" max="15367" width="8.109375" style="66" customWidth="1"/>
    <col min="15368" max="15368" width="7.5546875" style="66" customWidth="1"/>
    <col min="15369" max="15369" width="7" style="66" customWidth="1"/>
    <col min="15370" max="15371" width="8.6640625" style="66" customWidth="1"/>
    <col min="15372" max="15372" width="7.33203125" style="66" customWidth="1"/>
    <col min="15373" max="15373" width="8.109375" style="66" customWidth="1"/>
    <col min="15374" max="15374" width="8.6640625" style="66" customWidth="1"/>
    <col min="15375" max="15375" width="6.44140625" style="66" customWidth="1"/>
    <col min="15376" max="15377" width="9.33203125" style="66" customWidth="1"/>
    <col min="15378" max="15378" width="6.44140625" style="66" customWidth="1"/>
    <col min="15379" max="15380" width="9.5546875" style="66" customWidth="1"/>
    <col min="15381" max="15381" width="6.44140625" style="66" customWidth="1"/>
    <col min="15382" max="15383" width="9.5546875" style="66" customWidth="1"/>
    <col min="15384" max="15384" width="6.6640625" style="66" customWidth="1"/>
    <col min="15385" max="15387" width="9.109375" style="66"/>
    <col min="15388" max="15388" width="10.88671875" style="66" bestFit="1" customWidth="1"/>
    <col min="15389" max="15609" width="9.109375" style="66"/>
    <col min="15610" max="15610" width="18.6640625" style="66" customWidth="1"/>
    <col min="15611" max="15612" width="9.44140625" style="66" customWidth="1"/>
    <col min="15613" max="15613" width="7.6640625" style="66" customWidth="1"/>
    <col min="15614" max="15614" width="9.33203125" style="66" customWidth="1"/>
    <col min="15615" max="15615" width="9.88671875" style="66" customWidth="1"/>
    <col min="15616" max="15616" width="7.109375" style="66" customWidth="1"/>
    <col min="15617" max="15617" width="8.5546875" style="66" customWidth="1"/>
    <col min="15618" max="15618" width="8.88671875" style="66" customWidth="1"/>
    <col min="15619" max="15619" width="7.109375" style="66" customWidth="1"/>
    <col min="15620" max="15620" width="9" style="66" customWidth="1"/>
    <col min="15621" max="15621" width="8.6640625" style="66" customWidth="1"/>
    <col min="15622" max="15622" width="6.5546875" style="66" customWidth="1"/>
    <col min="15623" max="15623" width="8.109375" style="66" customWidth="1"/>
    <col min="15624" max="15624" width="7.5546875" style="66" customWidth="1"/>
    <col min="15625" max="15625" width="7" style="66" customWidth="1"/>
    <col min="15626" max="15627" width="8.6640625" style="66" customWidth="1"/>
    <col min="15628" max="15628" width="7.33203125" style="66" customWidth="1"/>
    <col min="15629" max="15629" width="8.109375" style="66" customWidth="1"/>
    <col min="15630" max="15630" width="8.6640625" style="66" customWidth="1"/>
    <col min="15631" max="15631" width="6.44140625" style="66" customWidth="1"/>
    <col min="15632" max="15633" width="9.33203125" style="66" customWidth="1"/>
    <col min="15634" max="15634" width="6.44140625" style="66" customWidth="1"/>
    <col min="15635" max="15636" width="9.5546875" style="66" customWidth="1"/>
    <col min="15637" max="15637" width="6.44140625" style="66" customWidth="1"/>
    <col min="15638" max="15639" width="9.5546875" style="66" customWidth="1"/>
    <col min="15640" max="15640" width="6.6640625" style="66" customWidth="1"/>
    <col min="15641" max="15643" width="9.109375" style="66"/>
    <col min="15644" max="15644" width="10.88671875" style="66" bestFit="1" customWidth="1"/>
    <col min="15645" max="15865" width="9.109375" style="66"/>
    <col min="15866" max="15866" width="18.6640625" style="66" customWidth="1"/>
    <col min="15867" max="15868" width="9.44140625" style="66" customWidth="1"/>
    <col min="15869" max="15869" width="7.6640625" style="66" customWidth="1"/>
    <col min="15870" max="15870" width="9.33203125" style="66" customWidth="1"/>
    <col min="15871" max="15871" width="9.88671875" style="66" customWidth="1"/>
    <col min="15872" max="15872" width="7.109375" style="66" customWidth="1"/>
    <col min="15873" max="15873" width="8.5546875" style="66" customWidth="1"/>
    <col min="15874" max="15874" width="8.88671875" style="66" customWidth="1"/>
    <col min="15875" max="15875" width="7.109375" style="66" customWidth="1"/>
    <col min="15876" max="15876" width="9" style="66" customWidth="1"/>
    <col min="15877" max="15877" width="8.6640625" style="66" customWidth="1"/>
    <col min="15878" max="15878" width="6.5546875" style="66" customWidth="1"/>
    <col min="15879" max="15879" width="8.109375" style="66" customWidth="1"/>
    <col min="15880" max="15880" width="7.5546875" style="66" customWidth="1"/>
    <col min="15881" max="15881" width="7" style="66" customWidth="1"/>
    <col min="15882" max="15883" width="8.6640625" style="66" customWidth="1"/>
    <col min="15884" max="15884" width="7.33203125" style="66" customWidth="1"/>
    <col min="15885" max="15885" width="8.109375" style="66" customWidth="1"/>
    <col min="15886" max="15886" width="8.6640625" style="66" customWidth="1"/>
    <col min="15887" max="15887" width="6.44140625" style="66" customWidth="1"/>
    <col min="15888" max="15889" width="9.33203125" style="66" customWidth="1"/>
    <col min="15890" max="15890" width="6.44140625" style="66" customWidth="1"/>
    <col min="15891" max="15892" width="9.5546875" style="66" customWidth="1"/>
    <col min="15893" max="15893" width="6.44140625" style="66" customWidth="1"/>
    <col min="15894" max="15895" width="9.5546875" style="66" customWidth="1"/>
    <col min="15896" max="15896" width="6.6640625" style="66" customWidth="1"/>
    <col min="15897" max="15899" width="9.109375" style="66"/>
    <col min="15900" max="15900" width="10.88671875" style="66" bestFit="1" customWidth="1"/>
    <col min="15901" max="16121" width="9.109375" style="66"/>
    <col min="16122" max="16122" width="18.6640625" style="66" customWidth="1"/>
    <col min="16123" max="16124" width="9.44140625" style="66" customWidth="1"/>
    <col min="16125" max="16125" width="7.6640625" style="66" customWidth="1"/>
    <col min="16126" max="16126" width="9.33203125" style="66" customWidth="1"/>
    <col min="16127" max="16127" width="9.88671875" style="66" customWidth="1"/>
    <col min="16128" max="16128" width="7.109375" style="66" customWidth="1"/>
    <col min="16129" max="16129" width="8.5546875" style="66" customWidth="1"/>
    <col min="16130" max="16130" width="8.88671875" style="66" customWidth="1"/>
    <col min="16131" max="16131" width="7.109375" style="66" customWidth="1"/>
    <col min="16132" max="16132" width="9" style="66" customWidth="1"/>
    <col min="16133" max="16133" width="8.6640625" style="66" customWidth="1"/>
    <col min="16134" max="16134" width="6.5546875" style="66" customWidth="1"/>
    <col min="16135" max="16135" width="8.109375" style="66" customWidth="1"/>
    <col min="16136" max="16136" width="7.5546875" style="66" customWidth="1"/>
    <col min="16137" max="16137" width="7" style="66" customWidth="1"/>
    <col min="16138" max="16139" width="8.6640625" style="66" customWidth="1"/>
    <col min="16140" max="16140" width="7.33203125" style="66" customWidth="1"/>
    <col min="16141" max="16141" width="8.109375" style="66" customWidth="1"/>
    <col min="16142" max="16142" width="8.6640625" style="66" customWidth="1"/>
    <col min="16143" max="16143" width="6.44140625" style="66" customWidth="1"/>
    <col min="16144" max="16145" width="9.33203125" style="66" customWidth="1"/>
    <col min="16146" max="16146" width="6.44140625" style="66" customWidth="1"/>
    <col min="16147" max="16148" width="9.5546875" style="66" customWidth="1"/>
    <col min="16149" max="16149" width="6.44140625" style="66" customWidth="1"/>
    <col min="16150" max="16151" width="9.5546875" style="66" customWidth="1"/>
    <col min="16152" max="16152" width="6.6640625" style="66" customWidth="1"/>
    <col min="16153" max="16155" width="9.109375" style="66"/>
    <col min="16156" max="16156" width="10.88671875" style="66" bestFit="1" customWidth="1"/>
    <col min="16157" max="16380" width="9.109375" style="66"/>
    <col min="16381" max="16384" width="9.109375" style="66" customWidth="1"/>
  </cols>
  <sheetData>
    <row r="1" spans="1:25" s="51" customFormat="1" ht="60" customHeight="1" x14ac:dyDescent="0.35">
      <c r="A1" s="133"/>
      <c r="B1" s="268" t="s">
        <v>93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48"/>
      <c r="P1" s="48"/>
      <c r="Q1" s="49"/>
      <c r="R1" s="48"/>
      <c r="S1" s="48"/>
      <c r="T1" s="48"/>
      <c r="U1" s="50"/>
      <c r="W1" s="53"/>
      <c r="X1" s="148" t="s">
        <v>20</v>
      </c>
    </row>
    <row r="2" spans="1:25" s="51" customFormat="1" ht="13.5" customHeight="1" x14ac:dyDescent="0.35">
      <c r="A2" s="133"/>
      <c r="B2" s="134"/>
      <c r="C2" s="134"/>
      <c r="D2" s="134"/>
      <c r="E2" s="134"/>
      <c r="F2" s="124"/>
      <c r="G2" s="124"/>
      <c r="H2" s="124"/>
      <c r="I2" s="134"/>
      <c r="J2" s="134"/>
      <c r="K2" s="53" t="s">
        <v>6</v>
      </c>
      <c r="L2" s="47"/>
      <c r="M2" s="47"/>
      <c r="N2" s="47"/>
      <c r="O2" s="48"/>
      <c r="P2" s="48"/>
      <c r="Q2" s="49"/>
      <c r="R2" s="48"/>
      <c r="S2" s="48"/>
      <c r="T2" s="48"/>
      <c r="U2" s="50"/>
      <c r="W2" s="53" t="s">
        <v>6</v>
      </c>
      <c r="X2" s="53"/>
    </row>
    <row r="3" spans="1:25" s="51" customFormat="1" ht="27.75" customHeight="1" x14ac:dyDescent="0.25">
      <c r="A3" s="177"/>
      <c r="B3" s="235" t="s">
        <v>90</v>
      </c>
      <c r="C3" s="180" t="s">
        <v>7</v>
      </c>
      <c r="D3" s="181"/>
      <c r="E3" s="182"/>
      <c r="F3" s="189" t="s">
        <v>17</v>
      </c>
      <c r="G3" s="189"/>
      <c r="H3" s="189"/>
      <c r="I3" s="180" t="s">
        <v>13</v>
      </c>
      <c r="J3" s="181"/>
      <c r="K3" s="182"/>
      <c r="L3" s="180" t="s">
        <v>8</v>
      </c>
      <c r="M3" s="181"/>
      <c r="N3" s="182"/>
      <c r="O3" s="180" t="s">
        <v>9</v>
      </c>
      <c r="P3" s="181"/>
      <c r="Q3" s="181"/>
      <c r="R3" s="200" t="s">
        <v>92</v>
      </c>
      <c r="S3" s="190" t="s">
        <v>15</v>
      </c>
      <c r="T3" s="191"/>
      <c r="U3" s="192"/>
      <c r="V3" s="180" t="s">
        <v>14</v>
      </c>
      <c r="W3" s="181"/>
      <c r="X3" s="182"/>
    </row>
    <row r="4" spans="1:25" s="54" customFormat="1" ht="14.25" customHeight="1" x14ac:dyDescent="0.25">
      <c r="A4" s="178"/>
      <c r="B4" s="236"/>
      <c r="C4" s="183"/>
      <c r="D4" s="184"/>
      <c r="E4" s="185"/>
      <c r="F4" s="189"/>
      <c r="G4" s="189"/>
      <c r="H4" s="189"/>
      <c r="I4" s="184"/>
      <c r="J4" s="184"/>
      <c r="K4" s="185"/>
      <c r="L4" s="183"/>
      <c r="M4" s="184"/>
      <c r="N4" s="185"/>
      <c r="O4" s="183"/>
      <c r="P4" s="184"/>
      <c r="Q4" s="184"/>
      <c r="R4" s="201"/>
      <c r="S4" s="193"/>
      <c r="T4" s="194"/>
      <c r="U4" s="195"/>
      <c r="V4" s="183"/>
      <c r="W4" s="184"/>
      <c r="X4" s="185"/>
    </row>
    <row r="5" spans="1:25" s="54" customFormat="1" ht="22.5" customHeight="1" x14ac:dyDescent="0.25">
      <c r="A5" s="178"/>
      <c r="B5" s="237"/>
      <c r="C5" s="186"/>
      <c r="D5" s="187"/>
      <c r="E5" s="188"/>
      <c r="F5" s="189"/>
      <c r="G5" s="189"/>
      <c r="H5" s="189"/>
      <c r="I5" s="187"/>
      <c r="J5" s="187"/>
      <c r="K5" s="188"/>
      <c r="L5" s="186"/>
      <c r="M5" s="187"/>
      <c r="N5" s="188"/>
      <c r="O5" s="186"/>
      <c r="P5" s="187"/>
      <c r="Q5" s="187"/>
      <c r="R5" s="202"/>
      <c r="S5" s="196"/>
      <c r="T5" s="197"/>
      <c r="U5" s="198"/>
      <c r="V5" s="186"/>
      <c r="W5" s="187"/>
      <c r="X5" s="188"/>
    </row>
    <row r="6" spans="1:25" s="54" customFormat="1" ht="21.6" customHeight="1" x14ac:dyDescent="0.25">
      <c r="A6" s="179"/>
      <c r="B6" s="55">
        <v>2022</v>
      </c>
      <c r="C6" s="55">
        <v>2021</v>
      </c>
      <c r="D6" s="55">
        <v>2022</v>
      </c>
      <c r="E6" s="56" t="s">
        <v>2</v>
      </c>
      <c r="F6" s="55">
        <v>2021</v>
      </c>
      <c r="G6" s="55">
        <v>2022</v>
      </c>
      <c r="H6" s="56" t="s">
        <v>2</v>
      </c>
      <c r="I6" s="55">
        <v>2021</v>
      </c>
      <c r="J6" s="55">
        <v>2022</v>
      </c>
      <c r="K6" s="56" t="s">
        <v>2</v>
      </c>
      <c r="L6" s="55">
        <v>2021</v>
      </c>
      <c r="M6" s="55">
        <v>2022</v>
      </c>
      <c r="N6" s="56" t="s">
        <v>2</v>
      </c>
      <c r="O6" s="55">
        <v>2021</v>
      </c>
      <c r="P6" s="55">
        <v>2022</v>
      </c>
      <c r="Q6" s="56" t="s">
        <v>2</v>
      </c>
      <c r="R6" s="55">
        <v>2022</v>
      </c>
      <c r="S6" s="55">
        <v>2021</v>
      </c>
      <c r="T6" s="55">
        <v>2022</v>
      </c>
      <c r="U6" s="56" t="s">
        <v>2</v>
      </c>
      <c r="V6" s="55">
        <v>2021</v>
      </c>
      <c r="W6" s="55">
        <v>2022</v>
      </c>
      <c r="X6" s="56" t="s">
        <v>2</v>
      </c>
    </row>
    <row r="7" spans="1:25" s="58" customFormat="1" ht="9.6" customHeight="1" x14ac:dyDescent="0.2">
      <c r="A7" s="57" t="s">
        <v>4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</row>
    <row r="8" spans="1:25" s="59" customFormat="1" ht="19.2" customHeight="1" x14ac:dyDescent="0.3">
      <c r="A8" s="30" t="s">
        <v>39</v>
      </c>
      <c r="B8" s="31">
        <f>SUM(B9:B28)</f>
        <v>458</v>
      </c>
      <c r="C8" s="31">
        <f>SUM(C9:C28)</f>
        <v>1103</v>
      </c>
      <c r="D8" s="31">
        <f>SUM(D9:D28)</f>
        <v>454</v>
      </c>
      <c r="E8" s="32">
        <f>D8/C8*100</f>
        <v>41.160471441523114</v>
      </c>
      <c r="F8" s="31">
        <f>SUM(F9:F28)</f>
        <v>351</v>
      </c>
      <c r="G8" s="31">
        <f>SUM(G9:G28)</f>
        <v>119</v>
      </c>
      <c r="H8" s="32">
        <f>G8/F8*100</f>
        <v>33.903133903133906</v>
      </c>
      <c r="I8" s="31">
        <f>SUM(I9:I28)</f>
        <v>10</v>
      </c>
      <c r="J8" s="31">
        <f>SUM(J9:J28)</f>
        <v>4</v>
      </c>
      <c r="K8" s="32">
        <f>J8/I8*100</f>
        <v>40</v>
      </c>
      <c r="L8" s="31">
        <f>SUM(L9:L28)</f>
        <v>15</v>
      </c>
      <c r="M8" s="31">
        <f>SUM(M9:M28)</f>
        <v>2</v>
      </c>
      <c r="N8" s="32">
        <f>M8/L8*100</f>
        <v>13.333333333333334</v>
      </c>
      <c r="O8" s="31">
        <f>SUM(O9:O28)</f>
        <v>1066</v>
      </c>
      <c r="P8" s="31">
        <f>SUM(P9:P28)</f>
        <v>425</v>
      </c>
      <c r="Q8" s="32">
        <f>P8/O8*100</f>
        <v>39.868667917448406</v>
      </c>
      <c r="R8" s="31">
        <f>SUM(R9:R28)</f>
        <v>55</v>
      </c>
      <c r="S8" s="31">
        <f>SUM(S9:S28)</f>
        <v>287</v>
      </c>
      <c r="T8" s="31">
        <f>SUM(T9:T28)</f>
        <v>55</v>
      </c>
      <c r="U8" s="32">
        <f>T8/S8*100</f>
        <v>19.16376306620209</v>
      </c>
      <c r="V8" s="31">
        <f>SUM(V9:V28)</f>
        <v>267</v>
      </c>
      <c r="W8" s="31">
        <f>SUM(W9:W28)</f>
        <v>12</v>
      </c>
      <c r="X8" s="32">
        <f>W8/V8*100</f>
        <v>4.4943820224719104</v>
      </c>
    </row>
    <row r="9" spans="1:25" ht="16.5" customHeight="1" x14ac:dyDescent="0.3">
      <c r="A9" s="136" t="s">
        <v>40</v>
      </c>
      <c r="B9" s="172">
        <v>142</v>
      </c>
      <c r="C9" s="169">
        <v>385</v>
      </c>
      <c r="D9" s="169">
        <v>140</v>
      </c>
      <c r="E9" s="36">
        <f>D9/C9*100</f>
        <v>36.363636363636367</v>
      </c>
      <c r="F9" s="172">
        <v>101</v>
      </c>
      <c r="G9" s="62">
        <v>48</v>
      </c>
      <c r="H9" s="36">
        <f>G9/F9*100</f>
        <v>47.524752475247524</v>
      </c>
      <c r="I9" s="171">
        <v>2</v>
      </c>
      <c r="J9" s="169">
        <v>2</v>
      </c>
      <c r="K9" s="36">
        <f>J9/I9*100</f>
        <v>100</v>
      </c>
      <c r="L9" s="172">
        <v>5</v>
      </c>
      <c r="M9" s="172">
        <v>0</v>
      </c>
      <c r="N9" s="36">
        <f>M9/L9*100</f>
        <v>0</v>
      </c>
      <c r="O9" s="169">
        <v>358</v>
      </c>
      <c r="P9" s="169">
        <v>124</v>
      </c>
      <c r="Q9" s="36">
        <f>P9/O9*100</f>
        <v>34.63687150837989</v>
      </c>
      <c r="R9" s="172">
        <v>9</v>
      </c>
      <c r="S9" s="169">
        <v>83</v>
      </c>
      <c r="T9" s="169">
        <v>9</v>
      </c>
      <c r="U9" s="36">
        <f>T9/S9*100</f>
        <v>10.843373493975903</v>
      </c>
      <c r="V9" s="169">
        <v>74</v>
      </c>
      <c r="W9" s="169">
        <v>9</v>
      </c>
      <c r="X9" s="36">
        <f>W9/V9*100</f>
        <v>12.162162162162163</v>
      </c>
      <c r="Y9" s="65"/>
    </row>
    <row r="10" spans="1:25" ht="16.5" customHeight="1" x14ac:dyDescent="0.3">
      <c r="A10" s="136" t="s">
        <v>41</v>
      </c>
      <c r="B10" s="172">
        <v>16</v>
      </c>
      <c r="C10" s="170">
        <v>49</v>
      </c>
      <c r="D10" s="175">
        <v>16</v>
      </c>
      <c r="E10" s="36">
        <f t="shared" ref="E10:E28" si="0">D10/C10*100</f>
        <v>32.653061224489797</v>
      </c>
      <c r="F10" s="172">
        <v>28</v>
      </c>
      <c r="G10" s="62">
        <v>2</v>
      </c>
      <c r="H10" s="36">
        <f t="shared" ref="H10:H28" si="1">G10/F10*100</f>
        <v>7.1428571428571423</v>
      </c>
      <c r="I10" s="171">
        <v>0</v>
      </c>
      <c r="J10" s="175">
        <v>0</v>
      </c>
      <c r="K10" s="155" t="e">
        <f t="shared" ref="K10:K28" si="2">J10/I10*100</f>
        <v>#DIV/0!</v>
      </c>
      <c r="L10" s="172">
        <v>0</v>
      </c>
      <c r="M10" s="172">
        <v>0</v>
      </c>
      <c r="N10" s="155" t="e">
        <f t="shared" ref="N10:N28" si="3">M10/L10*100</f>
        <v>#DIV/0!</v>
      </c>
      <c r="O10" s="174">
        <v>49</v>
      </c>
      <c r="P10" s="175">
        <v>16</v>
      </c>
      <c r="Q10" s="36">
        <f t="shared" ref="Q10:Q28" si="4">P10/O10*100</f>
        <v>32.653061224489797</v>
      </c>
      <c r="R10" s="172">
        <v>3</v>
      </c>
      <c r="S10" s="170">
        <v>12</v>
      </c>
      <c r="T10" s="175">
        <v>3</v>
      </c>
      <c r="U10" s="36">
        <f t="shared" ref="U10:U28" si="5">T10/S10*100</f>
        <v>25</v>
      </c>
      <c r="V10" s="175">
        <v>11</v>
      </c>
      <c r="W10" s="175">
        <v>1</v>
      </c>
      <c r="X10" s="36">
        <f t="shared" ref="X10:X28" si="6">W10/V10*100</f>
        <v>9.0909090909090917</v>
      </c>
      <c r="Y10" s="65"/>
    </row>
    <row r="11" spans="1:25" ht="16.5" customHeight="1" x14ac:dyDescent="0.3">
      <c r="A11" s="136" t="s">
        <v>42</v>
      </c>
      <c r="B11" s="172">
        <v>4</v>
      </c>
      <c r="C11" s="170">
        <v>17</v>
      </c>
      <c r="D11" s="175">
        <v>4</v>
      </c>
      <c r="E11" s="36">
        <f t="shared" si="0"/>
        <v>23.52941176470588</v>
      </c>
      <c r="F11" s="172">
        <v>4</v>
      </c>
      <c r="G11" s="62">
        <v>0</v>
      </c>
      <c r="H11" s="36">
        <f t="shared" si="1"/>
        <v>0</v>
      </c>
      <c r="I11" s="171">
        <v>0</v>
      </c>
      <c r="J11" s="175">
        <v>0</v>
      </c>
      <c r="K11" s="155" t="e">
        <f t="shared" si="2"/>
        <v>#DIV/0!</v>
      </c>
      <c r="L11" s="172">
        <v>0</v>
      </c>
      <c r="M11" s="172">
        <v>0</v>
      </c>
      <c r="N11" s="155" t="e">
        <f t="shared" si="3"/>
        <v>#DIV/0!</v>
      </c>
      <c r="O11" s="174">
        <v>17</v>
      </c>
      <c r="P11" s="175">
        <v>4</v>
      </c>
      <c r="Q11" s="36">
        <f t="shared" si="4"/>
        <v>23.52941176470588</v>
      </c>
      <c r="R11" s="172">
        <v>0</v>
      </c>
      <c r="S11" s="170">
        <v>3</v>
      </c>
      <c r="T11" s="175">
        <v>0</v>
      </c>
      <c r="U11" s="36">
        <f t="shared" si="5"/>
        <v>0</v>
      </c>
      <c r="V11" s="175">
        <v>3</v>
      </c>
      <c r="W11" s="175">
        <v>0</v>
      </c>
      <c r="X11" s="36">
        <f t="shared" si="6"/>
        <v>0</v>
      </c>
      <c r="Y11" s="65"/>
    </row>
    <row r="12" spans="1:25" ht="16.5" customHeight="1" x14ac:dyDescent="0.3">
      <c r="A12" s="136" t="s">
        <v>43</v>
      </c>
      <c r="B12" s="172">
        <v>38</v>
      </c>
      <c r="C12" s="170">
        <v>65</v>
      </c>
      <c r="D12" s="175">
        <v>38</v>
      </c>
      <c r="E12" s="36">
        <f t="shared" si="0"/>
        <v>58.461538461538467</v>
      </c>
      <c r="F12" s="172">
        <v>10</v>
      </c>
      <c r="G12" s="62">
        <v>10</v>
      </c>
      <c r="H12" s="36">
        <f t="shared" si="1"/>
        <v>100</v>
      </c>
      <c r="I12" s="171">
        <v>0</v>
      </c>
      <c r="J12" s="175">
        <v>0</v>
      </c>
      <c r="K12" s="155" t="e">
        <f t="shared" si="2"/>
        <v>#DIV/0!</v>
      </c>
      <c r="L12" s="172">
        <v>0</v>
      </c>
      <c r="M12" s="172">
        <v>0</v>
      </c>
      <c r="N12" s="155" t="e">
        <f t="shared" si="3"/>
        <v>#DIV/0!</v>
      </c>
      <c r="O12" s="174">
        <v>62</v>
      </c>
      <c r="P12" s="175">
        <v>38</v>
      </c>
      <c r="Q12" s="36">
        <f t="shared" si="4"/>
        <v>61.29032258064516</v>
      </c>
      <c r="R12" s="172">
        <v>7</v>
      </c>
      <c r="S12" s="170">
        <v>19</v>
      </c>
      <c r="T12" s="175">
        <v>7</v>
      </c>
      <c r="U12" s="36">
        <f t="shared" si="5"/>
        <v>36.84210526315789</v>
      </c>
      <c r="V12" s="175">
        <v>19</v>
      </c>
      <c r="W12" s="175">
        <v>0</v>
      </c>
      <c r="X12" s="36">
        <f t="shared" si="6"/>
        <v>0</v>
      </c>
      <c r="Y12" s="65"/>
    </row>
    <row r="13" spans="1:25" ht="16.5" customHeight="1" x14ac:dyDescent="0.3">
      <c r="A13" s="136" t="s">
        <v>44</v>
      </c>
      <c r="B13" s="172">
        <v>16</v>
      </c>
      <c r="C13" s="170">
        <v>26</v>
      </c>
      <c r="D13" s="175">
        <v>16</v>
      </c>
      <c r="E13" s="36">
        <f t="shared" si="0"/>
        <v>61.53846153846154</v>
      </c>
      <c r="F13" s="172">
        <v>11</v>
      </c>
      <c r="G13" s="62">
        <v>4</v>
      </c>
      <c r="H13" s="36">
        <f t="shared" si="1"/>
        <v>36.363636363636367</v>
      </c>
      <c r="I13" s="171">
        <v>0</v>
      </c>
      <c r="J13" s="175">
        <v>0</v>
      </c>
      <c r="K13" s="155" t="e">
        <f t="shared" si="2"/>
        <v>#DIV/0!</v>
      </c>
      <c r="L13" s="172">
        <v>0</v>
      </c>
      <c r="M13" s="172">
        <v>0</v>
      </c>
      <c r="N13" s="155" t="e">
        <f t="shared" si="3"/>
        <v>#DIV/0!</v>
      </c>
      <c r="O13" s="174">
        <v>26</v>
      </c>
      <c r="P13" s="175">
        <v>16</v>
      </c>
      <c r="Q13" s="36">
        <f t="shared" si="4"/>
        <v>61.53846153846154</v>
      </c>
      <c r="R13" s="172">
        <v>3</v>
      </c>
      <c r="S13" s="170">
        <v>9</v>
      </c>
      <c r="T13" s="175">
        <v>3</v>
      </c>
      <c r="U13" s="36">
        <f t="shared" si="5"/>
        <v>33.333333333333329</v>
      </c>
      <c r="V13" s="175">
        <v>9</v>
      </c>
      <c r="W13" s="175">
        <v>0</v>
      </c>
      <c r="X13" s="36">
        <f t="shared" si="6"/>
        <v>0</v>
      </c>
      <c r="Y13" s="65"/>
    </row>
    <row r="14" spans="1:25" ht="16.5" customHeight="1" x14ac:dyDescent="0.3">
      <c r="A14" s="136" t="s">
        <v>45</v>
      </c>
      <c r="B14" s="172">
        <v>30</v>
      </c>
      <c r="C14" s="170">
        <v>64</v>
      </c>
      <c r="D14" s="175">
        <v>30</v>
      </c>
      <c r="E14" s="36">
        <f t="shared" si="0"/>
        <v>46.875</v>
      </c>
      <c r="F14" s="172">
        <v>22</v>
      </c>
      <c r="G14" s="62">
        <v>8</v>
      </c>
      <c r="H14" s="36">
        <f t="shared" si="1"/>
        <v>36.363636363636367</v>
      </c>
      <c r="I14" s="171">
        <v>1</v>
      </c>
      <c r="J14" s="175">
        <v>0</v>
      </c>
      <c r="K14" s="36">
        <f t="shared" si="2"/>
        <v>0</v>
      </c>
      <c r="L14" s="172">
        <v>0</v>
      </c>
      <c r="M14" s="172">
        <v>0</v>
      </c>
      <c r="N14" s="155" t="e">
        <f t="shared" si="3"/>
        <v>#DIV/0!</v>
      </c>
      <c r="O14" s="174">
        <v>63</v>
      </c>
      <c r="P14" s="175">
        <v>29</v>
      </c>
      <c r="Q14" s="36">
        <f t="shared" si="4"/>
        <v>46.031746031746032</v>
      </c>
      <c r="R14" s="172">
        <v>11</v>
      </c>
      <c r="S14" s="170">
        <v>22</v>
      </c>
      <c r="T14" s="175">
        <v>11</v>
      </c>
      <c r="U14" s="36">
        <f t="shared" si="5"/>
        <v>50</v>
      </c>
      <c r="V14" s="175">
        <v>21</v>
      </c>
      <c r="W14" s="175">
        <v>1</v>
      </c>
      <c r="X14" s="36">
        <f t="shared" si="6"/>
        <v>4.7619047619047619</v>
      </c>
      <c r="Y14" s="65"/>
    </row>
    <row r="15" spans="1:25" ht="16.5" customHeight="1" x14ac:dyDescent="0.3">
      <c r="A15" s="136" t="s">
        <v>46</v>
      </c>
      <c r="B15" s="172">
        <v>0</v>
      </c>
      <c r="C15" s="170">
        <v>0</v>
      </c>
      <c r="D15" s="175">
        <v>0</v>
      </c>
      <c r="E15" s="155" t="e">
        <f t="shared" si="0"/>
        <v>#DIV/0!</v>
      </c>
      <c r="F15" s="172">
        <v>0</v>
      </c>
      <c r="G15" s="62">
        <v>0</v>
      </c>
      <c r="H15" s="155" t="e">
        <f t="shared" si="1"/>
        <v>#DIV/0!</v>
      </c>
      <c r="I15" s="171">
        <v>0</v>
      </c>
      <c r="J15" s="175">
        <v>0</v>
      </c>
      <c r="K15" s="155" t="e">
        <f t="shared" si="2"/>
        <v>#DIV/0!</v>
      </c>
      <c r="L15" s="172">
        <v>0</v>
      </c>
      <c r="M15" s="172">
        <v>0</v>
      </c>
      <c r="N15" s="155" t="e">
        <f t="shared" si="3"/>
        <v>#DIV/0!</v>
      </c>
      <c r="O15" s="174">
        <v>0</v>
      </c>
      <c r="P15" s="175">
        <v>0</v>
      </c>
      <c r="Q15" s="155" t="e">
        <f t="shared" si="4"/>
        <v>#DIV/0!</v>
      </c>
      <c r="R15" s="172">
        <v>0</v>
      </c>
      <c r="S15" s="170">
        <v>0</v>
      </c>
      <c r="T15" s="175">
        <v>0</v>
      </c>
      <c r="U15" s="155" t="e">
        <f t="shared" si="5"/>
        <v>#DIV/0!</v>
      </c>
      <c r="V15" s="175">
        <v>0</v>
      </c>
      <c r="W15" s="175">
        <v>0</v>
      </c>
      <c r="X15" s="155" t="e">
        <f t="shared" si="6"/>
        <v>#DIV/0!</v>
      </c>
      <c r="Y15" s="65"/>
    </row>
    <row r="16" spans="1:25" ht="16.5" customHeight="1" x14ac:dyDescent="0.3">
      <c r="A16" s="136" t="s">
        <v>47</v>
      </c>
      <c r="B16" s="172">
        <v>18</v>
      </c>
      <c r="C16" s="170">
        <v>42</v>
      </c>
      <c r="D16" s="175">
        <v>18</v>
      </c>
      <c r="E16" s="36">
        <f t="shared" si="0"/>
        <v>42.857142857142854</v>
      </c>
      <c r="F16" s="172">
        <v>18</v>
      </c>
      <c r="G16" s="62">
        <v>5</v>
      </c>
      <c r="H16" s="36">
        <f t="shared" si="1"/>
        <v>27.777777777777779</v>
      </c>
      <c r="I16" s="171">
        <v>2</v>
      </c>
      <c r="J16" s="175">
        <v>1</v>
      </c>
      <c r="K16" s="36">
        <f t="shared" si="2"/>
        <v>50</v>
      </c>
      <c r="L16" s="172">
        <v>0</v>
      </c>
      <c r="M16" s="172">
        <v>0</v>
      </c>
      <c r="N16" s="155" t="e">
        <f t="shared" si="3"/>
        <v>#DIV/0!</v>
      </c>
      <c r="O16" s="174">
        <v>42</v>
      </c>
      <c r="P16" s="175">
        <v>16</v>
      </c>
      <c r="Q16" s="36">
        <f t="shared" si="4"/>
        <v>38.095238095238095</v>
      </c>
      <c r="R16" s="172">
        <v>1</v>
      </c>
      <c r="S16" s="170">
        <v>13</v>
      </c>
      <c r="T16" s="175">
        <v>1</v>
      </c>
      <c r="U16" s="36">
        <f t="shared" si="5"/>
        <v>7.6923076923076925</v>
      </c>
      <c r="V16" s="175">
        <v>12</v>
      </c>
      <c r="W16" s="175">
        <v>0</v>
      </c>
      <c r="X16" s="36">
        <f t="shared" si="6"/>
        <v>0</v>
      </c>
      <c r="Y16" s="65"/>
    </row>
    <row r="17" spans="1:25" ht="16.5" customHeight="1" x14ac:dyDescent="0.3">
      <c r="A17" s="136" t="s">
        <v>48</v>
      </c>
      <c r="B17" s="172">
        <v>19</v>
      </c>
      <c r="C17" s="170">
        <v>43</v>
      </c>
      <c r="D17" s="175">
        <v>19</v>
      </c>
      <c r="E17" s="36">
        <f t="shared" si="0"/>
        <v>44.186046511627907</v>
      </c>
      <c r="F17" s="172">
        <v>13</v>
      </c>
      <c r="G17" s="62">
        <v>3</v>
      </c>
      <c r="H17" s="36">
        <f t="shared" si="1"/>
        <v>23.076923076923077</v>
      </c>
      <c r="I17" s="171">
        <v>0</v>
      </c>
      <c r="J17" s="175">
        <v>0</v>
      </c>
      <c r="K17" s="155" t="e">
        <f t="shared" si="2"/>
        <v>#DIV/0!</v>
      </c>
      <c r="L17" s="172">
        <v>0</v>
      </c>
      <c r="M17" s="172">
        <v>0</v>
      </c>
      <c r="N17" s="155" t="e">
        <f t="shared" si="3"/>
        <v>#DIV/0!</v>
      </c>
      <c r="O17" s="174">
        <v>42</v>
      </c>
      <c r="P17" s="175">
        <v>18</v>
      </c>
      <c r="Q17" s="36">
        <f t="shared" si="4"/>
        <v>42.857142857142854</v>
      </c>
      <c r="R17" s="172">
        <v>2</v>
      </c>
      <c r="S17" s="170">
        <v>14</v>
      </c>
      <c r="T17" s="175">
        <v>2</v>
      </c>
      <c r="U17" s="36">
        <f t="shared" si="5"/>
        <v>14.285714285714285</v>
      </c>
      <c r="V17" s="175">
        <v>13</v>
      </c>
      <c r="W17" s="175">
        <v>1</v>
      </c>
      <c r="X17" s="36">
        <f t="shared" si="6"/>
        <v>7.6923076923076925</v>
      </c>
      <c r="Y17" s="65"/>
    </row>
    <row r="18" spans="1:25" ht="16.5" customHeight="1" x14ac:dyDescent="0.3">
      <c r="A18" s="136" t="s">
        <v>49</v>
      </c>
      <c r="B18" s="172">
        <v>50</v>
      </c>
      <c r="C18" s="170">
        <v>89</v>
      </c>
      <c r="D18" s="175">
        <v>49</v>
      </c>
      <c r="E18" s="36">
        <f t="shared" si="0"/>
        <v>55.056179775280903</v>
      </c>
      <c r="F18" s="172">
        <v>28</v>
      </c>
      <c r="G18" s="62">
        <v>12</v>
      </c>
      <c r="H18" s="36">
        <f t="shared" si="1"/>
        <v>42.857142857142854</v>
      </c>
      <c r="I18" s="171">
        <v>1</v>
      </c>
      <c r="J18" s="175">
        <v>0</v>
      </c>
      <c r="K18" s="36">
        <f t="shared" si="2"/>
        <v>0</v>
      </c>
      <c r="L18" s="172">
        <v>1</v>
      </c>
      <c r="M18" s="172">
        <v>0</v>
      </c>
      <c r="N18" s="36">
        <f t="shared" si="3"/>
        <v>0</v>
      </c>
      <c r="O18" s="174">
        <v>87</v>
      </c>
      <c r="P18" s="175">
        <v>43</v>
      </c>
      <c r="Q18" s="36">
        <f t="shared" si="4"/>
        <v>49.425287356321839</v>
      </c>
      <c r="R18" s="172">
        <v>2</v>
      </c>
      <c r="S18" s="170">
        <v>29</v>
      </c>
      <c r="T18" s="175">
        <v>2</v>
      </c>
      <c r="U18" s="36">
        <f t="shared" si="5"/>
        <v>6.8965517241379306</v>
      </c>
      <c r="V18" s="175">
        <v>25</v>
      </c>
      <c r="W18" s="175">
        <v>0</v>
      </c>
      <c r="X18" s="36">
        <f t="shared" si="6"/>
        <v>0</v>
      </c>
      <c r="Y18" s="65"/>
    </row>
    <row r="19" spans="1:25" ht="16.5" customHeight="1" x14ac:dyDescent="0.3">
      <c r="A19" s="136" t="s">
        <v>50</v>
      </c>
      <c r="B19" s="172">
        <v>12</v>
      </c>
      <c r="C19" s="170">
        <v>25</v>
      </c>
      <c r="D19" s="175">
        <v>11</v>
      </c>
      <c r="E19" s="36">
        <f t="shared" si="0"/>
        <v>44</v>
      </c>
      <c r="F19" s="172">
        <v>5</v>
      </c>
      <c r="G19" s="62">
        <v>1</v>
      </c>
      <c r="H19" s="36">
        <f t="shared" si="1"/>
        <v>20</v>
      </c>
      <c r="I19" s="171">
        <v>0</v>
      </c>
      <c r="J19" s="175">
        <v>0</v>
      </c>
      <c r="K19" s="155" t="e">
        <f t="shared" si="2"/>
        <v>#DIV/0!</v>
      </c>
      <c r="L19" s="172">
        <v>0</v>
      </c>
      <c r="M19" s="172">
        <v>0</v>
      </c>
      <c r="N19" s="155" t="e">
        <f t="shared" si="3"/>
        <v>#DIV/0!</v>
      </c>
      <c r="O19" s="174">
        <v>25</v>
      </c>
      <c r="P19" s="175">
        <v>10</v>
      </c>
      <c r="Q19" s="36">
        <f t="shared" si="4"/>
        <v>40</v>
      </c>
      <c r="R19" s="172">
        <v>3</v>
      </c>
      <c r="S19" s="170">
        <v>9</v>
      </c>
      <c r="T19" s="175">
        <v>3</v>
      </c>
      <c r="U19" s="36">
        <f t="shared" si="5"/>
        <v>33.333333333333329</v>
      </c>
      <c r="V19" s="175">
        <v>9</v>
      </c>
      <c r="W19" s="175">
        <v>0</v>
      </c>
      <c r="X19" s="36">
        <f t="shared" si="6"/>
        <v>0</v>
      </c>
      <c r="Y19" s="65"/>
    </row>
    <row r="20" spans="1:25" ht="16.5" customHeight="1" x14ac:dyDescent="0.3">
      <c r="A20" s="136" t="s">
        <v>51</v>
      </c>
      <c r="B20" s="172">
        <v>23</v>
      </c>
      <c r="C20" s="170">
        <v>58</v>
      </c>
      <c r="D20" s="175">
        <v>23</v>
      </c>
      <c r="E20" s="36">
        <f t="shared" si="0"/>
        <v>39.655172413793103</v>
      </c>
      <c r="F20" s="172">
        <v>31</v>
      </c>
      <c r="G20" s="62">
        <v>6</v>
      </c>
      <c r="H20" s="36">
        <f t="shared" si="1"/>
        <v>19.35483870967742</v>
      </c>
      <c r="I20" s="171">
        <v>1</v>
      </c>
      <c r="J20" s="175">
        <v>0</v>
      </c>
      <c r="K20" s="36">
        <f t="shared" si="2"/>
        <v>0</v>
      </c>
      <c r="L20" s="172">
        <v>4</v>
      </c>
      <c r="M20" s="172">
        <v>1</v>
      </c>
      <c r="N20" s="36">
        <f t="shared" si="3"/>
        <v>25</v>
      </c>
      <c r="O20" s="174">
        <v>57</v>
      </c>
      <c r="P20" s="175">
        <v>23</v>
      </c>
      <c r="Q20" s="36">
        <f t="shared" si="4"/>
        <v>40.350877192982452</v>
      </c>
      <c r="R20" s="172">
        <v>1</v>
      </c>
      <c r="S20" s="170">
        <v>12</v>
      </c>
      <c r="T20" s="175">
        <v>1</v>
      </c>
      <c r="U20" s="36">
        <f t="shared" si="5"/>
        <v>8.3333333333333321</v>
      </c>
      <c r="V20" s="175">
        <v>12</v>
      </c>
      <c r="W20" s="175">
        <v>0</v>
      </c>
      <c r="X20" s="36">
        <f t="shared" si="6"/>
        <v>0</v>
      </c>
      <c r="Y20" s="65"/>
    </row>
    <row r="21" spans="1:25" ht="16.5" customHeight="1" x14ac:dyDescent="0.3">
      <c r="A21" s="136" t="s">
        <v>52</v>
      </c>
      <c r="B21" s="172">
        <v>1</v>
      </c>
      <c r="C21" s="170">
        <v>1</v>
      </c>
      <c r="D21" s="175">
        <v>1</v>
      </c>
      <c r="E21" s="36">
        <f t="shared" si="0"/>
        <v>100</v>
      </c>
      <c r="F21" s="172">
        <v>1</v>
      </c>
      <c r="G21" s="62">
        <v>0</v>
      </c>
      <c r="H21" s="36">
        <f t="shared" si="1"/>
        <v>0</v>
      </c>
      <c r="I21" s="171">
        <v>0</v>
      </c>
      <c r="J21" s="175">
        <v>0</v>
      </c>
      <c r="K21" s="155" t="e">
        <f t="shared" si="2"/>
        <v>#DIV/0!</v>
      </c>
      <c r="L21" s="172">
        <v>1</v>
      </c>
      <c r="M21" s="172">
        <v>0</v>
      </c>
      <c r="N21" s="36">
        <f t="shared" si="3"/>
        <v>0</v>
      </c>
      <c r="O21" s="174">
        <v>1</v>
      </c>
      <c r="P21" s="175">
        <v>1</v>
      </c>
      <c r="Q21" s="36">
        <f t="shared" si="4"/>
        <v>100</v>
      </c>
      <c r="R21" s="172">
        <v>1</v>
      </c>
      <c r="S21" s="170">
        <v>0</v>
      </c>
      <c r="T21" s="175">
        <v>1</v>
      </c>
      <c r="U21" s="155" t="e">
        <f t="shared" si="5"/>
        <v>#DIV/0!</v>
      </c>
      <c r="V21" s="175">
        <v>0</v>
      </c>
      <c r="W21" s="175">
        <v>0</v>
      </c>
      <c r="X21" s="155" t="e">
        <f t="shared" si="6"/>
        <v>#DIV/0!</v>
      </c>
      <c r="Y21" s="65"/>
    </row>
    <row r="22" spans="1:25" ht="16.5" customHeight="1" x14ac:dyDescent="0.3">
      <c r="A22" s="136" t="s">
        <v>53</v>
      </c>
      <c r="B22" s="172">
        <v>13</v>
      </c>
      <c r="C22" s="170">
        <v>43</v>
      </c>
      <c r="D22" s="175">
        <v>13</v>
      </c>
      <c r="E22" s="36">
        <f t="shared" si="0"/>
        <v>30.232558139534881</v>
      </c>
      <c r="F22" s="172">
        <v>18</v>
      </c>
      <c r="G22" s="62">
        <v>4</v>
      </c>
      <c r="H22" s="36">
        <f t="shared" si="1"/>
        <v>22.222222222222221</v>
      </c>
      <c r="I22" s="171">
        <v>0</v>
      </c>
      <c r="J22" s="175">
        <v>1</v>
      </c>
      <c r="K22" s="155" t="e">
        <f t="shared" si="2"/>
        <v>#DIV/0!</v>
      </c>
      <c r="L22" s="172">
        <v>0</v>
      </c>
      <c r="M22" s="172">
        <v>0</v>
      </c>
      <c r="N22" s="155" t="e">
        <f t="shared" si="3"/>
        <v>#DIV/0!</v>
      </c>
      <c r="O22" s="174">
        <v>42</v>
      </c>
      <c r="P22" s="175">
        <v>12</v>
      </c>
      <c r="Q22" s="36">
        <f t="shared" si="4"/>
        <v>28.571428571428569</v>
      </c>
      <c r="R22" s="172">
        <v>1</v>
      </c>
      <c r="S22" s="170">
        <v>9</v>
      </c>
      <c r="T22" s="175">
        <v>1</v>
      </c>
      <c r="U22" s="36">
        <f t="shared" si="5"/>
        <v>11.111111111111111</v>
      </c>
      <c r="V22" s="175">
        <v>8</v>
      </c>
      <c r="W22" s="175">
        <v>0</v>
      </c>
      <c r="X22" s="36">
        <f t="shared" si="6"/>
        <v>0</v>
      </c>
      <c r="Y22" s="65"/>
    </row>
    <row r="23" spans="1:25" ht="16.5" customHeight="1" x14ac:dyDescent="0.3">
      <c r="A23" s="136" t="s">
        <v>54</v>
      </c>
      <c r="B23" s="172">
        <v>10</v>
      </c>
      <c r="C23" s="170">
        <v>28</v>
      </c>
      <c r="D23" s="175">
        <v>10</v>
      </c>
      <c r="E23" s="36">
        <f t="shared" si="0"/>
        <v>35.714285714285715</v>
      </c>
      <c r="F23" s="172">
        <v>7</v>
      </c>
      <c r="G23" s="62">
        <v>5</v>
      </c>
      <c r="H23" s="36">
        <f t="shared" si="1"/>
        <v>71.428571428571431</v>
      </c>
      <c r="I23" s="171">
        <v>0</v>
      </c>
      <c r="J23" s="175">
        <v>0</v>
      </c>
      <c r="K23" s="155" t="e">
        <f t="shared" si="2"/>
        <v>#DIV/0!</v>
      </c>
      <c r="L23" s="172">
        <v>0</v>
      </c>
      <c r="M23" s="172">
        <v>0</v>
      </c>
      <c r="N23" s="155" t="e">
        <f t="shared" si="3"/>
        <v>#DIV/0!</v>
      </c>
      <c r="O23" s="174">
        <v>27</v>
      </c>
      <c r="P23" s="175">
        <v>9</v>
      </c>
      <c r="Q23" s="36">
        <f t="shared" si="4"/>
        <v>33.333333333333329</v>
      </c>
      <c r="R23" s="172">
        <v>0</v>
      </c>
      <c r="S23" s="170">
        <v>6</v>
      </c>
      <c r="T23" s="175">
        <v>0</v>
      </c>
      <c r="U23" s="36">
        <f t="shared" si="5"/>
        <v>0</v>
      </c>
      <c r="V23" s="175">
        <v>5</v>
      </c>
      <c r="W23" s="175">
        <v>0</v>
      </c>
      <c r="X23" s="36">
        <f t="shared" si="6"/>
        <v>0</v>
      </c>
      <c r="Y23" s="65"/>
    </row>
    <row r="24" spans="1:25" ht="16.5" customHeight="1" x14ac:dyDescent="0.3">
      <c r="A24" s="136" t="s">
        <v>55</v>
      </c>
      <c r="B24" s="172">
        <v>30</v>
      </c>
      <c r="C24" s="170">
        <v>78</v>
      </c>
      <c r="D24" s="175">
        <v>30</v>
      </c>
      <c r="E24" s="36">
        <f t="shared" si="0"/>
        <v>38.461538461538467</v>
      </c>
      <c r="F24" s="172">
        <v>30</v>
      </c>
      <c r="G24" s="62">
        <v>6</v>
      </c>
      <c r="H24" s="36">
        <f t="shared" si="1"/>
        <v>20</v>
      </c>
      <c r="I24" s="171">
        <v>0</v>
      </c>
      <c r="J24" s="175">
        <v>0</v>
      </c>
      <c r="K24" s="155" t="e">
        <f t="shared" si="2"/>
        <v>#DIV/0!</v>
      </c>
      <c r="L24" s="172">
        <v>0</v>
      </c>
      <c r="M24" s="172">
        <v>0</v>
      </c>
      <c r="N24" s="155" t="e">
        <f t="shared" si="3"/>
        <v>#DIV/0!</v>
      </c>
      <c r="O24" s="174">
        <v>78</v>
      </c>
      <c r="P24" s="175">
        <v>30</v>
      </c>
      <c r="Q24" s="36">
        <f t="shared" si="4"/>
        <v>38.461538461538467</v>
      </c>
      <c r="R24" s="172">
        <v>3</v>
      </c>
      <c r="S24" s="170">
        <v>21</v>
      </c>
      <c r="T24" s="175">
        <v>3</v>
      </c>
      <c r="U24" s="36">
        <f t="shared" si="5"/>
        <v>14.285714285714285</v>
      </c>
      <c r="V24" s="175">
        <v>20</v>
      </c>
      <c r="W24" s="175">
        <v>0</v>
      </c>
      <c r="X24" s="36">
        <f t="shared" si="6"/>
        <v>0</v>
      </c>
      <c r="Y24" s="65"/>
    </row>
    <row r="25" spans="1:25" ht="16.5" customHeight="1" x14ac:dyDescent="0.3">
      <c r="A25" s="136" t="s">
        <v>56</v>
      </c>
      <c r="B25" s="172">
        <v>5</v>
      </c>
      <c r="C25" s="170">
        <v>24</v>
      </c>
      <c r="D25" s="175">
        <v>5</v>
      </c>
      <c r="E25" s="36">
        <f t="shared" si="0"/>
        <v>20.833333333333336</v>
      </c>
      <c r="F25" s="172">
        <v>10</v>
      </c>
      <c r="G25" s="62">
        <v>1</v>
      </c>
      <c r="H25" s="36">
        <f t="shared" si="1"/>
        <v>10</v>
      </c>
      <c r="I25" s="171">
        <v>1</v>
      </c>
      <c r="J25" s="175">
        <v>0</v>
      </c>
      <c r="K25" s="36">
        <f t="shared" si="2"/>
        <v>0</v>
      </c>
      <c r="L25" s="172">
        <v>1</v>
      </c>
      <c r="M25" s="172">
        <v>0</v>
      </c>
      <c r="N25" s="36">
        <f t="shared" si="3"/>
        <v>0</v>
      </c>
      <c r="O25" s="174">
        <v>24</v>
      </c>
      <c r="P25" s="175">
        <v>5</v>
      </c>
      <c r="Q25" s="36">
        <f t="shared" si="4"/>
        <v>20.833333333333336</v>
      </c>
      <c r="R25" s="172">
        <v>0</v>
      </c>
      <c r="S25" s="170">
        <v>3</v>
      </c>
      <c r="T25" s="175">
        <v>0</v>
      </c>
      <c r="U25" s="36">
        <f t="shared" si="5"/>
        <v>0</v>
      </c>
      <c r="V25" s="175">
        <v>3</v>
      </c>
      <c r="W25" s="175">
        <v>0</v>
      </c>
      <c r="X25" s="36">
        <f t="shared" si="6"/>
        <v>0</v>
      </c>
      <c r="Y25" s="65"/>
    </row>
    <row r="26" spans="1:25" ht="16.5" customHeight="1" x14ac:dyDescent="0.3">
      <c r="A26" s="136" t="s">
        <v>57</v>
      </c>
      <c r="B26" s="172">
        <v>0</v>
      </c>
      <c r="C26" s="170">
        <v>1</v>
      </c>
      <c r="D26" s="175">
        <v>0</v>
      </c>
      <c r="E26" s="155">
        <f t="shared" si="0"/>
        <v>0</v>
      </c>
      <c r="F26" s="172">
        <v>1</v>
      </c>
      <c r="G26" s="62">
        <v>0</v>
      </c>
      <c r="H26" s="155">
        <f t="shared" si="1"/>
        <v>0</v>
      </c>
      <c r="I26" s="171">
        <v>0</v>
      </c>
      <c r="J26" s="175">
        <v>0</v>
      </c>
      <c r="K26" s="155" t="e">
        <f t="shared" si="2"/>
        <v>#DIV/0!</v>
      </c>
      <c r="L26" s="172">
        <v>0</v>
      </c>
      <c r="M26" s="172">
        <v>0</v>
      </c>
      <c r="N26" s="155" t="e">
        <f t="shared" si="3"/>
        <v>#DIV/0!</v>
      </c>
      <c r="O26" s="174">
        <v>1</v>
      </c>
      <c r="P26" s="175">
        <v>0</v>
      </c>
      <c r="Q26" s="155">
        <f t="shared" si="4"/>
        <v>0</v>
      </c>
      <c r="R26" s="172">
        <v>0</v>
      </c>
      <c r="S26" s="170">
        <v>0</v>
      </c>
      <c r="T26" s="175">
        <v>0</v>
      </c>
      <c r="U26" s="155" t="e">
        <f t="shared" si="5"/>
        <v>#DIV/0!</v>
      </c>
      <c r="V26" s="175">
        <v>0</v>
      </c>
      <c r="W26" s="175">
        <v>0</v>
      </c>
      <c r="X26" s="155" t="e">
        <f t="shared" si="6"/>
        <v>#DIV/0!</v>
      </c>
      <c r="Y26" s="65"/>
    </row>
    <row r="27" spans="1:25" ht="16.5" customHeight="1" x14ac:dyDescent="0.3">
      <c r="A27" s="136" t="s">
        <v>58</v>
      </c>
      <c r="B27" s="172">
        <v>15</v>
      </c>
      <c r="C27" s="170">
        <v>31</v>
      </c>
      <c r="D27" s="175">
        <v>15</v>
      </c>
      <c r="E27" s="36">
        <f t="shared" si="0"/>
        <v>48.387096774193552</v>
      </c>
      <c r="F27" s="172">
        <v>9</v>
      </c>
      <c r="G27" s="62">
        <v>4</v>
      </c>
      <c r="H27" s="36">
        <f t="shared" si="1"/>
        <v>44.444444444444443</v>
      </c>
      <c r="I27" s="171">
        <v>2</v>
      </c>
      <c r="J27" s="175">
        <v>0</v>
      </c>
      <c r="K27" s="36">
        <f t="shared" si="2"/>
        <v>0</v>
      </c>
      <c r="L27" s="172">
        <v>3</v>
      </c>
      <c r="M27" s="172">
        <v>1</v>
      </c>
      <c r="N27" s="36">
        <f t="shared" si="3"/>
        <v>33.333333333333329</v>
      </c>
      <c r="O27" s="174">
        <v>31</v>
      </c>
      <c r="P27" s="175">
        <v>15</v>
      </c>
      <c r="Q27" s="36">
        <f t="shared" si="4"/>
        <v>48.387096774193552</v>
      </c>
      <c r="R27" s="172">
        <v>3</v>
      </c>
      <c r="S27" s="170">
        <v>11</v>
      </c>
      <c r="T27" s="175">
        <v>3</v>
      </c>
      <c r="U27" s="36">
        <f t="shared" si="5"/>
        <v>27.27272727272727</v>
      </c>
      <c r="V27" s="175">
        <v>11</v>
      </c>
      <c r="W27" s="175">
        <v>0</v>
      </c>
      <c r="X27" s="36">
        <f t="shared" si="6"/>
        <v>0</v>
      </c>
      <c r="Y27" s="65"/>
    </row>
    <row r="28" spans="1:25" ht="16.5" customHeight="1" x14ac:dyDescent="0.3">
      <c r="A28" s="136" t="s">
        <v>59</v>
      </c>
      <c r="B28" s="172">
        <v>16</v>
      </c>
      <c r="C28" s="170">
        <v>34</v>
      </c>
      <c r="D28" s="175">
        <v>16</v>
      </c>
      <c r="E28" s="36">
        <f t="shared" si="0"/>
        <v>47.058823529411761</v>
      </c>
      <c r="F28" s="173">
        <v>4</v>
      </c>
      <c r="G28" s="62">
        <v>0</v>
      </c>
      <c r="H28" s="36">
        <f t="shared" si="1"/>
        <v>0</v>
      </c>
      <c r="I28" s="171">
        <v>0</v>
      </c>
      <c r="J28" s="175">
        <v>0</v>
      </c>
      <c r="K28" s="155" t="e">
        <f t="shared" si="2"/>
        <v>#DIV/0!</v>
      </c>
      <c r="L28" s="173">
        <v>0</v>
      </c>
      <c r="M28" s="173">
        <v>0</v>
      </c>
      <c r="N28" s="155" t="e">
        <f t="shared" si="3"/>
        <v>#DIV/0!</v>
      </c>
      <c r="O28" s="174">
        <v>34</v>
      </c>
      <c r="P28" s="175">
        <v>16</v>
      </c>
      <c r="Q28" s="36">
        <f t="shared" si="4"/>
        <v>47.058823529411761</v>
      </c>
      <c r="R28" s="173">
        <v>5</v>
      </c>
      <c r="S28" s="170">
        <v>12</v>
      </c>
      <c r="T28" s="175">
        <v>5</v>
      </c>
      <c r="U28" s="36">
        <f t="shared" si="5"/>
        <v>41.666666666666671</v>
      </c>
      <c r="V28" s="175">
        <v>12</v>
      </c>
      <c r="W28" s="64">
        <v>0</v>
      </c>
      <c r="X28" s="36">
        <f t="shared" si="6"/>
        <v>0</v>
      </c>
      <c r="Y28" s="65"/>
    </row>
    <row r="29" spans="1:25" ht="17.399999999999999" customHeight="1" x14ac:dyDescent="0.3">
      <c r="B29" s="269" t="s">
        <v>91</v>
      </c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  <c r="V29" s="68"/>
    </row>
    <row r="30" spans="1:25" ht="27" customHeight="1" x14ac:dyDescent="0.3">
      <c r="B30" s="271" t="s">
        <v>88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</row>
  </sheetData>
  <mergeCells count="13">
    <mergeCell ref="B30:N30"/>
    <mergeCell ref="V3:X5"/>
    <mergeCell ref="R3:R5"/>
    <mergeCell ref="B3:B5"/>
    <mergeCell ref="L3:N5"/>
    <mergeCell ref="O3:Q5"/>
    <mergeCell ref="S3:U5"/>
    <mergeCell ref="B1:N1"/>
    <mergeCell ref="A3:A6"/>
    <mergeCell ref="C3:E5"/>
    <mergeCell ref="F3:H5"/>
    <mergeCell ref="I3:K5"/>
    <mergeCell ref="B29:M29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9"/>
  <sheetViews>
    <sheetView view="pageBreakPreview" zoomScale="80" zoomScaleNormal="70" zoomScaleSheetLayoutView="80" workbookViewId="0">
      <selection activeCell="H17" sqref="H17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4" t="s">
        <v>65</v>
      </c>
      <c r="B1" s="204"/>
      <c r="C1" s="204"/>
      <c r="D1" s="204"/>
      <c r="E1" s="204"/>
    </row>
    <row r="2" spans="1:9" ht="29.25" customHeight="1" x14ac:dyDescent="0.25">
      <c r="A2" s="238"/>
      <c r="B2" s="238"/>
      <c r="C2" s="238"/>
      <c r="D2" s="238"/>
      <c r="E2" s="238"/>
    </row>
    <row r="3" spans="1:9" s="4" customFormat="1" ht="23.25" customHeight="1" x14ac:dyDescent="0.3">
      <c r="A3" s="209" t="s">
        <v>0</v>
      </c>
      <c r="B3" s="205" t="s">
        <v>77</v>
      </c>
      <c r="C3" s="205" t="s">
        <v>78</v>
      </c>
      <c r="D3" s="233" t="s">
        <v>1</v>
      </c>
      <c r="E3" s="234"/>
    </row>
    <row r="4" spans="1:9" s="4" customFormat="1" ht="27.6" x14ac:dyDescent="0.3">
      <c r="A4" s="210"/>
      <c r="B4" s="206"/>
      <c r="C4" s="206"/>
      <c r="D4" s="5" t="s">
        <v>2</v>
      </c>
      <c r="E4" s="6" t="s">
        <v>37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69</v>
      </c>
      <c r="B6" s="152" t="s">
        <v>68</v>
      </c>
      <c r="C6" s="152">
        <f>'8'!B6</f>
        <v>3379</v>
      </c>
      <c r="D6" s="11" t="s">
        <v>68</v>
      </c>
      <c r="E6" s="153" t="s">
        <v>68</v>
      </c>
      <c r="I6" s="12"/>
    </row>
    <row r="7" spans="1:9" s="4" customFormat="1" ht="29.25" customHeight="1" x14ac:dyDescent="0.3">
      <c r="A7" s="10" t="s">
        <v>33</v>
      </c>
      <c r="B7" s="152">
        <f>'8'!C6</f>
        <v>615</v>
      </c>
      <c r="C7" s="152">
        <f>'8'!D6</f>
        <v>3095</v>
      </c>
      <c r="D7" s="11">
        <f t="shared" ref="D7:D11" si="0">C7/B7*100</f>
        <v>503.2520325203252</v>
      </c>
      <c r="E7" s="153">
        <f t="shared" ref="E7:E11" si="1">C7-B7</f>
        <v>2480</v>
      </c>
      <c r="I7" s="12"/>
    </row>
    <row r="8" spans="1:9" s="4" customFormat="1" ht="48.75" customHeight="1" x14ac:dyDescent="0.3">
      <c r="A8" s="13" t="s">
        <v>34</v>
      </c>
      <c r="B8" s="152">
        <f>'8'!F6</f>
        <v>180</v>
      </c>
      <c r="C8" s="152">
        <f>'8'!G6</f>
        <v>726</v>
      </c>
      <c r="D8" s="11">
        <f t="shared" si="0"/>
        <v>403.33333333333331</v>
      </c>
      <c r="E8" s="153">
        <f t="shared" si="1"/>
        <v>546</v>
      </c>
      <c r="I8" s="12"/>
    </row>
    <row r="9" spans="1:9" s="4" customFormat="1" ht="34.5" customHeight="1" x14ac:dyDescent="0.3">
      <c r="A9" s="14" t="s">
        <v>35</v>
      </c>
      <c r="B9" s="152">
        <f>'8'!I6</f>
        <v>11</v>
      </c>
      <c r="C9" s="152">
        <f>'8'!J6</f>
        <v>20</v>
      </c>
      <c r="D9" s="11">
        <f t="shared" si="0"/>
        <v>181.81818181818181</v>
      </c>
      <c r="E9" s="153">
        <f t="shared" si="1"/>
        <v>9</v>
      </c>
      <c r="I9" s="12"/>
    </row>
    <row r="10" spans="1:9" s="4" customFormat="1" ht="48.75" customHeight="1" x14ac:dyDescent="0.3">
      <c r="A10" s="14" t="s">
        <v>27</v>
      </c>
      <c r="B10" s="152">
        <f>'8'!L6</f>
        <v>11</v>
      </c>
      <c r="C10" s="152">
        <f>'8'!M6</f>
        <v>8</v>
      </c>
      <c r="D10" s="11">
        <f t="shared" si="0"/>
        <v>72.727272727272734</v>
      </c>
      <c r="E10" s="153">
        <f t="shared" si="1"/>
        <v>-3</v>
      </c>
      <c r="I10" s="12"/>
    </row>
    <row r="11" spans="1:9" s="4" customFormat="1" ht="54.75" customHeight="1" x14ac:dyDescent="0.3">
      <c r="A11" s="14" t="s">
        <v>36</v>
      </c>
      <c r="B11" s="152">
        <f>'8'!O6</f>
        <v>598</v>
      </c>
      <c r="C11" s="152">
        <f>'8'!P6</f>
        <v>2161</v>
      </c>
      <c r="D11" s="11">
        <f t="shared" si="0"/>
        <v>361.37123745819395</v>
      </c>
      <c r="E11" s="153">
        <f t="shared" si="1"/>
        <v>1563</v>
      </c>
      <c r="I11" s="12"/>
    </row>
    <row r="12" spans="1:9" s="4" customFormat="1" ht="12.75" customHeight="1" x14ac:dyDescent="0.3">
      <c r="A12" s="211" t="s">
        <v>5</v>
      </c>
      <c r="B12" s="212"/>
      <c r="C12" s="212"/>
      <c r="D12" s="212"/>
      <c r="E12" s="212"/>
      <c r="I12" s="12"/>
    </row>
    <row r="13" spans="1:9" s="4" customFormat="1" ht="18" customHeight="1" x14ac:dyDescent="0.3">
      <c r="A13" s="213"/>
      <c r="B13" s="214"/>
      <c r="C13" s="214"/>
      <c r="D13" s="214"/>
      <c r="E13" s="214"/>
      <c r="I13" s="12"/>
    </row>
    <row r="14" spans="1:9" s="4" customFormat="1" ht="20.25" customHeight="1" x14ac:dyDescent="0.3">
      <c r="A14" s="209" t="s">
        <v>0</v>
      </c>
      <c r="B14" s="215" t="s">
        <v>79</v>
      </c>
      <c r="C14" s="215" t="s">
        <v>80</v>
      </c>
      <c r="D14" s="233" t="s">
        <v>1</v>
      </c>
      <c r="E14" s="234"/>
      <c r="I14" s="12"/>
    </row>
    <row r="15" spans="1:9" ht="35.25" customHeight="1" x14ac:dyDescent="0.25">
      <c r="A15" s="210"/>
      <c r="B15" s="215"/>
      <c r="C15" s="215"/>
      <c r="D15" s="16" t="s">
        <v>2</v>
      </c>
      <c r="E15" s="6" t="s">
        <v>64</v>
      </c>
      <c r="I15" s="12"/>
    </row>
    <row r="16" spans="1:9" ht="28.5" customHeight="1" x14ac:dyDescent="0.25">
      <c r="A16" s="10" t="s">
        <v>69</v>
      </c>
      <c r="B16" s="156" t="s">
        <v>68</v>
      </c>
      <c r="C16" s="156">
        <f>'8'!R6</f>
        <v>949</v>
      </c>
      <c r="D16" s="11" t="s">
        <v>68</v>
      </c>
      <c r="E16" s="153" t="s">
        <v>68</v>
      </c>
      <c r="I16" s="12"/>
    </row>
    <row r="17" spans="1:9" ht="25.5" customHeight="1" x14ac:dyDescent="0.25">
      <c r="A17" s="1" t="s">
        <v>33</v>
      </c>
      <c r="B17" s="156">
        <f>'8'!S6</f>
        <v>136</v>
      </c>
      <c r="C17" s="156">
        <f>'8'!T6</f>
        <v>889</v>
      </c>
      <c r="D17" s="11">
        <f t="shared" ref="D17:D18" si="2">C17/B17*100</f>
        <v>653.67647058823536</v>
      </c>
      <c r="E17" s="153">
        <f t="shared" ref="E17:E18" si="3">C17-B17</f>
        <v>753</v>
      </c>
      <c r="I17" s="12"/>
    </row>
    <row r="18" spans="1:9" ht="30" customHeight="1" x14ac:dyDescent="0.25">
      <c r="A18" s="1" t="s">
        <v>38</v>
      </c>
      <c r="B18" s="156">
        <f>'8'!V6</f>
        <v>112</v>
      </c>
      <c r="C18" s="156">
        <f>'8'!W6</f>
        <v>545</v>
      </c>
      <c r="D18" s="11">
        <f t="shared" si="2"/>
        <v>486.60714285714289</v>
      </c>
      <c r="E18" s="153">
        <f t="shared" si="3"/>
        <v>433</v>
      </c>
      <c r="I18" s="12"/>
    </row>
    <row r="19" spans="1:9" ht="69" customHeight="1" x14ac:dyDescent="0.25">
      <c r="A19" s="203" t="s">
        <v>75</v>
      </c>
      <c r="B19" s="203"/>
      <c r="C19" s="203"/>
      <c r="D19" s="203"/>
      <c r="E19" s="203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2"/>
  <sheetViews>
    <sheetView view="pageBreakPreview" topLeftCell="B1" zoomScale="90" zoomScaleNormal="90" zoomScaleSheetLayoutView="90" workbookViewId="0">
      <selection activeCell="H17" sqref="H17"/>
    </sheetView>
  </sheetViews>
  <sheetFormatPr defaultColWidth="9.109375" defaultRowHeight="13.8" x14ac:dyDescent="0.25"/>
  <cols>
    <col min="1" max="1" width="22.44140625" style="43" customWidth="1"/>
    <col min="2" max="2" width="15.77734375" style="43" customWidth="1"/>
    <col min="3" max="11" width="9.6640625" style="43" customWidth="1"/>
    <col min="12" max="13" width="8" style="43" customWidth="1"/>
    <col min="14" max="14" width="9.88671875" style="43" customWidth="1"/>
    <col min="15" max="15" width="8.33203125" style="43" customWidth="1"/>
    <col min="16" max="16" width="8.109375" style="43" customWidth="1"/>
    <col min="17" max="17" width="10" style="43" customWidth="1"/>
    <col min="18" max="18" width="15.44140625" style="43" customWidth="1"/>
    <col min="19" max="20" width="8.88671875" style="43" customWidth="1"/>
    <col min="21" max="21" width="8.6640625" style="43" customWidth="1"/>
    <col min="22" max="22" width="8.109375" style="43" customWidth="1"/>
    <col min="23" max="16384" width="9.109375" style="43"/>
  </cols>
  <sheetData>
    <row r="1" spans="1:24" s="20" customFormat="1" ht="57.75" customHeight="1" x14ac:dyDescent="0.3">
      <c r="A1" s="19"/>
      <c r="B1" s="239" t="s">
        <v>94</v>
      </c>
      <c r="C1" s="239"/>
      <c r="D1" s="239"/>
      <c r="E1" s="239"/>
      <c r="F1" s="239"/>
      <c r="G1" s="239"/>
      <c r="H1" s="239"/>
      <c r="I1" s="239"/>
      <c r="J1" s="239"/>
      <c r="K1" s="239"/>
      <c r="L1" s="19"/>
      <c r="M1" s="19"/>
      <c r="N1" s="19"/>
      <c r="O1" s="19"/>
      <c r="P1" s="19"/>
      <c r="Q1" s="19"/>
      <c r="R1" s="19"/>
      <c r="S1" s="19"/>
      <c r="T1" s="19"/>
      <c r="U1" s="19"/>
      <c r="X1" s="148" t="s">
        <v>20</v>
      </c>
    </row>
    <row r="2" spans="1:24" s="23" customFormat="1" ht="14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4" t="s">
        <v>6</v>
      </c>
      <c r="L2" s="21"/>
      <c r="M2" s="21"/>
      <c r="N2" s="21"/>
      <c r="O2" s="22"/>
      <c r="P2" s="22"/>
      <c r="Q2" s="22"/>
      <c r="R2" s="22"/>
      <c r="T2" s="22"/>
      <c r="U2" s="24"/>
      <c r="V2" s="24"/>
      <c r="W2" s="24"/>
      <c r="X2" s="24" t="s">
        <v>6</v>
      </c>
    </row>
    <row r="3" spans="1:24" s="25" customFormat="1" ht="60" customHeight="1" x14ac:dyDescent="0.3">
      <c r="A3" s="229"/>
      <c r="B3" s="160" t="s">
        <v>70</v>
      </c>
      <c r="C3" s="220" t="s">
        <v>7</v>
      </c>
      <c r="D3" s="220"/>
      <c r="E3" s="220"/>
      <c r="F3" s="220" t="s">
        <v>17</v>
      </c>
      <c r="G3" s="220"/>
      <c r="H3" s="220"/>
      <c r="I3" s="220" t="s">
        <v>10</v>
      </c>
      <c r="J3" s="220"/>
      <c r="K3" s="220"/>
      <c r="L3" s="220" t="s">
        <v>11</v>
      </c>
      <c r="M3" s="220"/>
      <c r="N3" s="220"/>
      <c r="O3" s="224" t="s">
        <v>9</v>
      </c>
      <c r="P3" s="225"/>
      <c r="Q3" s="226"/>
      <c r="R3" s="161" t="s">
        <v>72</v>
      </c>
      <c r="S3" s="220" t="s">
        <v>12</v>
      </c>
      <c r="T3" s="220"/>
      <c r="U3" s="220"/>
      <c r="V3" s="220" t="s">
        <v>16</v>
      </c>
      <c r="W3" s="220"/>
      <c r="X3" s="220"/>
    </row>
    <row r="4" spans="1:24" s="26" customFormat="1" ht="26.25" customHeight="1" x14ac:dyDescent="0.3">
      <c r="A4" s="230"/>
      <c r="B4" s="55">
        <v>2022</v>
      </c>
      <c r="C4" s="55">
        <v>2021</v>
      </c>
      <c r="D4" s="55">
        <v>2022</v>
      </c>
      <c r="E4" s="56" t="s">
        <v>2</v>
      </c>
      <c r="F4" s="55">
        <v>2021</v>
      </c>
      <c r="G4" s="55">
        <v>2022</v>
      </c>
      <c r="H4" s="56" t="s">
        <v>2</v>
      </c>
      <c r="I4" s="55">
        <v>2021</v>
      </c>
      <c r="J4" s="55">
        <v>2022</v>
      </c>
      <c r="K4" s="56" t="s">
        <v>2</v>
      </c>
      <c r="L4" s="55">
        <v>2021</v>
      </c>
      <c r="M4" s="55">
        <v>2022</v>
      </c>
      <c r="N4" s="56" t="s">
        <v>2</v>
      </c>
      <c r="O4" s="55">
        <v>2021</v>
      </c>
      <c r="P4" s="55">
        <v>2022</v>
      </c>
      <c r="Q4" s="56" t="s">
        <v>2</v>
      </c>
      <c r="R4" s="55">
        <v>2022</v>
      </c>
      <c r="S4" s="55">
        <v>2021</v>
      </c>
      <c r="T4" s="55">
        <v>2022</v>
      </c>
      <c r="U4" s="56" t="s">
        <v>2</v>
      </c>
      <c r="V4" s="55">
        <v>2021</v>
      </c>
      <c r="W4" s="55">
        <v>2022</v>
      </c>
      <c r="X4" s="56" t="s">
        <v>2</v>
      </c>
    </row>
    <row r="5" spans="1:24" s="29" customFormat="1" ht="11.25" customHeight="1" x14ac:dyDescent="0.3">
      <c r="A5" s="27" t="s">
        <v>4</v>
      </c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  <c r="L5" s="28">
        <v>11</v>
      </c>
      <c r="M5" s="28">
        <v>12</v>
      </c>
      <c r="N5" s="28">
        <v>13</v>
      </c>
      <c r="O5" s="28">
        <v>14</v>
      </c>
      <c r="P5" s="28">
        <v>15</v>
      </c>
      <c r="Q5" s="28">
        <v>16</v>
      </c>
      <c r="R5" s="28">
        <v>17</v>
      </c>
      <c r="S5" s="28">
        <v>18</v>
      </c>
      <c r="T5" s="28">
        <v>19</v>
      </c>
      <c r="U5" s="28">
        <v>20</v>
      </c>
      <c r="V5" s="28">
        <v>21</v>
      </c>
      <c r="W5" s="28">
        <v>22</v>
      </c>
      <c r="X5" s="28">
        <v>23</v>
      </c>
    </row>
    <row r="6" spans="1:24" s="34" customFormat="1" ht="16.5" customHeight="1" x14ac:dyDescent="0.3">
      <c r="A6" s="30" t="s">
        <v>39</v>
      </c>
      <c r="B6" s="31">
        <f>SUM(B7:B26)</f>
        <v>3379</v>
      </c>
      <c r="C6" s="31">
        <f>SUM(C7:C26)</f>
        <v>615</v>
      </c>
      <c r="D6" s="31">
        <f>SUM(D7:D26)</f>
        <v>3095</v>
      </c>
      <c r="E6" s="32">
        <f>D6/C6*100</f>
        <v>503.2520325203252</v>
      </c>
      <c r="F6" s="31">
        <f>SUM(F7:F26)</f>
        <v>180</v>
      </c>
      <c r="G6" s="31">
        <f>SUM(G7:G26)</f>
        <v>726</v>
      </c>
      <c r="H6" s="32">
        <f>G6/F6*100</f>
        <v>403.33333333333331</v>
      </c>
      <c r="I6" s="31">
        <f>SUM(I7:I26)</f>
        <v>11</v>
      </c>
      <c r="J6" s="31">
        <f>SUM(J7:J26)</f>
        <v>20</v>
      </c>
      <c r="K6" s="32">
        <f>J6/I6*100</f>
        <v>181.81818181818181</v>
      </c>
      <c r="L6" s="31">
        <f>SUM(L7:L26)</f>
        <v>11</v>
      </c>
      <c r="M6" s="31">
        <f>SUM(M7:M26)</f>
        <v>8</v>
      </c>
      <c r="N6" s="32">
        <f>M6/L6*100</f>
        <v>72.727272727272734</v>
      </c>
      <c r="O6" s="31">
        <f>SUM(O7:O26)</f>
        <v>598</v>
      </c>
      <c r="P6" s="31">
        <f>SUM(P7:P26)</f>
        <v>2161</v>
      </c>
      <c r="Q6" s="32">
        <f>P6/O6*100</f>
        <v>361.37123745819395</v>
      </c>
      <c r="R6" s="31">
        <f>SUM(R7:R26)</f>
        <v>949</v>
      </c>
      <c r="S6" s="31">
        <f>SUM(S7:S26)</f>
        <v>136</v>
      </c>
      <c r="T6" s="31">
        <f>SUM(T7:T26)</f>
        <v>889</v>
      </c>
      <c r="U6" s="32">
        <f>T6/S6*100</f>
        <v>653.67647058823536</v>
      </c>
      <c r="V6" s="31">
        <f>SUM(V7:V26)</f>
        <v>112</v>
      </c>
      <c r="W6" s="31">
        <f>SUM(W7:W26)</f>
        <v>545</v>
      </c>
      <c r="X6" s="32">
        <f>W6/V6*100</f>
        <v>486.60714285714289</v>
      </c>
    </row>
    <row r="7" spans="1:24" s="40" customFormat="1" ht="16.5" customHeight="1" x14ac:dyDescent="0.25">
      <c r="A7" s="136" t="s">
        <v>40</v>
      </c>
      <c r="B7" s="71">
        <v>2194</v>
      </c>
      <c r="C7" s="37">
        <v>190</v>
      </c>
      <c r="D7" s="37">
        <v>2001</v>
      </c>
      <c r="E7" s="36">
        <f>D7/C7*100</f>
        <v>1053.1578947368421</v>
      </c>
      <c r="F7" s="35">
        <v>46</v>
      </c>
      <c r="G7" s="35">
        <v>443</v>
      </c>
      <c r="H7" s="36">
        <f>G7/F7*100</f>
        <v>963.04347826086951</v>
      </c>
      <c r="I7" s="35">
        <v>2</v>
      </c>
      <c r="J7" s="35">
        <v>7</v>
      </c>
      <c r="K7" s="36">
        <f>J7/I7*100</f>
        <v>350</v>
      </c>
      <c r="L7" s="35">
        <v>4</v>
      </c>
      <c r="M7" s="35">
        <v>0</v>
      </c>
      <c r="N7" s="36">
        <f>M7/L7*100</f>
        <v>0</v>
      </c>
      <c r="O7" s="35">
        <v>179</v>
      </c>
      <c r="P7" s="35">
        <v>1146</v>
      </c>
      <c r="Q7" s="36">
        <f>P7/O7*100</f>
        <v>640.2234636871508</v>
      </c>
      <c r="R7" s="35">
        <v>492</v>
      </c>
      <c r="S7" s="71">
        <v>32</v>
      </c>
      <c r="T7" s="71">
        <v>460</v>
      </c>
      <c r="U7" s="36">
        <f>T7/S7*100</f>
        <v>1437.5</v>
      </c>
      <c r="V7" s="35">
        <v>30</v>
      </c>
      <c r="W7" s="35">
        <v>327</v>
      </c>
      <c r="X7" s="36">
        <f>W7/V7*100</f>
        <v>1090</v>
      </c>
    </row>
    <row r="8" spans="1:24" s="41" customFormat="1" ht="16.5" customHeight="1" x14ac:dyDescent="0.25">
      <c r="A8" s="136" t="s">
        <v>41</v>
      </c>
      <c r="B8" s="71">
        <v>47</v>
      </c>
      <c r="C8" s="37">
        <v>135</v>
      </c>
      <c r="D8" s="37">
        <v>41</v>
      </c>
      <c r="E8" s="36">
        <f t="shared" ref="E8:E26" si="0">D8/C8*100</f>
        <v>30.37037037037037</v>
      </c>
      <c r="F8" s="35">
        <v>39</v>
      </c>
      <c r="G8" s="35">
        <v>3</v>
      </c>
      <c r="H8" s="36">
        <f t="shared" ref="H8:H26" si="1">G8/F8*100</f>
        <v>7.6923076923076925</v>
      </c>
      <c r="I8" s="35">
        <v>1</v>
      </c>
      <c r="J8" s="35">
        <v>1</v>
      </c>
      <c r="K8" s="36">
        <f>J8/I8*100</f>
        <v>100</v>
      </c>
      <c r="L8" s="35">
        <v>0</v>
      </c>
      <c r="M8" s="35">
        <v>0</v>
      </c>
      <c r="N8" s="155" t="e">
        <f t="shared" ref="N8:N26" si="2">M8/L8*100</f>
        <v>#DIV/0!</v>
      </c>
      <c r="O8" s="35">
        <v>132</v>
      </c>
      <c r="P8" s="35">
        <v>41</v>
      </c>
      <c r="Q8" s="36">
        <f t="shared" ref="Q8:Q26" si="3">P8/O8*100</f>
        <v>31.060606060606062</v>
      </c>
      <c r="R8" s="35">
        <v>24</v>
      </c>
      <c r="S8" s="71">
        <v>29</v>
      </c>
      <c r="T8" s="71">
        <v>20</v>
      </c>
      <c r="U8" s="36">
        <f t="shared" ref="U8:U26" si="4">T8/S8*100</f>
        <v>68.965517241379317</v>
      </c>
      <c r="V8" s="35">
        <v>26</v>
      </c>
      <c r="W8" s="35">
        <v>1</v>
      </c>
      <c r="X8" s="36">
        <f t="shared" ref="X8:X26" si="5">W8/V8*100</f>
        <v>3.8461538461538463</v>
      </c>
    </row>
    <row r="9" spans="1:24" s="40" customFormat="1" ht="16.5" customHeight="1" x14ac:dyDescent="0.25">
      <c r="A9" s="136" t="s">
        <v>42</v>
      </c>
      <c r="B9" s="71">
        <v>20</v>
      </c>
      <c r="C9" s="37">
        <v>40</v>
      </c>
      <c r="D9" s="37">
        <v>14</v>
      </c>
      <c r="E9" s="36">
        <f t="shared" si="0"/>
        <v>35</v>
      </c>
      <c r="F9" s="35">
        <v>13</v>
      </c>
      <c r="G9" s="35">
        <v>3</v>
      </c>
      <c r="H9" s="36">
        <f t="shared" si="1"/>
        <v>23.076923076923077</v>
      </c>
      <c r="I9" s="35">
        <v>1</v>
      </c>
      <c r="J9" s="35">
        <v>1</v>
      </c>
      <c r="K9" s="36">
        <f>J9/I9*100</f>
        <v>100</v>
      </c>
      <c r="L9" s="35">
        <v>1</v>
      </c>
      <c r="M9" s="35">
        <v>0</v>
      </c>
      <c r="N9" s="36">
        <f t="shared" si="2"/>
        <v>0</v>
      </c>
      <c r="O9" s="35">
        <v>40</v>
      </c>
      <c r="P9" s="35">
        <v>14</v>
      </c>
      <c r="Q9" s="36">
        <f t="shared" si="3"/>
        <v>35</v>
      </c>
      <c r="R9" s="35">
        <v>7</v>
      </c>
      <c r="S9" s="71">
        <v>10</v>
      </c>
      <c r="T9" s="71">
        <v>6</v>
      </c>
      <c r="U9" s="36">
        <f t="shared" si="4"/>
        <v>60</v>
      </c>
      <c r="V9" s="35">
        <v>7</v>
      </c>
      <c r="W9" s="35">
        <v>0</v>
      </c>
      <c r="X9" s="36">
        <f t="shared" si="5"/>
        <v>0</v>
      </c>
    </row>
    <row r="10" spans="1:24" s="40" customFormat="1" ht="16.5" customHeight="1" x14ac:dyDescent="0.25">
      <c r="A10" s="136" t="s">
        <v>43</v>
      </c>
      <c r="B10" s="71">
        <v>16</v>
      </c>
      <c r="C10" s="37">
        <v>16</v>
      </c>
      <c r="D10" s="37">
        <v>13</v>
      </c>
      <c r="E10" s="36">
        <f t="shared" si="0"/>
        <v>81.25</v>
      </c>
      <c r="F10" s="35">
        <v>1</v>
      </c>
      <c r="G10" s="35">
        <v>1</v>
      </c>
      <c r="H10" s="36">
        <f t="shared" si="1"/>
        <v>100</v>
      </c>
      <c r="I10" s="35">
        <v>0</v>
      </c>
      <c r="J10" s="35">
        <v>0</v>
      </c>
      <c r="K10" s="155" t="e">
        <f t="shared" ref="K10:K26" si="6">J10/I10*100</f>
        <v>#DIV/0!</v>
      </c>
      <c r="L10" s="35">
        <v>1</v>
      </c>
      <c r="M10" s="35">
        <v>0</v>
      </c>
      <c r="N10" s="36">
        <f t="shared" si="2"/>
        <v>0</v>
      </c>
      <c r="O10" s="35">
        <v>14</v>
      </c>
      <c r="P10" s="35">
        <v>12</v>
      </c>
      <c r="Q10" s="36">
        <f t="shared" si="3"/>
        <v>85.714285714285708</v>
      </c>
      <c r="R10" s="35">
        <v>10</v>
      </c>
      <c r="S10" s="71">
        <v>5</v>
      </c>
      <c r="T10" s="71">
        <v>9</v>
      </c>
      <c r="U10" s="36">
        <f t="shared" si="4"/>
        <v>180</v>
      </c>
      <c r="V10" s="35">
        <v>5</v>
      </c>
      <c r="W10" s="35">
        <v>6</v>
      </c>
      <c r="X10" s="36">
        <f t="shared" si="5"/>
        <v>120</v>
      </c>
    </row>
    <row r="11" spans="1:24" s="40" customFormat="1" ht="16.5" customHeight="1" x14ac:dyDescent="0.25">
      <c r="A11" s="136" t="s">
        <v>44</v>
      </c>
      <c r="B11" s="71">
        <v>15</v>
      </c>
      <c r="C11" s="37">
        <v>25</v>
      </c>
      <c r="D11" s="37">
        <v>14</v>
      </c>
      <c r="E11" s="36">
        <f t="shared" si="0"/>
        <v>56.000000000000007</v>
      </c>
      <c r="F11" s="35">
        <v>15</v>
      </c>
      <c r="G11" s="35">
        <v>6</v>
      </c>
      <c r="H11" s="36">
        <f t="shared" si="1"/>
        <v>40</v>
      </c>
      <c r="I11" s="35">
        <v>0</v>
      </c>
      <c r="J11" s="35">
        <v>0</v>
      </c>
      <c r="K11" s="155" t="e">
        <f t="shared" si="6"/>
        <v>#DIV/0!</v>
      </c>
      <c r="L11" s="35">
        <v>0</v>
      </c>
      <c r="M11" s="35">
        <v>0</v>
      </c>
      <c r="N11" s="155" t="e">
        <f t="shared" si="2"/>
        <v>#DIV/0!</v>
      </c>
      <c r="O11" s="35">
        <v>25</v>
      </c>
      <c r="P11" s="35">
        <v>13</v>
      </c>
      <c r="Q11" s="36">
        <f t="shared" si="3"/>
        <v>52</v>
      </c>
      <c r="R11" s="35">
        <v>4</v>
      </c>
      <c r="S11" s="71">
        <v>3</v>
      </c>
      <c r="T11" s="71">
        <v>4</v>
      </c>
      <c r="U11" s="36">
        <f t="shared" si="4"/>
        <v>133.33333333333331</v>
      </c>
      <c r="V11" s="35">
        <v>3</v>
      </c>
      <c r="W11" s="35">
        <v>2</v>
      </c>
      <c r="X11" s="36">
        <f t="shared" si="5"/>
        <v>66.666666666666657</v>
      </c>
    </row>
    <row r="12" spans="1:24" s="40" customFormat="1" ht="16.5" customHeight="1" x14ac:dyDescent="0.25">
      <c r="A12" s="136" t="s">
        <v>45</v>
      </c>
      <c r="B12" s="71">
        <v>14</v>
      </c>
      <c r="C12" s="37">
        <v>21</v>
      </c>
      <c r="D12" s="37">
        <v>13</v>
      </c>
      <c r="E12" s="36">
        <f t="shared" si="0"/>
        <v>61.904761904761905</v>
      </c>
      <c r="F12" s="35">
        <v>8</v>
      </c>
      <c r="G12" s="35">
        <v>2</v>
      </c>
      <c r="H12" s="36">
        <f t="shared" si="1"/>
        <v>25</v>
      </c>
      <c r="I12" s="35">
        <v>0</v>
      </c>
      <c r="J12" s="35">
        <v>0</v>
      </c>
      <c r="K12" s="155" t="e">
        <f t="shared" si="6"/>
        <v>#DIV/0!</v>
      </c>
      <c r="L12" s="35">
        <v>1</v>
      </c>
      <c r="M12" s="35">
        <v>0</v>
      </c>
      <c r="N12" s="36">
        <f t="shared" si="2"/>
        <v>0</v>
      </c>
      <c r="O12" s="35">
        <v>21</v>
      </c>
      <c r="P12" s="35">
        <v>5</v>
      </c>
      <c r="Q12" s="36">
        <f t="shared" si="3"/>
        <v>23.809523809523807</v>
      </c>
      <c r="R12" s="35">
        <v>8</v>
      </c>
      <c r="S12" s="71">
        <v>3</v>
      </c>
      <c r="T12" s="71">
        <v>7</v>
      </c>
      <c r="U12" s="36">
        <f t="shared" si="4"/>
        <v>233.33333333333334</v>
      </c>
      <c r="V12" s="35">
        <v>2</v>
      </c>
      <c r="W12" s="35">
        <v>5</v>
      </c>
      <c r="X12" s="36">
        <f t="shared" si="5"/>
        <v>250</v>
      </c>
    </row>
    <row r="13" spans="1:24" s="40" customFormat="1" ht="16.5" customHeight="1" x14ac:dyDescent="0.25">
      <c r="A13" s="136" t="s">
        <v>46</v>
      </c>
      <c r="B13" s="71">
        <v>4</v>
      </c>
      <c r="C13" s="37">
        <v>8</v>
      </c>
      <c r="D13" s="37">
        <v>4</v>
      </c>
      <c r="E13" s="36">
        <f t="shared" si="0"/>
        <v>50</v>
      </c>
      <c r="F13" s="35">
        <v>5</v>
      </c>
      <c r="G13" s="35">
        <v>1</v>
      </c>
      <c r="H13" s="36">
        <f t="shared" si="1"/>
        <v>20</v>
      </c>
      <c r="I13" s="35">
        <v>2</v>
      </c>
      <c r="J13" s="35">
        <v>0</v>
      </c>
      <c r="K13" s="36">
        <f>J13/I13*100</f>
        <v>0</v>
      </c>
      <c r="L13" s="35">
        <v>0</v>
      </c>
      <c r="M13" s="35">
        <v>1</v>
      </c>
      <c r="N13" s="155" t="e">
        <f t="shared" si="2"/>
        <v>#DIV/0!</v>
      </c>
      <c r="O13" s="35">
        <v>8</v>
      </c>
      <c r="P13" s="35">
        <v>4</v>
      </c>
      <c r="Q13" s="36">
        <f t="shared" si="3"/>
        <v>50</v>
      </c>
      <c r="R13" s="35">
        <v>3</v>
      </c>
      <c r="S13" s="71">
        <v>3</v>
      </c>
      <c r="T13" s="71">
        <v>3</v>
      </c>
      <c r="U13" s="36">
        <f t="shared" si="4"/>
        <v>100</v>
      </c>
      <c r="V13" s="35">
        <v>3</v>
      </c>
      <c r="W13" s="35">
        <v>0</v>
      </c>
      <c r="X13" s="36">
        <f t="shared" si="5"/>
        <v>0</v>
      </c>
    </row>
    <row r="14" spans="1:24" s="40" customFormat="1" ht="16.5" customHeight="1" x14ac:dyDescent="0.25">
      <c r="A14" s="136" t="s">
        <v>47</v>
      </c>
      <c r="B14" s="71">
        <v>87</v>
      </c>
      <c r="C14" s="37">
        <v>7</v>
      </c>
      <c r="D14" s="37">
        <v>87</v>
      </c>
      <c r="E14" s="36">
        <f t="shared" si="0"/>
        <v>1242.8571428571429</v>
      </c>
      <c r="F14" s="35">
        <v>3</v>
      </c>
      <c r="G14" s="35">
        <v>18</v>
      </c>
      <c r="H14" s="36">
        <f t="shared" si="1"/>
        <v>600</v>
      </c>
      <c r="I14" s="35">
        <v>0</v>
      </c>
      <c r="J14" s="35">
        <v>2</v>
      </c>
      <c r="K14" s="155" t="e">
        <f t="shared" si="6"/>
        <v>#DIV/0!</v>
      </c>
      <c r="L14" s="35">
        <v>1</v>
      </c>
      <c r="M14" s="35">
        <v>2</v>
      </c>
      <c r="N14" s="36">
        <f t="shared" si="2"/>
        <v>200</v>
      </c>
      <c r="O14" s="35">
        <v>7</v>
      </c>
      <c r="P14" s="35">
        <v>86</v>
      </c>
      <c r="Q14" s="36">
        <f t="shared" si="3"/>
        <v>1228.5714285714287</v>
      </c>
      <c r="R14" s="35">
        <v>32</v>
      </c>
      <c r="S14" s="71">
        <v>1</v>
      </c>
      <c r="T14" s="71">
        <v>32</v>
      </c>
      <c r="U14" s="36">
        <f t="shared" si="4"/>
        <v>3200</v>
      </c>
      <c r="V14" s="35">
        <v>1</v>
      </c>
      <c r="W14" s="35">
        <v>14</v>
      </c>
      <c r="X14" s="36">
        <f t="shared" si="5"/>
        <v>1400</v>
      </c>
    </row>
    <row r="15" spans="1:24" s="40" customFormat="1" ht="16.5" customHeight="1" x14ac:dyDescent="0.25">
      <c r="A15" s="136" t="s">
        <v>48</v>
      </c>
      <c r="B15" s="71">
        <v>226</v>
      </c>
      <c r="C15" s="37">
        <v>24</v>
      </c>
      <c r="D15" s="37">
        <v>225</v>
      </c>
      <c r="E15" s="36">
        <f t="shared" si="0"/>
        <v>937.5</v>
      </c>
      <c r="F15" s="35">
        <v>6</v>
      </c>
      <c r="G15" s="35">
        <v>74</v>
      </c>
      <c r="H15" s="36">
        <f t="shared" si="1"/>
        <v>1233.3333333333335</v>
      </c>
      <c r="I15" s="35">
        <v>0</v>
      </c>
      <c r="J15" s="35">
        <v>0</v>
      </c>
      <c r="K15" s="155" t="e">
        <f t="shared" si="6"/>
        <v>#DIV/0!</v>
      </c>
      <c r="L15" s="35">
        <v>1</v>
      </c>
      <c r="M15" s="35">
        <v>1</v>
      </c>
      <c r="N15" s="36">
        <f t="shared" si="2"/>
        <v>100</v>
      </c>
      <c r="O15" s="35">
        <v>23</v>
      </c>
      <c r="P15" s="35">
        <v>195</v>
      </c>
      <c r="Q15" s="36">
        <f t="shared" si="3"/>
        <v>847.82608695652164</v>
      </c>
      <c r="R15" s="35">
        <v>108</v>
      </c>
      <c r="S15" s="71">
        <v>12</v>
      </c>
      <c r="T15" s="71">
        <v>108</v>
      </c>
      <c r="U15" s="36">
        <f t="shared" si="4"/>
        <v>900</v>
      </c>
      <c r="V15" s="35">
        <v>7</v>
      </c>
      <c r="W15" s="35">
        <v>51</v>
      </c>
      <c r="X15" s="36">
        <f t="shared" si="5"/>
        <v>728.57142857142856</v>
      </c>
    </row>
    <row r="16" spans="1:24" s="40" customFormat="1" ht="16.5" customHeight="1" x14ac:dyDescent="0.25">
      <c r="A16" s="136" t="s">
        <v>49</v>
      </c>
      <c r="B16" s="71">
        <v>470</v>
      </c>
      <c r="C16" s="37">
        <v>39</v>
      </c>
      <c r="D16" s="37">
        <v>416</v>
      </c>
      <c r="E16" s="36">
        <f t="shared" si="0"/>
        <v>1066.6666666666665</v>
      </c>
      <c r="F16" s="35">
        <v>11</v>
      </c>
      <c r="G16" s="35">
        <v>107</v>
      </c>
      <c r="H16" s="36">
        <f t="shared" si="1"/>
        <v>972.72727272727263</v>
      </c>
      <c r="I16" s="35">
        <v>3</v>
      </c>
      <c r="J16" s="35">
        <v>4</v>
      </c>
      <c r="K16" s="36">
        <f>J16/I16*100</f>
        <v>133.33333333333331</v>
      </c>
      <c r="L16" s="35">
        <v>2</v>
      </c>
      <c r="M16" s="35">
        <v>0</v>
      </c>
      <c r="N16" s="36">
        <f t="shared" si="2"/>
        <v>0</v>
      </c>
      <c r="O16" s="35">
        <v>39</v>
      </c>
      <c r="P16" s="35">
        <v>403</v>
      </c>
      <c r="Q16" s="36">
        <f t="shared" si="3"/>
        <v>1033.3333333333335</v>
      </c>
      <c r="R16" s="35">
        <v>123</v>
      </c>
      <c r="S16" s="71">
        <v>6</v>
      </c>
      <c r="T16" s="71">
        <v>112</v>
      </c>
      <c r="U16" s="36">
        <f t="shared" si="4"/>
        <v>1866.6666666666667</v>
      </c>
      <c r="V16" s="35">
        <v>5</v>
      </c>
      <c r="W16" s="35">
        <v>77</v>
      </c>
      <c r="X16" s="36">
        <f t="shared" si="5"/>
        <v>1540</v>
      </c>
    </row>
    <row r="17" spans="1:24" s="40" customFormat="1" ht="16.5" customHeight="1" x14ac:dyDescent="0.25">
      <c r="A17" s="136" t="s">
        <v>50</v>
      </c>
      <c r="B17" s="71">
        <v>5</v>
      </c>
      <c r="C17" s="37">
        <v>0</v>
      </c>
      <c r="D17" s="37">
        <v>5</v>
      </c>
      <c r="E17" s="155" t="e">
        <f t="shared" si="0"/>
        <v>#DIV/0!</v>
      </c>
      <c r="F17" s="35">
        <v>0</v>
      </c>
      <c r="G17" s="35">
        <v>0</v>
      </c>
      <c r="H17" s="155" t="e">
        <f t="shared" si="1"/>
        <v>#DIV/0!</v>
      </c>
      <c r="I17" s="35">
        <v>0</v>
      </c>
      <c r="J17" s="35">
        <v>0</v>
      </c>
      <c r="K17" s="155" t="e">
        <f t="shared" si="6"/>
        <v>#DIV/0!</v>
      </c>
      <c r="L17" s="35">
        <v>0</v>
      </c>
      <c r="M17" s="35">
        <v>0</v>
      </c>
      <c r="N17" s="155" t="e">
        <f t="shared" si="2"/>
        <v>#DIV/0!</v>
      </c>
      <c r="O17" s="35">
        <v>0</v>
      </c>
      <c r="P17" s="35">
        <v>0</v>
      </c>
      <c r="Q17" s="155" t="e">
        <f t="shared" si="3"/>
        <v>#DIV/0!</v>
      </c>
      <c r="R17" s="35">
        <v>4</v>
      </c>
      <c r="S17" s="71">
        <v>0</v>
      </c>
      <c r="T17" s="71">
        <v>4</v>
      </c>
      <c r="U17" s="155" t="e">
        <f t="shared" si="4"/>
        <v>#DIV/0!</v>
      </c>
      <c r="V17" s="35">
        <v>0</v>
      </c>
      <c r="W17" s="35">
        <v>3</v>
      </c>
      <c r="X17" s="155" t="e">
        <f t="shared" si="5"/>
        <v>#DIV/0!</v>
      </c>
    </row>
    <row r="18" spans="1:24" s="40" customFormat="1" ht="16.5" customHeight="1" x14ac:dyDescent="0.25">
      <c r="A18" s="136" t="s">
        <v>51</v>
      </c>
      <c r="B18" s="71">
        <v>24</v>
      </c>
      <c r="C18" s="37">
        <v>25</v>
      </c>
      <c r="D18" s="37">
        <v>24</v>
      </c>
      <c r="E18" s="36">
        <f t="shared" si="0"/>
        <v>96</v>
      </c>
      <c r="F18" s="35">
        <v>10</v>
      </c>
      <c r="G18" s="35">
        <v>1</v>
      </c>
      <c r="H18" s="36">
        <f t="shared" si="1"/>
        <v>10</v>
      </c>
      <c r="I18" s="35">
        <v>2</v>
      </c>
      <c r="J18" s="35">
        <v>1</v>
      </c>
      <c r="K18" s="36">
        <f>J18/I18*100</f>
        <v>50</v>
      </c>
      <c r="L18" s="35">
        <v>0</v>
      </c>
      <c r="M18" s="35">
        <v>0</v>
      </c>
      <c r="N18" s="155" t="e">
        <f t="shared" si="2"/>
        <v>#DIV/0!</v>
      </c>
      <c r="O18" s="35">
        <v>25</v>
      </c>
      <c r="P18" s="35">
        <v>18</v>
      </c>
      <c r="Q18" s="36">
        <f t="shared" si="3"/>
        <v>72</v>
      </c>
      <c r="R18" s="35">
        <v>20</v>
      </c>
      <c r="S18" s="71">
        <v>5</v>
      </c>
      <c r="T18" s="71">
        <v>20</v>
      </c>
      <c r="U18" s="36">
        <f t="shared" si="4"/>
        <v>400</v>
      </c>
      <c r="V18" s="35">
        <v>1</v>
      </c>
      <c r="W18" s="35">
        <v>4</v>
      </c>
      <c r="X18" s="36">
        <f t="shared" si="5"/>
        <v>400</v>
      </c>
    </row>
    <row r="19" spans="1:24" s="40" customFormat="1" ht="16.5" customHeight="1" x14ac:dyDescent="0.25">
      <c r="A19" s="136" t="s">
        <v>52</v>
      </c>
      <c r="B19" s="71">
        <v>1</v>
      </c>
      <c r="C19" s="37">
        <v>0</v>
      </c>
      <c r="D19" s="37">
        <v>1</v>
      </c>
      <c r="E19" s="155" t="e">
        <f t="shared" si="0"/>
        <v>#DIV/0!</v>
      </c>
      <c r="F19" s="35">
        <v>0</v>
      </c>
      <c r="G19" s="35">
        <v>0</v>
      </c>
      <c r="H19" s="155" t="e">
        <f t="shared" si="1"/>
        <v>#DIV/0!</v>
      </c>
      <c r="I19" s="35">
        <v>0</v>
      </c>
      <c r="J19" s="35">
        <v>0</v>
      </c>
      <c r="K19" s="155" t="e">
        <f t="shared" si="6"/>
        <v>#DIV/0!</v>
      </c>
      <c r="L19" s="35">
        <v>0</v>
      </c>
      <c r="M19" s="35">
        <v>0</v>
      </c>
      <c r="N19" s="155" t="e">
        <f t="shared" si="2"/>
        <v>#DIV/0!</v>
      </c>
      <c r="O19" s="35">
        <v>0</v>
      </c>
      <c r="P19" s="35">
        <v>1</v>
      </c>
      <c r="Q19" s="155" t="e">
        <f t="shared" si="3"/>
        <v>#DIV/0!</v>
      </c>
      <c r="R19" s="35">
        <v>0</v>
      </c>
      <c r="S19" s="71">
        <v>0</v>
      </c>
      <c r="T19" s="71">
        <v>0</v>
      </c>
      <c r="U19" s="155" t="e">
        <f t="shared" si="4"/>
        <v>#DIV/0!</v>
      </c>
      <c r="V19" s="35">
        <v>0</v>
      </c>
      <c r="W19" s="35">
        <v>0</v>
      </c>
      <c r="X19" s="155" t="e">
        <f t="shared" si="5"/>
        <v>#DIV/0!</v>
      </c>
    </row>
    <row r="20" spans="1:24" s="40" customFormat="1" ht="16.5" customHeight="1" x14ac:dyDescent="0.25">
      <c r="A20" s="136" t="s">
        <v>53</v>
      </c>
      <c r="B20" s="71">
        <v>68</v>
      </c>
      <c r="C20" s="37">
        <v>14</v>
      </c>
      <c r="D20" s="37">
        <v>66</v>
      </c>
      <c r="E20" s="36">
        <f t="shared" si="0"/>
        <v>471.42857142857144</v>
      </c>
      <c r="F20" s="35">
        <v>5</v>
      </c>
      <c r="G20" s="35">
        <v>9</v>
      </c>
      <c r="H20" s="36">
        <f t="shared" si="1"/>
        <v>180</v>
      </c>
      <c r="I20" s="35">
        <v>0</v>
      </c>
      <c r="J20" s="35">
        <v>1</v>
      </c>
      <c r="K20" s="155" t="e">
        <f t="shared" si="6"/>
        <v>#DIV/0!</v>
      </c>
      <c r="L20" s="35">
        <v>0</v>
      </c>
      <c r="M20" s="35">
        <v>4</v>
      </c>
      <c r="N20" s="155" t="e">
        <f t="shared" si="2"/>
        <v>#DIV/0!</v>
      </c>
      <c r="O20" s="35">
        <v>14</v>
      </c>
      <c r="P20" s="35">
        <v>66</v>
      </c>
      <c r="Q20" s="36">
        <f t="shared" si="3"/>
        <v>471.42857142857144</v>
      </c>
      <c r="R20" s="35">
        <v>40</v>
      </c>
      <c r="S20" s="71">
        <v>5</v>
      </c>
      <c r="T20" s="71">
        <v>39</v>
      </c>
      <c r="U20" s="36">
        <f t="shared" si="4"/>
        <v>780</v>
      </c>
      <c r="V20" s="35">
        <v>5</v>
      </c>
      <c r="W20" s="35">
        <v>18</v>
      </c>
      <c r="X20" s="36">
        <f t="shared" si="5"/>
        <v>360</v>
      </c>
    </row>
    <row r="21" spans="1:24" s="40" customFormat="1" ht="16.5" customHeight="1" x14ac:dyDescent="0.25">
      <c r="A21" s="136" t="s">
        <v>54</v>
      </c>
      <c r="B21" s="150">
        <v>149</v>
      </c>
      <c r="C21" s="37">
        <v>2</v>
      </c>
      <c r="D21" s="37">
        <v>132</v>
      </c>
      <c r="E21" s="36">
        <f t="shared" si="0"/>
        <v>6600</v>
      </c>
      <c r="F21" s="35">
        <v>1</v>
      </c>
      <c r="G21" s="35">
        <v>49</v>
      </c>
      <c r="H21" s="36">
        <f t="shared" si="1"/>
        <v>4900</v>
      </c>
      <c r="I21" s="35">
        <v>0</v>
      </c>
      <c r="J21" s="35">
        <v>2</v>
      </c>
      <c r="K21" s="155" t="e">
        <f t="shared" si="6"/>
        <v>#DIV/0!</v>
      </c>
      <c r="L21" s="35">
        <v>0</v>
      </c>
      <c r="M21" s="35">
        <v>0</v>
      </c>
      <c r="N21" s="155" t="e">
        <f t="shared" si="2"/>
        <v>#DIV/0!</v>
      </c>
      <c r="O21" s="35">
        <v>2</v>
      </c>
      <c r="P21" s="35">
        <v>126</v>
      </c>
      <c r="Q21" s="36">
        <f t="shared" si="3"/>
        <v>6300</v>
      </c>
      <c r="R21" s="35">
        <v>59</v>
      </c>
      <c r="S21" s="71">
        <v>0</v>
      </c>
      <c r="T21" s="71">
        <v>50</v>
      </c>
      <c r="U21" s="155" t="e">
        <f t="shared" si="4"/>
        <v>#DIV/0!</v>
      </c>
      <c r="V21" s="35">
        <v>0</v>
      </c>
      <c r="W21" s="35">
        <v>33</v>
      </c>
      <c r="X21" s="155" t="e">
        <f t="shared" si="5"/>
        <v>#DIV/0!</v>
      </c>
    </row>
    <row r="22" spans="1:24" s="40" customFormat="1" ht="16.5" customHeight="1" x14ac:dyDescent="0.25">
      <c r="A22" s="136" t="s">
        <v>55</v>
      </c>
      <c r="B22" s="71">
        <v>22</v>
      </c>
      <c r="C22" s="37">
        <v>28</v>
      </c>
      <c r="D22" s="37">
        <v>22</v>
      </c>
      <c r="E22" s="36">
        <f t="shared" si="0"/>
        <v>78.571428571428569</v>
      </c>
      <c r="F22" s="35">
        <v>6</v>
      </c>
      <c r="G22" s="35">
        <v>7</v>
      </c>
      <c r="H22" s="36">
        <f t="shared" si="1"/>
        <v>116.66666666666667</v>
      </c>
      <c r="I22" s="35">
        <v>0</v>
      </c>
      <c r="J22" s="35">
        <v>1</v>
      </c>
      <c r="K22" s="155" t="e">
        <f t="shared" si="6"/>
        <v>#DIV/0!</v>
      </c>
      <c r="L22" s="35">
        <v>0</v>
      </c>
      <c r="M22" s="35">
        <v>0</v>
      </c>
      <c r="N22" s="155" t="e">
        <f t="shared" si="2"/>
        <v>#DIV/0!</v>
      </c>
      <c r="O22" s="35">
        <v>28</v>
      </c>
      <c r="P22" s="35">
        <v>14</v>
      </c>
      <c r="Q22" s="36">
        <f t="shared" si="3"/>
        <v>50</v>
      </c>
      <c r="R22" s="35">
        <v>10</v>
      </c>
      <c r="S22" s="71">
        <v>8</v>
      </c>
      <c r="T22" s="71">
        <v>10</v>
      </c>
      <c r="U22" s="36">
        <f t="shared" si="4"/>
        <v>125</v>
      </c>
      <c r="V22" s="35">
        <v>4</v>
      </c>
      <c r="W22" s="35">
        <v>4</v>
      </c>
      <c r="X22" s="36">
        <f t="shared" si="5"/>
        <v>100</v>
      </c>
    </row>
    <row r="23" spans="1:24" s="40" customFormat="1" ht="16.5" customHeight="1" x14ac:dyDescent="0.25">
      <c r="A23" s="136" t="s">
        <v>56</v>
      </c>
      <c r="B23" s="71">
        <v>0</v>
      </c>
      <c r="C23" s="37">
        <v>0</v>
      </c>
      <c r="D23" s="37">
        <v>0</v>
      </c>
      <c r="E23" s="155" t="e">
        <f t="shared" si="0"/>
        <v>#DIV/0!</v>
      </c>
      <c r="F23" s="35">
        <v>0</v>
      </c>
      <c r="G23" s="35">
        <v>0</v>
      </c>
      <c r="H23" s="155" t="e">
        <f t="shared" si="1"/>
        <v>#DIV/0!</v>
      </c>
      <c r="I23" s="35">
        <v>0</v>
      </c>
      <c r="J23" s="35">
        <v>0</v>
      </c>
      <c r="K23" s="155" t="e">
        <f t="shared" si="6"/>
        <v>#DIV/0!</v>
      </c>
      <c r="L23" s="35">
        <v>0</v>
      </c>
      <c r="M23" s="35">
        <v>0</v>
      </c>
      <c r="N23" s="155" t="e">
        <f t="shared" si="2"/>
        <v>#DIV/0!</v>
      </c>
      <c r="O23" s="35">
        <v>0</v>
      </c>
      <c r="P23" s="35">
        <v>0</v>
      </c>
      <c r="Q23" s="155" t="e">
        <f t="shared" si="3"/>
        <v>#DIV/0!</v>
      </c>
      <c r="R23" s="35">
        <v>0</v>
      </c>
      <c r="S23" s="71">
        <v>0</v>
      </c>
      <c r="T23" s="71">
        <v>0</v>
      </c>
      <c r="U23" s="155" t="e">
        <f t="shared" si="4"/>
        <v>#DIV/0!</v>
      </c>
      <c r="V23" s="35">
        <v>0</v>
      </c>
      <c r="W23" s="35">
        <v>0</v>
      </c>
      <c r="X23" s="155" t="e">
        <f t="shared" si="5"/>
        <v>#DIV/0!</v>
      </c>
    </row>
    <row r="24" spans="1:24" s="40" customFormat="1" ht="16.5" customHeight="1" x14ac:dyDescent="0.25">
      <c r="A24" s="136" t="s">
        <v>57</v>
      </c>
      <c r="B24" s="71">
        <v>11</v>
      </c>
      <c r="C24" s="37">
        <v>30</v>
      </c>
      <c r="D24" s="37">
        <v>11</v>
      </c>
      <c r="E24" s="36">
        <f t="shared" si="0"/>
        <v>36.666666666666664</v>
      </c>
      <c r="F24" s="35">
        <v>8</v>
      </c>
      <c r="G24" s="35">
        <v>1</v>
      </c>
      <c r="H24" s="36">
        <f t="shared" si="1"/>
        <v>12.5</v>
      </c>
      <c r="I24" s="35">
        <v>0</v>
      </c>
      <c r="J24" s="35">
        <v>0</v>
      </c>
      <c r="K24" s="155" t="e">
        <f t="shared" si="6"/>
        <v>#DIV/0!</v>
      </c>
      <c r="L24" s="35">
        <v>0</v>
      </c>
      <c r="M24" s="35">
        <v>0</v>
      </c>
      <c r="N24" s="155" t="e">
        <f t="shared" si="2"/>
        <v>#DIV/0!</v>
      </c>
      <c r="O24" s="35">
        <v>30</v>
      </c>
      <c r="P24" s="35">
        <v>11</v>
      </c>
      <c r="Q24" s="36">
        <f t="shared" si="3"/>
        <v>36.666666666666664</v>
      </c>
      <c r="R24" s="35">
        <v>3</v>
      </c>
      <c r="S24" s="71">
        <v>9</v>
      </c>
      <c r="T24" s="71">
        <v>3</v>
      </c>
      <c r="U24" s="36">
        <f t="shared" si="4"/>
        <v>33.333333333333329</v>
      </c>
      <c r="V24" s="35">
        <v>8</v>
      </c>
      <c r="W24" s="35">
        <v>0</v>
      </c>
      <c r="X24" s="36">
        <f t="shared" si="5"/>
        <v>0</v>
      </c>
    </row>
    <row r="25" spans="1:24" s="40" customFormat="1" ht="16.5" customHeight="1" x14ac:dyDescent="0.25">
      <c r="A25" s="136" t="s">
        <v>58</v>
      </c>
      <c r="B25" s="71">
        <v>1</v>
      </c>
      <c r="C25" s="37">
        <v>1</v>
      </c>
      <c r="D25" s="37">
        <v>1</v>
      </c>
      <c r="E25" s="36">
        <f t="shared" si="0"/>
        <v>100</v>
      </c>
      <c r="F25" s="35">
        <v>0</v>
      </c>
      <c r="G25" s="35">
        <v>1</v>
      </c>
      <c r="H25" s="155" t="e">
        <f t="shared" si="1"/>
        <v>#DIV/0!</v>
      </c>
      <c r="I25" s="35">
        <v>0</v>
      </c>
      <c r="J25" s="35">
        <v>0</v>
      </c>
      <c r="K25" s="155" t="e">
        <f t="shared" si="6"/>
        <v>#DIV/0!</v>
      </c>
      <c r="L25" s="35">
        <v>0</v>
      </c>
      <c r="M25" s="35">
        <v>0</v>
      </c>
      <c r="N25" s="155" t="e">
        <f t="shared" si="2"/>
        <v>#DIV/0!</v>
      </c>
      <c r="O25" s="35">
        <v>1</v>
      </c>
      <c r="P25" s="35">
        <v>1</v>
      </c>
      <c r="Q25" s="36">
        <f t="shared" si="3"/>
        <v>100</v>
      </c>
      <c r="R25" s="35">
        <v>0</v>
      </c>
      <c r="S25" s="71">
        <v>0</v>
      </c>
      <c r="T25" s="71">
        <v>0</v>
      </c>
      <c r="U25" s="155" t="e">
        <f t="shared" si="4"/>
        <v>#DIV/0!</v>
      </c>
      <c r="V25" s="35">
        <v>0</v>
      </c>
      <c r="W25" s="35">
        <v>0</v>
      </c>
      <c r="X25" s="155" t="e">
        <f t="shared" si="5"/>
        <v>#DIV/0!</v>
      </c>
    </row>
    <row r="26" spans="1:24" s="40" customFormat="1" ht="16.5" customHeight="1" x14ac:dyDescent="0.25">
      <c r="A26" s="136" t="s">
        <v>59</v>
      </c>
      <c r="B26" s="71">
        <v>5</v>
      </c>
      <c r="C26" s="37">
        <v>10</v>
      </c>
      <c r="D26" s="37">
        <v>5</v>
      </c>
      <c r="E26" s="36">
        <f t="shared" si="0"/>
        <v>50</v>
      </c>
      <c r="F26" s="35">
        <v>3</v>
      </c>
      <c r="G26" s="35">
        <v>0</v>
      </c>
      <c r="H26" s="36">
        <f t="shared" si="1"/>
        <v>0</v>
      </c>
      <c r="I26" s="35">
        <v>0</v>
      </c>
      <c r="J26" s="35">
        <v>0</v>
      </c>
      <c r="K26" s="155" t="e">
        <f t="shared" si="6"/>
        <v>#DIV/0!</v>
      </c>
      <c r="L26" s="35">
        <v>0</v>
      </c>
      <c r="M26" s="35">
        <v>0</v>
      </c>
      <c r="N26" s="155" t="e">
        <f t="shared" si="2"/>
        <v>#DIV/0!</v>
      </c>
      <c r="O26" s="35">
        <v>10</v>
      </c>
      <c r="P26" s="35">
        <v>5</v>
      </c>
      <c r="Q26" s="36">
        <f t="shared" si="3"/>
        <v>50</v>
      </c>
      <c r="R26" s="35">
        <v>2</v>
      </c>
      <c r="S26" s="71">
        <v>5</v>
      </c>
      <c r="T26" s="71">
        <v>2</v>
      </c>
      <c r="U26" s="36">
        <f t="shared" si="4"/>
        <v>40</v>
      </c>
      <c r="V26" s="35">
        <v>5</v>
      </c>
      <c r="W26" s="35">
        <v>0</v>
      </c>
      <c r="X26" s="36">
        <f t="shared" si="5"/>
        <v>0</v>
      </c>
    </row>
    <row r="27" spans="1:24" ht="60.6" customHeight="1" x14ac:dyDescent="0.25">
      <c r="A27" s="42"/>
      <c r="B27" s="176" t="s">
        <v>75</v>
      </c>
      <c r="C27" s="176"/>
      <c r="D27" s="176"/>
      <c r="E27" s="176"/>
      <c r="F27" s="176"/>
      <c r="G27" s="176"/>
      <c r="H27" s="176"/>
      <c r="I27" s="176"/>
      <c r="J27" s="176"/>
      <c r="K27" s="176"/>
      <c r="L27" s="44"/>
      <c r="M27" s="44"/>
      <c r="N27" s="44"/>
      <c r="O27" s="44"/>
      <c r="P27" s="44"/>
      <c r="Q27" s="44"/>
      <c r="R27" s="44"/>
      <c r="S27" s="44"/>
      <c r="T27" s="72"/>
      <c r="U27" s="44"/>
    </row>
    <row r="28" spans="1:24" x14ac:dyDescent="0.25">
      <c r="A28" s="45"/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73"/>
      <c r="U28" s="46"/>
    </row>
    <row r="29" spans="1:24" x14ac:dyDescent="0.25">
      <c r="A29" s="45"/>
      <c r="B29" s="45"/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73"/>
      <c r="U29" s="46"/>
    </row>
    <row r="30" spans="1:24" x14ac:dyDescent="0.25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4" x14ac:dyDescent="0.25"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4" x14ac:dyDescent="0.25"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9:21" x14ac:dyDescent="0.25"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9:21" x14ac:dyDescent="0.25"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9:21" x14ac:dyDescent="0.25"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9:21" x14ac:dyDescent="0.25"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9:21" x14ac:dyDescent="0.25"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9:21" x14ac:dyDescent="0.25"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9:21" x14ac:dyDescent="0.25"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9:21" x14ac:dyDescent="0.25"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9:21" x14ac:dyDescent="0.25"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9:21" x14ac:dyDescent="0.25"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9:21" x14ac:dyDescent="0.25"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9:21" x14ac:dyDescent="0.25"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9:21" x14ac:dyDescent="0.25"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9:21" x14ac:dyDescent="0.25"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9:21" x14ac:dyDescent="0.25"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9:21" x14ac:dyDescent="0.25"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9:21" x14ac:dyDescent="0.25"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9:21" x14ac:dyDescent="0.25"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9:21" x14ac:dyDescent="0.25"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9:21" x14ac:dyDescent="0.25"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9:21" x14ac:dyDescent="0.25"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9:21" x14ac:dyDescent="0.25"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9:21" x14ac:dyDescent="0.25"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9:21" x14ac:dyDescent="0.25"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9:21" x14ac:dyDescent="0.25"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9:21" x14ac:dyDescent="0.25"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9:21" x14ac:dyDescent="0.25"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9:21" x14ac:dyDescent="0.25"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9:21" x14ac:dyDescent="0.25"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9:21" x14ac:dyDescent="0.25"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9:21" x14ac:dyDescent="0.25"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9:21" x14ac:dyDescent="0.25"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9:21" x14ac:dyDescent="0.25"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9:21" x14ac:dyDescent="0.25"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9:21" x14ac:dyDescent="0.25"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9:21" x14ac:dyDescent="0.25"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9:21" x14ac:dyDescent="0.25"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9:21" x14ac:dyDescent="0.25"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9:21" x14ac:dyDescent="0.25"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9:21" x14ac:dyDescent="0.25"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9:21" x14ac:dyDescent="0.25"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9:21" x14ac:dyDescent="0.25"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9:21" x14ac:dyDescent="0.25"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9:21" x14ac:dyDescent="0.25"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9:21" x14ac:dyDescent="0.25"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9:21" x14ac:dyDescent="0.25"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9:21" x14ac:dyDescent="0.25"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9:21" x14ac:dyDescent="0.25"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9:21" x14ac:dyDescent="0.25"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9:21" x14ac:dyDescent="0.25"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2023-01-12T09:30:26Z</cp:lastPrinted>
  <dcterms:created xsi:type="dcterms:W3CDTF">2020-12-10T10:35:03Z</dcterms:created>
  <dcterms:modified xsi:type="dcterms:W3CDTF">2023-01-12T09:34:13Z</dcterms:modified>
</cp:coreProperties>
</file>